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857FB155-157B-44B2-9C09-D675E4DA3EB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1C" sheetId="8" r:id="rId7"/>
    <sheet name="Manufactures" sheetId="3" r:id="rId8"/>
    <sheet name="Invoice" sheetId="9" r:id="rId9"/>
  </sheets>
  <functionGroups builtInGroupCount="19"/>
  <externalReferences>
    <externalReference r:id="rId10"/>
  </externalReferences>
  <definedNames>
    <definedName name="_1C">'1C'!$C$2:$R$6000</definedName>
    <definedName name="_47BrandCountriesCodes">Manufactures!$BQ$3:$BQ$11</definedName>
    <definedName name="_47BrandManufactures">Manufactures!$BQ:$BS</definedName>
    <definedName name="_xlpm.inStr" hidden="1" xlm="1">#NAME?</definedName>
    <definedName name="_xlpm.Searching" hidden="1" xlm="1">#NAME?</definedName>
    <definedName name="_xlnm._FilterDatabase" localSheetId="4" hidden="1">Colors!$A$1:$B$1</definedName>
    <definedName name="_xlnm._FilterDatabase" localSheetId="2" hidden="1">MaterialsTranslate!$B$1:$C$24</definedName>
    <definedName name="_xlnm._FilterDatabase" localSheetId="0" hidden="1">Table!$A$1:$BB$168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Colors!$A$2:$A$258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29" i="1" l="1"/>
  <c r="AD37" i="1"/>
  <c r="AD45" i="1"/>
  <c r="AB25" i="1"/>
  <c r="AB33" i="1"/>
  <c r="AB41" i="1"/>
  <c r="Z29" i="1"/>
  <c r="Z37" i="1"/>
  <c r="Z45" i="1"/>
  <c r="X25" i="1"/>
  <c r="X33" i="1"/>
  <c r="X41" i="1"/>
  <c r="V29" i="1"/>
  <c r="V37" i="1"/>
  <c r="V45" i="1"/>
  <c r="AD14" i="1"/>
  <c r="AD30" i="1"/>
  <c r="AD38" i="1"/>
  <c r="AD46" i="1"/>
  <c r="AB26" i="1"/>
  <c r="AB34" i="1"/>
  <c r="AB42" i="1"/>
  <c r="AB50" i="1"/>
  <c r="Z14" i="1"/>
  <c r="Z30" i="1"/>
  <c r="Z38" i="1"/>
  <c r="Z46" i="1"/>
  <c r="X26" i="1"/>
  <c r="X34" i="1"/>
  <c r="X42" i="1"/>
  <c r="X50" i="1"/>
  <c r="V14" i="1"/>
  <c r="V30" i="1"/>
  <c r="V38" i="1"/>
  <c r="V46" i="1"/>
  <c r="AD31" i="1"/>
  <c r="AD39" i="1"/>
  <c r="AD55" i="1"/>
  <c r="AB27" i="1"/>
  <c r="AB35" i="1"/>
  <c r="AB43" i="1"/>
  <c r="Z31" i="1"/>
  <c r="Z39" i="1"/>
  <c r="Z55" i="1"/>
  <c r="X27" i="1"/>
  <c r="X35" i="1"/>
  <c r="X43" i="1"/>
  <c r="V31" i="1"/>
  <c r="V39" i="1"/>
  <c r="V55" i="1"/>
  <c r="AD24" i="1"/>
  <c r="AD32" i="1"/>
  <c r="AD40" i="1"/>
  <c r="AB28" i="1"/>
  <c r="AB36" i="1"/>
  <c r="AB44" i="1"/>
  <c r="Z24" i="1"/>
  <c r="Z32" i="1"/>
  <c r="Z40" i="1"/>
  <c r="X28" i="1"/>
  <c r="X36" i="1"/>
  <c r="X44" i="1"/>
  <c r="V24" i="1"/>
  <c r="V32" i="1"/>
  <c r="V40" i="1"/>
  <c r="AD25" i="1"/>
  <c r="AD33" i="1"/>
  <c r="AD41" i="1"/>
  <c r="AB29" i="1"/>
  <c r="AB37" i="1"/>
  <c r="AB45" i="1"/>
  <c r="Z25" i="1"/>
  <c r="Z33" i="1"/>
  <c r="Z41" i="1"/>
  <c r="X29" i="1"/>
  <c r="X37" i="1"/>
  <c r="X45" i="1"/>
  <c r="V25" i="1"/>
  <c r="V33" i="1"/>
  <c r="V41" i="1"/>
  <c r="AD26" i="1"/>
  <c r="AD34" i="1"/>
  <c r="AD42" i="1"/>
  <c r="AD50" i="1"/>
  <c r="AB14" i="1"/>
  <c r="AB30" i="1"/>
  <c r="AB38" i="1"/>
  <c r="AB46" i="1"/>
  <c r="Z26" i="1"/>
  <c r="Z34" i="1"/>
  <c r="Z42" i="1"/>
  <c r="Z50" i="1"/>
  <c r="X14" i="1"/>
  <c r="X30" i="1"/>
  <c r="X38" i="1"/>
  <c r="X46" i="1"/>
  <c r="V26" i="1"/>
  <c r="V34" i="1"/>
  <c r="V42" i="1"/>
  <c r="V50" i="1"/>
  <c r="AD43" i="1"/>
  <c r="AB31" i="1"/>
  <c r="X39" i="1"/>
  <c r="V27" i="1"/>
  <c r="S14" i="1"/>
  <c r="S30" i="1"/>
  <c r="S38" i="1"/>
  <c r="S46" i="1"/>
  <c r="AD44" i="1"/>
  <c r="AB32" i="1"/>
  <c r="X40" i="1"/>
  <c r="V28" i="1"/>
  <c r="S31" i="1"/>
  <c r="S39" i="1"/>
  <c r="S55" i="1"/>
  <c r="AB39" i="1"/>
  <c r="Z27" i="1"/>
  <c r="V35" i="1"/>
  <c r="S24" i="1"/>
  <c r="S32" i="1"/>
  <c r="S40" i="1"/>
  <c r="AD36" i="1"/>
  <c r="S37" i="1"/>
  <c r="AB40" i="1"/>
  <c r="Z28" i="1"/>
  <c r="V36" i="1"/>
  <c r="S25" i="1"/>
  <c r="S33" i="1"/>
  <c r="S41" i="1"/>
  <c r="X32" i="1"/>
  <c r="AD27" i="1"/>
  <c r="Z35" i="1"/>
  <c r="X55" i="1"/>
  <c r="V43" i="1"/>
  <c r="S26" i="1"/>
  <c r="S34" i="1"/>
  <c r="S42" i="1"/>
  <c r="S50" i="1"/>
  <c r="Z44" i="1"/>
  <c r="S29" i="1"/>
  <c r="AD28" i="1"/>
  <c r="Z36" i="1"/>
  <c r="X24" i="1"/>
  <c r="V44" i="1"/>
  <c r="S27" i="1"/>
  <c r="S35" i="1"/>
  <c r="S43" i="1"/>
  <c r="AB24" i="1"/>
  <c r="AD35" i="1"/>
  <c r="AB55" i="1"/>
  <c r="Z43" i="1"/>
  <c r="X31" i="1"/>
  <c r="S28" i="1"/>
  <c r="S36" i="1"/>
  <c r="S44" i="1"/>
  <c r="S45" i="1"/>
  <c r="M41" i="1" l="1"/>
  <c r="M40" i="1"/>
  <c r="M55" i="1"/>
  <c r="M33" i="1"/>
  <c r="M24" i="1"/>
  <c r="M25" i="1"/>
  <c r="M26" i="1"/>
  <c r="M27" i="1"/>
  <c r="M28" i="1"/>
  <c r="M29" i="1"/>
  <c r="F1" i="4" l="1" a="1"/>
  <c r="F1" i="4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" i="4"/>
  <c r="AV55" i="1"/>
  <c r="AV50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14" i="1"/>
  <c r="AU55" i="1"/>
  <c r="AU50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14" i="1"/>
  <c r="AQ55" i="1"/>
  <c r="AW55" i="1" s="1"/>
  <c r="AQ50" i="1"/>
  <c r="AW50" i="1" s="1"/>
  <c r="AQ46" i="1"/>
  <c r="AW46" i="1" s="1"/>
  <c r="AQ45" i="1"/>
  <c r="AZ45" i="1" s="1"/>
  <c r="AQ44" i="1"/>
  <c r="AZ44" i="1" s="1"/>
  <c r="AQ43" i="1"/>
  <c r="AZ43" i="1" s="1"/>
  <c r="AQ42" i="1"/>
  <c r="AW42" i="1" s="1"/>
  <c r="AQ41" i="1"/>
  <c r="AX41" i="1" s="1"/>
  <c r="AQ40" i="1"/>
  <c r="AX40" i="1" s="1"/>
  <c r="AQ39" i="1"/>
  <c r="AW39" i="1" s="1"/>
  <c r="AQ38" i="1"/>
  <c r="AW38" i="1" s="1"/>
  <c r="AQ37" i="1"/>
  <c r="AZ37" i="1" s="1"/>
  <c r="AQ36" i="1"/>
  <c r="AZ36" i="1" s="1"/>
  <c r="AQ35" i="1"/>
  <c r="AZ35" i="1" s="1"/>
  <c r="AQ34" i="1"/>
  <c r="AX34" i="1" s="1"/>
  <c r="AQ33" i="1"/>
  <c r="AX33" i="1" s="1"/>
  <c r="AQ32" i="1"/>
  <c r="AX32" i="1" s="1"/>
  <c r="AQ31" i="1"/>
  <c r="AW31" i="1" s="1"/>
  <c r="AQ30" i="1"/>
  <c r="AW30" i="1" s="1"/>
  <c r="AQ29" i="1"/>
  <c r="AZ29" i="1" s="1"/>
  <c r="AQ28" i="1"/>
  <c r="AZ28" i="1" s="1"/>
  <c r="AQ27" i="1"/>
  <c r="AZ27" i="1" s="1"/>
  <c r="AQ26" i="1"/>
  <c r="AX26" i="1" s="1"/>
  <c r="AQ25" i="1"/>
  <c r="AX25" i="1" s="1"/>
  <c r="AQ24" i="1"/>
  <c r="AQ14" i="1"/>
  <c r="AW14" i="1" s="1"/>
  <c r="J55" i="1"/>
  <c r="J50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14" i="1"/>
  <c r="A55" i="1"/>
  <c r="A50" i="1"/>
  <c r="A46" i="1"/>
  <c r="A45" i="1"/>
  <c r="A44" i="1"/>
  <c r="A43" i="1"/>
  <c r="A42" i="1"/>
  <c r="A41" i="1"/>
  <c r="A40" i="1"/>
  <c r="A39" i="1"/>
  <c r="A38" i="1"/>
  <c r="A37" i="1"/>
  <c r="A36" i="1"/>
  <c r="M36" i="1" s="1"/>
  <c r="A35" i="1"/>
  <c r="M35" i="1" s="1"/>
  <c r="A34" i="1"/>
  <c r="M34" i="1" s="1"/>
  <c r="A33" i="1"/>
  <c r="A32" i="1"/>
  <c r="B32" i="1" s="1"/>
  <c r="A31" i="1"/>
  <c r="D31" i="1" s="1"/>
  <c r="A30" i="1"/>
  <c r="M30" i="1" s="1"/>
  <c r="A29" i="1"/>
  <c r="A28" i="1"/>
  <c r="A27" i="1"/>
  <c r="A26" i="1"/>
  <c r="A25" i="1"/>
  <c r="A24" i="1"/>
  <c r="A14" i="1"/>
  <c r="BB14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50" i="1"/>
  <c r="BB55" i="1"/>
  <c r="AS42" i="1"/>
  <c r="AT26" i="1"/>
  <c r="AS31" i="1"/>
  <c r="AS41" i="1"/>
  <c r="AS27" i="1"/>
  <c r="AS38" i="1"/>
  <c r="AS30" i="1"/>
  <c r="AT45" i="1"/>
  <c r="AS28" i="1"/>
  <c r="AT27" i="1"/>
  <c r="AT40" i="1"/>
  <c r="AS26" i="1"/>
  <c r="AS44" i="1"/>
  <c r="AS50" i="1"/>
  <c r="AS43" i="1"/>
  <c r="AT30" i="1"/>
  <c r="AT41" i="1"/>
  <c r="AT37" i="1"/>
  <c r="AS35" i="1"/>
  <c r="AS25" i="1"/>
  <c r="AT35" i="1"/>
  <c r="AT43" i="1"/>
  <c r="AT44" i="1"/>
  <c r="AS36" i="1"/>
  <c r="AS46" i="1"/>
  <c r="AT38" i="1"/>
  <c r="AT29" i="1"/>
  <c r="AT46" i="1"/>
  <c r="AS32" i="1"/>
  <c r="AT55" i="1"/>
  <c r="AS55" i="1"/>
  <c r="AS34" i="1"/>
  <c r="AT34" i="1"/>
  <c r="AS39" i="1"/>
  <c r="AT14" i="1"/>
  <c r="AT42" i="1"/>
  <c r="AS14" i="1"/>
  <c r="AS45" i="1"/>
  <c r="AT24" i="1"/>
  <c r="AT33" i="1"/>
  <c r="AS29" i="1"/>
  <c r="AS24" i="1"/>
  <c r="AT28" i="1"/>
  <c r="AT36" i="1"/>
  <c r="AS40" i="1"/>
  <c r="AT31" i="1"/>
  <c r="AT39" i="1"/>
  <c r="AT32" i="1"/>
  <c r="AT25" i="1"/>
  <c r="AT50" i="1"/>
  <c r="AS33" i="1"/>
  <c r="AS37" i="1"/>
  <c r="AZ38" i="1" l="1"/>
  <c r="AX35" i="1"/>
  <c r="AX43" i="1"/>
  <c r="AZ46" i="1"/>
  <c r="AW40" i="1"/>
  <c r="D40" i="1"/>
  <c r="F40" i="1"/>
  <c r="E40" i="1" s="1"/>
  <c r="H40" i="1"/>
  <c r="AZ40" i="1"/>
  <c r="F55" i="1"/>
  <c r="E55" i="1" s="1"/>
  <c r="H55" i="1"/>
  <c r="D55" i="1"/>
  <c r="BA50" i="1"/>
  <c r="F50" i="1" s="1"/>
  <c r="E50" i="1" s="1"/>
  <c r="M50" i="1"/>
  <c r="B50" i="1"/>
  <c r="BC50" i="1" s="1"/>
  <c r="D50" i="1"/>
  <c r="AX50" i="1"/>
  <c r="H46" i="1"/>
  <c r="F46" i="1"/>
  <c r="E46" i="1" s="1"/>
  <c r="D46" i="1"/>
  <c r="H44" i="1"/>
  <c r="D44" i="1"/>
  <c r="F44" i="1"/>
  <c r="E44" i="1" s="1"/>
  <c r="AX42" i="1"/>
  <c r="H41" i="1"/>
  <c r="F41" i="1"/>
  <c r="E41" i="1" s="1"/>
  <c r="D41" i="1"/>
  <c r="BA37" i="1"/>
  <c r="F37" i="1" s="1"/>
  <c r="E37" i="1" s="1"/>
  <c r="M37" i="1"/>
  <c r="D37" i="1"/>
  <c r="B37" i="1"/>
  <c r="BC37" i="1" s="1"/>
  <c r="D36" i="1"/>
  <c r="B36" i="1"/>
  <c r="BC36" i="1" s="1"/>
  <c r="BA36" i="1"/>
  <c r="F36" i="1" s="1"/>
  <c r="E36" i="1" s="1"/>
  <c r="B35" i="1"/>
  <c r="BC35" i="1" s="1"/>
  <c r="BA35" i="1"/>
  <c r="F35" i="1" s="1"/>
  <c r="E35" i="1" s="1"/>
  <c r="D35" i="1"/>
  <c r="BA34" i="1"/>
  <c r="F34" i="1" s="1"/>
  <c r="E34" i="1" s="1"/>
  <c r="B34" i="1"/>
  <c r="BC34" i="1" s="1"/>
  <c r="AW34" i="1"/>
  <c r="D34" i="1"/>
  <c r="H33" i="1"/>
  <c r="D33" i="1"/>
  <c r="F33" i="1"/>
  <c r="E33" i="1" s="1"/>
  <c r="D32" i="1"/>
  <c r="AW32" i="1"/>
  <c r="AZ32" i="1"/>
  <c r="BA32" i="1"/>
  <c r="F32" i="1" s="1"/>
  <c r="E32" i="1" s="1"/>
  <c r="M32" i="1"/>
  <c r="B31" i="1"/>
  <c r="BA31" i="1"/>
  <c r="F31" i="1" s="1"/>
  <c r="E31" i="1" s="1"/>
  <c r="M31" i="1"/>
  <c r="AZ30" i="1"/>
  <c r="BA30" i="1"/>
  <c r="F30" i="1" s="1"/>
  <c r="E30" i="1" s="1"/>
  <c r="B30" i="1"/>
  <c r="H30" i="1" s="1"/>
  <c r="D30" i="1"/>
  <c r="F29" i="1"/>
  <c r="E29" i="1" s="1"/>
  <c r="D29" i="1"/>
  <c r="H29" i="1"/>
  <c r="H28" i="1"/>
  <c r="F28" i="1"/>
  <c r="E28" i="1" s="1"/>
  <c r="D28" i="1"/>
  <c r="F27" i="1"/>
  <c r="E27" i="1" s="1"/>
  <c r="D27" i="1"/>
  <c r="H27" i="1"/>
  <c r="AX27" i="1"/>
  <c r="F26" i="1"/>
  <c r="E26" i="1" s="1"/>
  <c r="D26" i="1"/>
  <c r="H26" i="1"/>
  <c r="AW26" i="1"/>
  <c r="H25" i="1"/>
  <c r="F25" i="1"/>
  <c r="E25" i="1" s="1"/>
  <c r="D25" i="1"/>
  <c r="H24" i="1"/>
  <c r="D24" i="1"/>
  <c r="F24" i="1"/>
  <c r="E24" i="1" s="1"/>
  <c r="AX24" i="1"/>
  <c r="AZ24" i="1"/>
  <c r="AW24" i="1"/>
  <c r="H14" i="1"/>
  <c r="F14" i="1"/>
  <c r="E14" i="1" s="1"/>
  <c r="D14" i="1"/>
  <c r="AZ14" i="1"/>
  <c r="BC31" i="1"/>
  <c r="BC32" i="1"/>
  <c r="AW25" i="1"/>
  <c r="AW33" i="1"/>
  <c r="AW41" i="1"/>
  <c r="AX28" i="1"/>
  <c r="AX36" i="1"/>
  <c r="AX44" i="1"/>
  <c r="AZ31" i="1"/>
  <c r="AZ39" i="1"/>
  <c r="AZ55" i="1"/>
  <c r="AW27" i="1"/>
  <c r="AW35" i="1"/>
  <c r="AW43" i="1"/>
  <c r="AX14" i="1"/>
  <c r="AX30" i="1"/>
  <c r="AX38" i="1"/>
  <c r="AX46" i="1"/>
  <c r="AZ25" i="1"/>
  <c r="AZ33" i="1"/>
  <c r="AZ41" i="1"/>
  <c r="AW28" i="1"/>
  <c r="AW36" i="1"/>
  <c r="AW44" i="1"/>
  <c r="AX31" i="1"/>
  <c r="AX39" i="1"/>
  <c r="AX55" i="1"/>
  <c r="AZ26" i="1"/>
  <c r="AZ34" i="1"/>
  <c r="AZ42" i="1"/>
  <c r="AZ50" i="1"/>
  <c r="AX45" i="1"/>
  <c r="AW29" i="1"/>
  <c r="AW37" i="1"/>
  <c r="AW45" i="1"/>
  <c r="AX37" i="1"/>
  <c r="AX29" i="1"/>
  <c r="A3425" i="8"/>
  <c r="S3425" i="8" s="1"/>
  <c r="B3425" i="8"/>
  <c r="A3426" i="8"/>
  <c r="S3426" i="8" s="1"/>
  <c r="B3426" i="8"/>
  <c r="A3427" i="8"/>
  <c r="S3427" i="8" s="1"/>
  <c r="B3427" i="8"/>
  <c r="A3428" i="8"/>
  <c r="S3428" i="8" s="1"/>
  <c r="B3428" i="8"/>
  <c r="A3429" i="8"/>
  <c r="S3429" i="8" s="1"/>
  <c r="B3429" i="8"/>
  <c r="A3430" i="8"/>
  <c r="S3430" i="8" s="1"/>
  <c r="B3430" i="8"/>
  <c r="A3431" i="8"/>
  <c r="S3431" i="8" s="1"/>
  <c r="B3431" i="8"/>
  <c r="A3432" i="8"/>
  <c r="S3432" i="8" s="1"/>
  <c r="B3432" i="8"/>
  <c r="A3433" i="8"/>
  <c r="S3433" i="8" s="1"/>
  <c r="B3433" i="8"/>
  <c r="A3434" i="8"/>
  <c r="S3434" i="8" s="1"/>
  <c r="B3434" i="8"/>
  <c r="A3435" i="8"/>
  <c r="S3435" i="8" s="1"/>
  <c r="B3435" i="8"/>
  <c r="A3436" i="8"/>
  <c r="S3436" i="8" s="1"/>
  <c r="B3436" i="8"/>
  <c r="A3437" i="8"/>
  <c r="S3437" i="8" s="1"/>
  <c r="B3437" i="8"/>
  <c r="A3438" i="8"/>
  <c r="S3438" i="8" s="1"/>
  <c r="B3438" i="8"/>
  <c r="A3439" i="8"/>
  <c r="S3439" i="8" s="1"/>
  <c r="B3439" i="8"/>
  <c r="A3440" i="8"/>
  <c r="S3440" i="8" s="1"/>
  <c r="B3440" i="8"/>
  <c r="A3441" i="8"/>
  <c r="S3441" i="8" s="1"/>
  <c r="B3441" i="8"/>
  <c r="A3442" i="8"/>
  <c r="S3442" i="8" s="1"/>
  <c r="B3442" i="8"/>
  <c r="A3443" i="8"/>
  <c r="S3443" i="8" s="1"/>
  <c r="B3443" i="8"/>
  <c r="A3444" i="8"/>
  <c r="S3444" i="8" s="1"/>
  <c r="B3444" i="8"/>
  <c r="A3445" i="8"/>
  <c r="S3445" i="8" s="1"/>
  <c r="B3445" i="8"/>
  <c r="A3446" i="8"/>
  <c r="S3446" i="8" s="1"/>
  <c r="B3446" i="8"/>
  <c r="A3447" i="8"/>
  <c r="S3447" i="8" s="1"/>
  <c r="B3447" i="8"/>
  <c r="A3448" i="8"/>
  <c r="S3448" i="8" s="1"/>
  <c r="B3448" i="8"/>
  <c r="A3449" i="8"/>
  <c r="S3449" i="8" s="1"/>
  <c r="B3449" i="8"/>
  <c r="A3450" i="8"/>
  <c r="S3450" i="8" s="1"/>
  <c r="B3450" i="8"/>
  <c r="A3451" i="8"/>
  <c r="S3451" i="8" s="1"/>
  <c r="B3451" i="8"/>
  <c r="A3452" i="8"/>
  <c r="S3452" i="8" s="1"/>
  <c r="B3452" i="8"/>
  <c r="A3453" i="8"/>
  <c r="S3453" i="8" s="1"/>
  <c r="B3453" i="8"/>
  <c r="A3454" i="8"/>
  <c r="S3454" i="8" s="1"/>
  <c r="B3454" i="8"/>
  <c r="A3455" i="8"/>
  <c r="S3455" i="8" s="1"/>
  <c r="B3455" i="8"/>
  <c r="A3456" i="8"/>
  <c r="S3456" i="8" s="1"/>
  <c r="B3456" i="8"/>
  <c r="A3457" i="8"/>
  <c r="S3457" i="8" s="1"/>
  <c r="B3457" i="8"/>
  <c r="A3458" i="8"/>
  <c r="S3458" i="8" s="1"/>
  <c r="B3458" i="8"/>
  <c r="A3459" i="8"/>
  <c r="S3459" i="8" s="1"/>
  <c r="B3459" i="8"/>
  <c r="A3460" i="8"/>
  <c r="S3460" i="8" s="1"/>
  <c r="B3460" i="8"/>
  <c r="A3461" i="8"/>
  <c r="S3461" i="8" s="1"/>
  <c r="B3461" i="8"/>
  <c r="A3462" i="8"/>
  <c r="S3462" i="8" s="1"/>
  <c r="B3462" i="8"/>
  <c r="A3463" i="8"/>
  <c r="S3463" i="8" s="1"/>
  <c r="B3463" i="8"/>
  <c r="A3464" i="8"/>
  <c r="S3464" i="8" s="1"/>
  <c r="B3464" i="8"/>
  <c r="A3465" i="8"/>
  <c r="S3465" i="8" s="1"/>
  <c r="B3465" i="8"/>
  <c r="A3466" i="8"/>
  <c r="S3466" i="8" s="1"/>
  <c r="B3466" i="8"/>
  <c r="A3467" i="8"/>
  <c r="S3467" i="8" s="1"/>
  <c r="B3467" i="8"/>
  <c r="A3468" i="8"/>
  <c r="S3468" i="8" s="1"/>
  <c r="B3468" i="8"/>
  <c r="A3469" i="8"/>
  <c r="S3469" i="8" s="1"/>
  <c r="B3469" i="8"/>
  <c r="A3470" i="8"/>
  <c r="S3470" i="8" s="1"/>
  <c r="B3470" i="8"/>
  <c r="A3471" i="8"/>
  <c r="S3471" i="8" s="1"/>
  <c r="B3471" i="8"/>
  <c r="A3472" i="8"/>
  <c r="S3472" i="8" s="1"/>
  <c r="B3472" i="8"/>
  <c r="A3473" i="8"/>
  <c r="S3473" i="8" s="1"/>
  <c r="B3473" i="8"/>
  <c r="A3474" i="8"/>
  <c r="S3474" i="8" s="1"/>
  <c r="B3474" i="8"/>
  <c r="A3475" i="8"/>
  <c r="S3475" i="8" s="1"/>
  <c r="B3475" i="8"/>
  <c r="A3476" i="8"/>
  <c r="S3476" i="8" s="1"/>
  <c r="B3476" i="8"/>
  <c r="A3477" i="8"/>
  <c r="S3477" i="8" s="1"/>
  <c r="B3477" i="8"/>
  <c r="A3478" i="8"/>
  <c r="S3478" i="8" s="1"/>
  <c r="B3478" i="8"/>
  <c r="A3479" i="8"/>
  <c r="S3479" i="8" s="1"/>
  <c r="B3479" i="8"/>
  <c r="A3480" i="8"/>
  <c r="S3480" i="8" s="1"/>
  <c r="B3480" i="8"/>
  <c r="A3481" i="8"/>
  <c r="S3481" i="8" s="1"/>
  <c r="B3481" i="8"/>
  <c r="A3482" i="8"/>
  <c r="S3482" i="8" s="1"/>
  <c r="B3482" i="8"/>
  <c r="A3483" i="8"/>
  <c r="S3483" i="8" s="1"/>
  <c r="B3483" i="8"/>
  <c r="A3484" i="8"/>
  <c r="S3484" i="8" s="1"/>
  <c r="B3484" i="8"/>
  <c r="A3485" i="8"/>
  <c r="S3485" i="8" s="1"/>
  <c r="B3485" i="8"/>
  <c r="A3486" i="8"/>
  <c r="S3486" i="8" s="1"/>
  <c r="B3486" i="8"/>
  <c r="A3487" i="8"/>
  <c r="S3487" i="8" s="1"/>
  <c r="B3487" i="8"/>
  <c r="A3488" i="8"/>
  <c r="S3488" i="8" s="1"/>
  <c r="B3488" i="8"/>
  <c r="A3489" i="8"/>
  <c r="S3489" i="8" s="1"/>
  <c r="B3489" i="8"/>
  <c r="A3490" i="8"/>
  <c r="S3490" i="8" s="1"/>
  <c r="B3490" i="8"/>
  <c r="A3491" i="8"/>
  <c r="S3491" i="8" s="1"/>
  <c r="B3491" i="8"/>
  <c r="A3492" i="8"/>
  <c r="S3492" i="8" s="1"/>
  <c r="B3492" i="8"/>
  <c r="A3493" i="8"/>
  <c r="S3493" i="8" s="1"/>
  <c r="B3493" i="8"/>
  <c r="A3494" i="8"/>
  <c r="S3494" i="8" s="1"/>
  <c r="B3494" i="8"/>
  <c r="A3495" i="8"/>
  <c r="S3495" i="8" s="1"/>
  <c r="B3495" i="8"/>
  <c r="A3496" i="8"/>
  <c r="S3496" i="8" s="1"/>
  <c r="B3496" i="8"/>
  <c r="A3497" i="8"/>
  <c r="S3497" i="8" s="1"/>
  <c r="B3497" i="8"/>
  <c r="A3498" i="8"/>
  <c r="S3498" i="8" s="1"/>
  <c r="B3498" i="8"/>
  <c r="A3499" i="8"/>
  <c r="S3499" i="8" s="1"/>
  <c r="B3499" i="8"/>
  <c r="A3500" i="8"/>
  <c r="S3500" i="8" s="1"/>
  <c r="B3500" i="8"/>
  <c r="A3501" i="8"/>
  <c r="S3501" i="8" s="1"/>
  <c r="B3501" i="8"/>
  <c r="A3502" i="8"/>
  <c r="S3502" i="8" s="1"/>
  <c r="B3502" i="8"/>
  <c r="A3503" i="8"/>
  <c r="S3503" i="8" s="1"/>
  <c r="B3503" i="8"/>
  <c r="A3504" i="8"/>
  <c r="S3504" i="8" s="1"/>
  <c r="B3504" i="8"/>
  <c r="A3505" i="8"/>
  <c r="S3505" i="8" s="1"/>
  <c r="B3505" i="8"/>
  <c r="A3506" i="8"/>
  <c r="S3506" i="8" s="1"/>
  <c r="B3506" i="8"/>
  <c r="A3507" i="8"/>
  <c r="S3507" i="8" s="1"/>
  <c r="B3507" i="8"/>
  <c r="A3508" i="8"/>
  <c r="S3508" i="8" s="1"/>
  <c r="B3508" i="8"/>
  <c r="A3509" i="8"/>
  <c r="S3509" i="8" s="1"/>
  <c r="B3509" i="8"/>
  <c r="A3510" i="8"/>
  <c r="S3510" i="8" s="1"/>
  <c r="B3510" i="8"/>
  <c r="A3511" i="8"/>
  <c r="S3511" i="8" s="1"/>
  <c r="B3511" i="8"/>
  <c r="A3512" i="8"/>
  <c r="S3512" i="8" s="1"/>
  <c r="B3512" i="8"/>
  <c r="A3513" i="8"/>
  <c r="S3513" i="8" s="1"/>
  <c r="B3513" i="8"/>
  <c r="A3514" i="8"/>
  <c r="S3514" i="8" s="1"/>
  <c r="B3514" i="8"/>
  <c r="A3515" i="8"/>
  <c r="S3515" i="8" s="1"/>
  <c r="B3515" i="8"/>
  <c r="A3516" i="8"/>
  <c r="S3516" i="8" s="1"/>
  <c r="B3516" i="8"/>
  <c r="A3517" i="8"/>
  <c r="S3517" i="8" s="1"/>
  <c r="B3517" i="8"/>
  <c r="A3518" i="8"/>
  <c r="S3518" i="8" s="1"/>
  <c r="B3518" i="8"/>
  <c r="A3519" i="8"/>
  <c r="S3519" i="8" s="1"/>
  <c r="B3519" i="8"/>
  <c r="A3520" i="8"/>
  <c r="S3520" i="8" s="1"/>
  <c r="B3520" i="8"/>
  <c r="A3521" i="8"/>
  <c r="S3521" i="8" s="1"/>
  <c r="B3521" i="8"/>
  <c r="A3522" i="8"/>
  <c r="S3522" i="8" s="1"/>
  <c r="B3522" i="8"/>
  <c r="A3523" i="8"/>
  <c r="S3523" i="8" s="1"/>
  <c r="B3523" i="8"/>
  <c r="A3524" i="8"/>
  <c r="S3524" i="8" s="1"/>
  <c r="B3524" i="8"/>
  <c r="A3525" i="8"/>
  <c r="S3525" i="8" s="1"/>
  <c r="B3525" i="8"/>
  <c r="A3526" i="8"/>
  <c r="S3526" i="8" s="1"/>
  <c r="B3526" i="8"/>
  <c r="A3527" i="8"/>
  <c r="S3527" i="8" s="1"/>
  <c r="B3527" i="8"/>
  <c r="A3528" i="8"/>
  <c r="S3528" i="8" s="1"/>
  <c r="B3528" i="8"/>
  <c r="A3529" i="8"/>
  <c r="S3529" i="8" s="1"/>
  <c r="B3529" i="8"/>
  <c r="A3530" i="8"/>
  <c r="S3530" i="8" s="1"/>
  <c r="B3530" i="8"/>
  <c r="A3531" i="8"/>
  <c r="S3531" i="8" s="1"/>
  <c r="B3531" i="8"/>
  <c r="A3532" i="8"/>
  <c r="S3532" i="8" s="1"/>
  <c r="B3532" i="8"/>
  <c r="A3533" i="8"/>
  <c r="S3533" i="8" s="1"/>
  <c r="B3533" i="8"/>
  <c r="A3534" i="8"/>
  <c r="S3534" i="8" s="1"/>
  <c r="B3534" i="8"/>
  <c r="A3535" i="8"/>
  <c r="S3535" i="8" s="1"/>
  <c r="B3535" i="8"/>
  <c r="A3536" i="8"/>
  <c r="S3536" i="8" s="1"/>
  <c r="B3536" i="8"/>
  <c r="A3537" i="8"/>
  <c r="S3537" i="8" s="1"/>
  <c r="B3537" i="8"/>
  <c r="A3538" i="8"/>
  <c r="S3538" i="8" s="1"/>
  <c r="B3538" i="8"/>
  <c r="A3539" i="8"/>
  <c r="S3539" i="8" s="1"/>
  <c r="B3539" i="8"/>
  <c r="A3540" i="8"/>
  <c r="S3540" i="8" s="1"/>
  <c r="B3540" i="8"/>
  <c r="A3541" i="8"/>
  <c r="S3541" i="8" s="1"/>
  <c r="B3541" i="8"/>
  <c r="A3542" i="8"/>
  <c r="S3542" i="8" s="1"/>
  <c r="B3542" i="8"/>
  <c r="A3543" i="8"/>
  <c r="S3543" i="8" s="1"/>
  <c r="B3543" i="8"/>
  <c r="A3544" i="8"/>
  <c r="S3544" i="8" s="1"/>
  <c r="B3544" i="8"/>
  <c r="A3545" i="8"/>
  <c r="S3545" i="8" s="1"/>
  <c r="B3545" i="8"/>
  <c r="A3546" i="8"/>
  <c r="S3546" i="8" s="1"/>
  <c r="B3546" i="8"/>
  <c r="A3547" i="8"/>
  <c r="S3547" i="8" s="1"/>
  <c r="B3547" i="8"/>
  <c r="A3548" i="8"/>
  <c r="S3548" i="8" s="1"/>
  <c r="B3548" i="8"/>
  <c r="A3549" i="8"/>
  <c r="S3549" i="8" s="1"/>
  <c r="B3549" i="8"/>
  <c r="A3550" i="8"/>
  <c r="S3550" i="8" s="1"/>
  <c r="B3550" i="8"/>
  <c r="A3551" i="8"/>
  <c r="S3551" i="8" s="1"/>
  <c r="B3551" i="8"/>
  <c r="A3552" i="8"/>
  <c r="S3552" i="8" s="1"/>
  <c r="B3552" i="8"/>
  <c r="A3553" i="8"/>
  <c r="S3553" i="8" s="1"/>
  <c r="B3553" i="8"/>
  <c r="A3554" i="8"/>
  <c r="S3554" i="8" s="1"/>
  <c r="B3554" i="8"/>
  <c r="A3555" i="8"/>
  <c r="S3555" i="8" s="1"/>
  <c r="B3555" i="8"/>
  <c r="A3556" i="8"/>
  <c r="S3556" i="8" s="1"/>
  <c r="B3556" i="8"/>
  <c r="A3557" i="8"/>
  <c r="S3557" i="8" s="1"/>
  <c r="B3557" i="8"/>
  <c r="A3558" i="8"/>
  <c r="S3558" i="8" s="1"/>
  <c r="B3558" i="8"/>
  <c r="A3559" i="8"/>
  <c r="S3559" i="8" s="1"/>
  <c r="B3559" i="8"/>
  <c r="A3560" i="8"/>
  <c r="S3560" i="8" s="1"/>
  <c r="B3560" i="8"/>
  <c r="A3561" i="8"/>
  <c r="S3561" i="8" s="1"/>
  <c r="B3561" i="8"/>
  <c r="A3562" i="8"/>
  <c r="S3562" i="8" s="1"/>
  <c r="B3562" i="8"/>
  <c r="A3563" i="8"/>
  <c r="S3563" i="8" s="1"/>
  <c r="B3563" i="8"/>
  <c r="A3564" i="8"/>
  <c r="S3564" i="8" s="1"/>
  <c r="B3564" i="8"/>
  <c r="A3565" i="8"/>
  <c r="S3565" i="8" s="1"/>
  <c r="B3565" i="8"/>
  <c r="A3566" i="8"/>
  <c r="S3566" i="8" s="1"/>
  <c r="B3566" i="8"/>
  <c r="A3567" i="8"/>
  <c r="S3567" i="8" s="1"/>
  <c r="B3567" i="8"/>
  <c r="A3568" i="8"/>
  <c r="S3568" i="8" s="1"/>
  <c r="B3568" i="8"/>
  <c r="A3569" i="8"/>
  <c r="S3569" i="8" s="1"/>
  <c r="B3569" i="8"/>
  <c r="A3570" i="8"/>
  <c r="S3570" i="8" s="1"/>
  <c r="B3570" i="8"/>
  <c r="A3571" i="8"/>
  <c r="S3571" i="8" s="1"/>
  <c r="B3571" i="8"/>
  <c r="A3572" i="8"/>
  <c r="S3572" i="8" s="1"/>
  <c r="B3572" i="8"/>
  <c r="A3573" i="8"/>
  <c r="S3573" i="8" s="1"/>
  <c r="B3573" i="8"/>
  <c r="A3574" i="8"/>
  <c r="S3574" i="8" s="1"/>
  <c r="B3574" i="8"/>
  <c r="A3575" i="8"/>
  <c r="S3575" i="8" s="1"/>
  <c r="B3575" i="8"/>
  <c r="A3576" i="8"/>
  <c r="S3576" i="8" s="1"/>
  <c r="B3576" i="8"/>
  <c r="A3577" i="8"/>
  <c r="S3577" i="8" s="1"/>
  <c r="B3577" i="8"/>
  <c r="A3578" i="8"/>
  <c r="S3578" i="8" s="1"/>
  <c r="B3578" i="8"/>
  <c r="A3579" i="8"/>
  <c r="S3579" i="8" s="1"/>
  <c r="B3579" i="8"/>
  <c r="A3580" i="8"/>
  <c r="S3580" i="8" s="1"/>
  <c r="B3580" i="8"/>
  <c r="A3581" i="8"/>
  <c r="S3581" i="8" s="1"/>
  <c r="B3581" i="8"/>
  <c r="A3582" i="8"/>
  <c r="S3582" i="8" s="1"/>
  <c r="B3582" i="8"/>
  <c r="A3583" i="8"/>
  <c r="S3583" i="8" s="1"/>
  <c r="B3583" i="8"/>
  <c r="A3584" i="8"/>
  <c r="S3584" i="8" s="1"/>
  <c r="B3584" i="8"/>
  <c r="A3585" i="8"/>
  <c r="S3585" i="8" s="1"/>
  <c r="B3585" i="8"/>
  <c r="A3586" i="8"/>
  <c r="S3586" i="8" s="1"/>
  <c r="B3586" i="8"/>
  <c r="A3587" i="8"/>
  <c r="S3587" i="8" s="1"/>
  <c r="B3587" i="8"/>
  <c r="A3588" i="8"/>
  <c r="S3588" i="8" s="1"/>
  <c r="B3588" i="8"/>
  <c r="A3589" i="8"/>
  <c r="S3589" i="8" s="1"/>
  <c r="B3589" i="8"/>
  <c r="A3590" i="8"/>
  <c r="S3590" i="8" s="1"/>
  <c r="B3590" i="8"/>
  <c r="A3591" i="8"/>
  <c r="S3591" i="8" s="1"/>
  <c r="B3591" i="8"/>
  <c r="A3592" i="8"/>
  <c r="S3592" i="8" s="1"/>
  <c r="B3592" i="8"/>
  <c r="A3593" i="8"/>
  <c r="S3593" i="8" s="1"/>
  <c r="B3593" i="8"/>
  <c r="A3594" i="8"/>
  <c r="S3594" i="8" s="1"/>
  <c r="B3594" i="8"/>
  <c r="A3595" i="8"/>
  <c r="S3595" i="8" s="1"/>
  <c r="B3595" i="8"/>
  <c r="A3596" i="8"/>
  <c r="S3596" i="8" s="1"/>
  <c r="B3596" i="8"/>
  <c r="A3597" i="8"/>
  <c r="S3597" i="8" s="1"/>
  <c r="B3597" i="8"/>
  <c r="A3598" i="8"/>
  <c r="S3598" i="8" s="1"/>
  <c r="B3598" i="8"/>
  <c r="A3599" i="8"/>
  <c r="S3599" i="8" s="1"/>
  <c r="B3599" i="8"/>
  <c r="A3600" i="8"/>
  <c r="S3600" i="8" s="1"/>
  <c r="B3600" i="8"/>
  <c r="A3601" i="8"/>
  <c r="S3601" i="8" s="1"/>
  <c r="B3601" i="8"/>
  <c r="A3602" i="8"/>
  <c r="S3602" i="8" s="1"/>
  <c r="B3602" i="8"/>
  <c r="A3603" i="8"/>
  <c r="S3603" i="8" s="1"/>
  <c r="B3603" i="8"/>
  <c r="A3604" i="8"/>
  <c r="S3604" i="8" s="1"/>
  <c r="B3604" i="8"/>
  <c r="A3605" i="8"/>
  <c r="S3605" i="8" s="1"/>
  <c r="B3605" i="8"/>
  <c r="A3606" i="8"/>
  <c r="S3606" i="8" s="1"/>
  <c r="B3606" i="8"/>
  <c r="A3607" i="8"/>
  <c r="S3607" i="8" s="1"/>
  <c r="B3607" i="8"/>
  <c r="A3608" i="8"/>
  <c r="S3608" i="8" s="1"/>
  <c r="B3608" i="8"/>
  <c r="A3609" i="8"/>
  <c r="S3609" i="8" s="1"/>
  <c r="B3609" i="8"/>
  <c r="A3610" i="8"/>
  <c r="S3610" i="8" s="1"/>
  <c r="B3610" i="8"/>
  <c r="A3611" i="8"/>
  <c r="S3611" i="8" s="1"/>
  <c r="B3611" i="8"/>
  <c r="A3612" i="8"/>
  <c r="S3612" i="8" s="1"/>
  <c r="B3612" i="8"/>
  <c r="A3613" i="8"/>
  <c r="S3613" i="8" s="1"/>
  <c r="B3613" i="8"/>
  <c r="A3614" i="8"/>
  <c r="S3614" i="8" s="1"/>
  <c r="B3614" i="8"/>
  <c r="A3615" i="8"/>
  <c r="S3615" i="8" s="1"/>
  <c r="B3615" i="8"/>
  <c r="A3616" i="8"/>
  <c r="S3616" i="8" s="1"/>
  <c r="B3616" i="8"/>
  <c r="A3617" i="8"/>
  <c r="S3617" i="8" s="1"/>
  <c r="B3617" i="8"/>
  <c r="A3618" i="8"/>
  <c r="S3618" i="8" s="1"/>
  <c r="B3618" i="8"/>
  <c r="A3619" i="8"/>
  <c r="S3619" i="8" s="1"/>
  <c r="B3619" i="8"/>
  <c r="A3620" i="8"/>
  <c r="S3620" i="8" s="1"/>
  <c r="B3620" i="8"/>
  <c r="A3621" i="8"/>
  <c r="S3621" i="8" s="1"/>
  <c r="B3621" i="8"/>
  <c r="A3622" i="8"/>
  <c r="S3622" i="8" s="1"/>
  <c r="B3622" i="8"/>
  <c r="A3623" i="8"/>
  <c r="S3623" i="8" s="1"/>
  <c r="B3623" i="8"/>
  <c r="A3624" i="8"/>
  <c r="S3624" i="8" s="1"/>
  <c r="B3624" i="8"/>
  <c r="A3625" i="8"/>
  <c r="S3625" i="8" s="1"/>
  <c r="B3625" i="8"/>
  <c r="A3626" i="8"/>
  <c r="S3626" i="8" s="1"/>
  <c r="B3626" i="8"/>
  <c r="A3627" i="8"/>
  <c r="S3627" i="8" s="1"/>
  <c r="B3627" i="8"/>
  <c r="A3628" i="8"/>
  <c r="S3628" i="8" s="1"/>
  <c r="B3628" i="8"/>
  <c r="A3629" i="8"/>
  <c r="S3629" i="8" s="1"/>
  <c r="B3629" i="8"/>
  <c r="A3630" i="8"/>
  <c r="S3630" i="8" s="1"/>
  <c r="B3630" i="8"/>
  <c r="A3631" i="8"/>
  <c r="S3631" i="8" s="1"/>
  <c r="B3631" i="8"/>
  <c r="A3632" i="8"/>
  <c r="S3632" i="8" s="1"/>
  <c r="B3632" i="8"/>
  <c r="A3633" i="8"/>
  <c r="S3633" i="8" s="1"/>
  <c r="B3633" i="8"/>
  <c r="A3634" i="8"/>
  <c r="S3634" i="8" s="1"/>
  <c r="B3634" i="8"/>
  <c r="A3635" i="8"/>
  <c r="S3635" i="8" s="1"/>
  <c r="B3635" i="8"/>
  <c r="A3636" i="8"/>
  <c r="S3636" i="8" s="1"/>
  <c r="B3636" i="8"/>
  <c r="A3637" i="8"/>
  <c r="S3637" i="8" s="1"/>
  <c r="B3637" i="8"/>
  <c r="A3638" i="8"/>
  <c r="S3638" i="8" s="1"/>
  <c r="B3638" i="8"/>
  <c r="A3639" i="8"/>
  <c r="S3639" i="8" s="1"/>
  <c r="B3639" i="8"/>
  <c r="A3640" i="8"/>
  <c r="S3640" i="8" s="1"/>
  <c r="B3640" i="8"/>
  <c r="A3641" i="8"/>
  <c r="S3641" i="8" s="1"/>
  <c r="B3641" i="8"/>
  <c r="A3642" i="8"/>
  <c r="S3642" i="8" s="1"/>
  <c r="B3642" i="8"/>
  <c r="A3643" i="8"/>
  <c r="S3643" i="8" s="1"/>
  <c r="B3643" i="8"/>
  <c r="A3644" i="8"/>
  <c r="S3644" i="8" s="1"/>
  <c r="B3644" i="8"/>
  <c r="A3645" i="8"/>
  <c r="S3645" i="8" s="1"/>
  <c r="B3645" i="8"/>
  <c r="A3646" i="8"/>
  <c r="S3646" i="8" s="1"/>
  <c r="B3646" i="8"/>
  <c r="A3647" i="8"/>
  <c r="S3647" i="8" s="1"/>
  <c r="B3647" i="8"/>
  <c r="A3648" i="8"/>
  <c r="S3648" i="8" s="1"/>
  <c r="B3648" i="8"/>
  <c r="A3649" i="8"/>
  <c r="S3649" i="8" s="1"/>
  <c r="B3649" i="8"/>
  <c r="A3650" i="8"/>
  <c r="S3650" i="8" s="1"/>
  <c r="B3650" i="8"/>
  <c r="A3651" i="8"/>
  <c r="S3651" i="8" s="1"/>
  <c r="B3651" i="8"/>
  <c r="A3652" i="8"/>
  <c r="S3652" i="8" s="1"/>
  <c r="B3652" i="8"/>
  <c r="A3653" i="8"/>
  <c r="S3653" i="8" s="1"/>
  <c r="B3653" i="8"/>
  <c r="A3654" i="8"/>
  <c r="S3654" i="8" s="1"/>
  <c r="B3654" i="8"/>
  <c r="A3655" i="8"/>
  <c r="S3655" i="8" s="1"/>
  <c r="B3655" i="8"/>
  <c r="A3656" i="8"/>
  <c r="S3656" i="8" s="1"/>
  <c r="B3656" i="8"/>
  <c r="A3657" i="8"/>
  <c r="S3657" i="8" s="1"/>
  <c r="B3657" i="8"/>
  <c r="A3658" i="8"/>
  <c r="S3658" i="8" s="1"/>
  <c r="B3658" i="8"/>
  <c r="A3659" i="8"/>
  <c r="S3659" i="8" s="1"/>
  <c r="B3659" i="8"/>
  <c r="A3660" i="8"/>
  <c r="S3660" i="8" s="1"/>
  <c r="B3660" i="8"/>
  <c r="A3661" i="8"/>
  <c r="S3661" i="8" s="1"/>
  <c r="B3661" i="8"/>
  <c r="A3662" i="8"/>
  <c r="S3662" i="8" s="1"/>
  <c r="B3662" i="8"/>
  <c r="A3663" i="8"/>
  <c r="S3663" i="8" s="1"/>
  <c r="B3663" i="8"/>
  <c r="A3664" i="8"/>
  <c r="S3664" i="8" s="1"/>
  <c r="B3664" i="8"/>
  <c r="A3665" i="8"/>
  <c r="S3665" i="8" s="1"/>
  <c r="B3665" i="8"/>
  <c r="A3666" i="8"/>
  <c r="S3666" i="8" s="1"/>
  <c r="B3666" i="8"/>
  <c r="A3667" i="8"/>
  <c r="S3667" i="8" s="1"/>
  <c r="B3667" i="8"/>
  <c r="A3668" i="8"/>
  <c r="S3668" i="8" s="1"/>
  <c r="B3668" i="8"/>
  <c r="A3669" i="8"/>
  <c r="S3669" i="8" s="1"/>
  <c r="B3669" i="8"/>
  <c r="A3670" i="8"/>
  <c r="S3670" i="8" s="1"/>
  <c r="B3670" i="8"/>
  <c r="A3671" i="8"/>
  <c r="S3671" i="8" s="1"/>
  <c r="B3671" i="8"/>
  <c r="A3672" i="8"/>
  <c r="S3672" i="8" s="1"/>
  <c r="B3672" i="8"/>
  <c r="A3673" i="8"/>
  <c r="S3673" i="8" s="1"/>
  <c r="B3673" i="8"/>
  <c r="A3674" i="8"/>
  <c r="S3674" i="8" s="1"/>
  <c r="B3674" i="8"/>
  <c r="A3675" i="8"/>
  <c r="S3675" i="8" s="1"/>
  <c r="B3675" i="8"/>
  <c r="A3676" i="8"/>
  <c r="S3676" i="8" s="1"/>
  <c r="B3676" i="8"/>
  <c r="A3677" i="8"/>
  <c r="S3677" i="8" s="1"/>
  <c r="B3677" i="8"/>
  <c r="A3678" i="8"/>
  <c r="S3678" i="8" s="1"/>
  <c r="B3678" i="8"/>
  <c r="A3679" i="8"/>
  <c r="S3679" i="8" s="1"/>
  <c r="B3679" i="8"/>
  <c r="A3680" i="8"/>
  <c r="S3680" i="8" s="1"/>
  <c r="B3680" i="8"/>
  <c r="A3681" i="8"/>
  <c r="S3681" i="8" s="1"/>
  <c r="B3681" i="8"/>
  <c r="A3682" i="8"/>
  <c r="S3682" i="8" s="1"/>
  <c r="B3682" i="8"/>
  <c r="A3683" i="8"/>
  <c r="S3683" i="8" s="1"/>
  <c r="B3683" i="8"/>
  <c r="A3684" i="8"/>
  <c r="S3684" i="8" s="1"/>
  <c r="B3684" i="8"/>
  <c r="A3685" i="8"/>
  <c r="S3685" i="8" s="1"/>
  <c r="B3685" i="8"/>
  <c r="A3686" i="8"/>
  <c r="S3686" i="8" s="1"/>
  <c r="B3686" i="8"/>
  <c r="A3687" i="8"/>
  <c r="S3687" i="8" s="1"/>
  <c r="B3687" i="8"/>
  <c r="A3688" i="8"/>
  <c r="S3688" i="8" s="1"/>
  <c r="B3688" i="8"/>
  <c r="A3689" i="8"/>
  <c r="S3689" i="8" s="1"/>
  <c r="B3689" i="8"/>
  <c r="A3690" i="8"/>
  <c r="S3690" i="8" s="1"/>
  <c r="B3690" i="8"/>
  <c r="A3691" i="8"/>
  <c r="S3691" i="8" s="1"/>
  <c r="B3691" i="8"/>
  <c r="A3692" i="8"/>
  <c r="S3692" i="8" s="1"/>
  <c r="B3692" i="8"/>
  <c r="A3693" i="8"/>
  <c r="S3693" i="8" s="1"/>
  <c r="B3693" i="8"/>
  <c r="A3694" i="8"/>
  <c r="S3694" i="8" s="1"/>
  <c r="B3694" i="8"/>
  <c r="A3695" i="8"/>
  <c r="S3695" i="8" s="1"/>
  <c r="B3695" i="8"/>
  <c r="A3696" i="8"/>
  <c r="S3696" i="8" s="1"/>
  <c r="B3696" i="8"/>
  <c r="A3697" i="8"/>
  <c r="S3697" i="8" s="1"/>
  <c r="B3697" i="8"/>
  <c r="A3698" i="8"/>
  <c r="S3698" i="8" s="1"/>
  <c r="B3698" i="8"/>
  <c r="A3699" i="8"/>
  <c r="S3699" i="8" s="1"/>
  <c r="B3699" i="8"/>
  <c r="A3700" i="8"/>
  <c r="S3700" i="8" s="1"/>
  <c r="B3700" i="8"/>
  <c r="A3701" i="8"/>
  <c r="S3701" i="8" s="1"/>
  <c r="B3701" i="8"/>
  <c r="A3702" i="8"/>
  <c r="S3702" i="8" s="1"/>
  <c r="B3702" i="8"/>
  <c r="A3703" i="8"/>
  <c r="S3703" i="8" s="1"/>
  <c r="B3703" i="8"/>
  <c r="A3704" i="8"/>
  <c r="S3704" i="8" s="1"/>
  <c r="B3704" i="8"/>
  <c r="A3705" i="8"/>
  <c r="S3705" i="8" s="1"/>
  <c r="B3705" i="8"/>
  <c r="A3706" i="8"/>
  <c r="S3706" i="8" s="1"/>
  <c r="B3706" i="8"/>
  <c r="A3707" i="8"/>
  <c r="S3707" i="8" s="1"/>
  <c r="B3707" i="8"/>
  <c r="A3708" i="8"/>
  <c r="S3708" i="8" s="1"/>
  <c r="B3708" i="8"/>
  <c r="A3709" i="8"/>
  <c r="S3709" i="8" s="1"/>
  <c r="B3709" i="8"/>
  <c r="A3710" i="8"/>
  <c r="S3710" i="8" s="1"/>
  <c r="B3710" i="8"/>
  <c r="A3711" i="8"/>
  <c r="S3711" i="8" s="1"/>
  <c r="B3711" i="8"/>
  <c r="A3712" i="8"/>
  <c r="S3712" i="8" s="1"/>
  <c r="B3712" i="8"/>
  <c r="A3713" i="8"/>
  <c r="S3713" i="8" s="1"/>
  <c r="B3713" i="8"/>
  <c r="A3714" i="8"/>
  <c r="S3714" i="8" s="1"/>
  <c r="B3714" i="8"/>
  <c r="A3715" i="8"/>
  <c r="S3715" i="8" s="1"/>
  <c r="B3715" i="8"/>
  <c r="A3716" i="8"/>
  <c r="S3716" i="8" s="1"/>
  <c r="B3716" i="8"/>
  <c r="A3717" i="8"/>
  <c r="S3717" i="8" s="1"/>
  <c r="B3717" i="8"/>
  <c r="A3718" i="8"/>
  <c r="S3718" i="8" s="1"/>
  <c r="B3718" i="8"/>
  <c r="A3719" i="8"/>
  <c r="S3719" i="8" s="1"/>
  <c r="B3719" i="8"/>
  <c r="A3720" i="8"/>
  <c r="S3720" i="8" s="1"/>
  <c r="B3720" i="8"/>
  <c r="A3721" i="8"/>
  <c r="S3721" i="8" s="1"/>
  <c r="B3721" i="8"/>
  <c r="A3722" i="8"/>
  <c r="S3722" i="8" s="1"/>
  <c r="B3722" i="8"/>
  <c r="A3723" i="8"/>
  <c r="S3723" i="8" s="1"/>
  <c r="B3723" i="8"/>
  <c r="A3724" i="8"/>
  <c r="S3724" i="8" s="1"/>
  <c r="B3724" i="8"/>
  <c r="A3725" i="8"/>
  <c r="S3725" i="8" s="1"/>
  <c r="B3725" i="8"/>
  <c r="A3726" i="8"/>
  <c r="S3726" i="8" s="1"/>
  <c r="B3726" i="8"/>
  <c r="A3727" i="8"/>
  <c r="S3727" i="8" s="1"/>
  <c r="B3727" i="8"/>
  <c r="A3728" i="8"/>
  <c r="S3728" i="8" s="1"/>
  <c r="B3728" i="8"/>
  <c r="A3729" i="8"/>
  <c r="S3729" i="8" s="1"/>
  <c r="B3729" i="8"/>
  <c r="A3730" i="8"/>
  <c r="S3730" i="8" s="1"/>
  <c r="B3730" i="8"/>
  <c r="A3731" i="8"/>
  <c r="S3731" i="8" s="1"/>
  <c r="B3731" i="8"/>
  <c r="A3732" i="8"/>
  <c r="S3732" i="8" s="1"/>
  <c r="B3732" i="8"/>
  <c r="A3733" i="8"/>
  <c r="S3733" i="8" s="1"/>
  <c r="B3733" i="8"/>
  <c r="A3734" i="8"/>
  <c r="S3734" i="8" s="1"/>
  <c r="B3734" i="8"/>
  <c r="A3735" i="8"/>
  <c r="S3735" i="8" s="1"/>
  <c r="B3735" i="8"/>
  <c r="A3736" i="8"/>
  <c r="S3736" i="8" s="1"/>
  <c r="B3736" i="8"/>
  <c r="A3737" i="8"/>
  <c r="S3737" i="8" s="1"/>
  <c r="B3737" i="8"/>
  <c r="A3738" i="8"/>
  <c r="S3738" i="8" s="1"/>
  <c r="B3738" i="8"/>
  <c r="A3739" i="8"/>
  <c r="S3739" i="8" s="1"/>
  <c r="B3739" i="8"/>
  <c r="A3740" i="8"/>
  <c r="S3740" i="8" s="1"/>
  <c r="B3740" i="8"/>
  <c r="A3741" i="8"/>
  <c r="S3741" i="8" s="1"/>
  <c r="B3741" i="8"/>
  <c r="A3742" i="8"/>
  <c r="S3742" i="8" s="1"/>
  <c r="B3742" i="8"/>
  <c r="A3743" i="8"/>
  <c r="S3743" i="8" s="1"/>
  <c r="B3743" i="8"/>
  <c r="A3744" i="8"/>
  <c r="S3744" i="8" s="1"/>
  <c r="B3744" i="8"/>
  <c r="A3745" i="8"/>
  <c r="S3745" i="8" s="1"/>
  <c r="B3745" i="8"/>
  <c r="A3746" i="8"/>
  <c r="S3746" i="8" s="1"/>
  <c r="B3746" i="8"/>
  <c r="A3747" i="8"/>
  <c r="S3747" i="8" s="1"/>
  <c r="B3747" i="8"/>
  <c r="A3748" i="8"/>
  <c r="S3748" i="8" s="1"/>
  <c r="B3748" i="8"/>
  <c r="A3749" i="8"/>
  <c r="S3749" i="8" s="1"/>
  <c r="B3749" i="8"/>
  <c r="A3750" i="8"/>
  <c r="S3750" i="8" s="1"/>
  <c r="B3750" i="8"/>
  <c r="A3751" i="8"/>
  <c r="S3751" i="8" s="1"/>
  <c r="B3751" i="8"/>
  <c r="A3752" i="8"/>
  <c r="S3752" i="8" s="1"/>
  <c r="B3752" i="8"/>
  <c r="A3753" i="8"/>
  <c r="S3753" i="8" s="1"/>
  <c r="B3753" i="8"/>
  <c r="A3754" i="8"/>
  <c r="S3754" i="8" s="1"/>
  <c r="B3754" i="8"/>
  <c r="A3755" i="8"/>
  <c r="S3755" i="8" s="1"/>
  <c r="B3755" i="8"/>
  <c r="A3756" i="8"/>
  <c r="S3756" i="8" s="1"/>
  <c r="B3756" i="8"/>
  <c r="A3757" i="8"/>
  <c r="S3757" i="8" s="1"/>
  <c r="B3757" i="8"/>
  <c r="A3758" i="8"/>
  <c r="S3758" i="8" s="1"/>
  <c r="B3758" i="8"/>
  <c r="A3759" i="8"/>
  <c r="S3759" i="8" s="1"/>
  <c r="B3759" i="8"/>
  <c r="A3760" i="8"/>
  <c r="S3760" i="8" s="1"/>
  <c r="B3760" i="8"/>
  <c r="A3761" i="8"/>
  <c r="S3761" i="8" s="1"/>
  <c r="B3761" i="8"/>
  <c r="A3762" i="8"/>
  <c r="S3762" i="8" s="1"/>
  <c r="B3762" i="8"/>
  <c r="A3763" i="8"/>
  <c r="S3763" i="8" s="1"/>
  <c r="B3763" i="8"/>
  <c r="A3764" i="8"/>
  <c r="S3764" i="8" s="1"/>
  <c r="B3764" i="8"/>
  <c r="A3765" i="8"/>
  <c r="S3765" i="8" s="1"/>
  <c r="B3765" i="8"/>
  <c r="A3766" i="8"/>
  <c r="S3766" i="8" s="1"/>
  <c r="B3766" i="8"/>
  <c r="A3767" i="8"/>
  <c r="S3767" i="8" s="1"/>
  <c r="B3767" i="8"/>
  <c r="A3768" i="8"/>
  <c r="S3768" i="8" s="1"/>
  <c r="B3768" i="8"/>
  <c r="A3769" i="8"/>
  <c r="S3769" i="8" s="1"/>
  <c r="B3769" i="8"/>
  <c r="A3770" i="8"/>
  <c r="S3770" i="8" s="1"/>
  <c r="B3770" i="8"/>
  <c r="A3771" i="8"/>
  <c r="S3771" i="8" s="1"/>
  <c r="B3771" i="8"/>
  <c r="A3772" i="8"/>
  <c r="S3772" i="8" s="1"/>
  <c r="B3772" i="8"/>
  <c r="A3773" i="8"/>
  <c r="S3773" i="8" s="1"/>
  <c r="B3773" i="8"/>
  <c r="A3774" i="8"/>
  <c r="S3774" i="8" s="1"/>
  <c r="B3774" i="8"/>
  <c r="A3775" i="8"/>
  <c r="S3775" i="8" s="1"/>
  <c r="B3775" i="8"/>
  <c r="A3776" i="8"/>
  <c r="S3776" i="8" s="1"/>
  <c r="B3776" i="8"/>
  <c r="A3777" i="8"/>
  <c r="S3777" i="8" s="1"/>
  <c r="B3777" i="8"/>
  <c r="A3778" i="8"/>
  <c r="S3778" i="8" s="1"/>
  <c r="B3778" i="8"/>
  <c r="A3779" i="8"/>
  <c r="S3779" i="8" s="1"/>
  <c r="B3779" i="8"/>
  <c r="A3780" i="8"/>
  <c r="S3780" i="8" s="1"/>
  <c r="B3780" i="8"/>
  <c r="A3781" i="8"/>
  <c r="S3781" i="8" s="1"/>
  <c r="B3781" i="8"/>
  <c r="A3782" i="8"/>
  <c r="S3782" i="8" s="1"/>
  <c r="B3782" i="8"/>
  <c r="A3783" i="8"/>
  <c r="S3783" i="8" s="1"/>
  <c r="B3783" i="8"/>
  <c r="A3784" i="8"/>
  <c r="S3784" i="8" s="1"/>
  <c r="B3784" i="8"/>
  <c r="A3785" i="8"/>
  <c r="S3785" i="8" s="1"/>
  <c r="B3785" i="8"/>
  <c r="A3786" i="8"/>
  <c r="S3786" i="8" s="1"/>
  <c r="B3786" i="8"/>
  <c r="A3787" i="8"/>
  <c r="S3787" i="8" s="1"/>
  <c r="B3787" i="8"/>
  <c r="A3788" i="8"/>
  <c r="S3788" i="8" s="1"/>
  <c r="B3788" i="8"/>
  <c r="A3789" i="8"/>
  <c r="S3789" i="8" s="1"/>
  <c r="B3789" i="8"/>
  <c r="A3790" i="8"/>
  <c r="S3790" i="8" s="1"/>
  <c r="B3790" i="8"/>
  <c r="A3791" i="8"/>
  <c r="S3791" i="8" s="1"/>
  <c r="B3791" i="8"/>
  <c r="A3792" i="8"/>
  <c r="S3792" i="8" s="1"/>
  <c r="B3792" i="8"/>
  <c r="A3793" i="8"/>
  <c r="S3793" i="8" s="1"/>
  <c r="B3793" i="8"/>
  <c r="A3794" i="8"/>
  <c r="S3794" i="8" s="1"/>
  <c r="B3794" i="8"/>
  <c r="A3795" i="8"/>
  <c r="S3795" i="8" s="1"/>
  <c r="B3795" i="8"/>
  <c r="A3796" i="8"/>
  <c r="S3796" i="8" s="1"/>
  <c r="B3796" i="8"/>
  <c r="A3797" i="8"/>
  <c r="S3797" i="8" s="1"/>
  <c r="B3797" i="8"/>
  <c r="A3798" i="8"/>
  <c r="S3798" i="8" s="1"/>
  <c r="B3798" i="8"/>
  <c r="A3799" i="8"/>
  <c r="S3799" i="8" s="1"/>
  <c r="B3799" i="8"/>
  <c r="A3800" i="8"/>
  <c r="S3800" i="8" s="1"/>
  <c r="B3800" i="8"/>
  <c r="A3801" i="8"/>
  <c r="S3801" i="8" s="1"/>
  <c r="B3801" i="8"/>
  <c r="A3802" i="8"/>
  <c r="S3802" i="8" s="1"/>
  <c r="B3802" i="8"/>
  <c r="A3803" i="8"/>
  <c r="S3803" i="8" s="1"/>
  <c r="B3803" i="8"/>
  <c r="A3804" i="8"/>
  <c r="S3804" i="8" s="1"/>
  <c r="B3804" i="8"/>
  <c r="A3805" i="8"/>
  <c r="S3805" i="8" s="1"/>
  <c r="B3805" i="8"/>
  <c r="A3806" i="8"/>
  <c r="S3806" i="8" s="1"/>
  <c r="B3806" i="8"/>
  <c r="A3807" i="8"/>
  <c r="S3807" i="8" s="1"/>
  <c r="B3807" i="8"/>
  <c r="A3808" i="8"/>
  <c r="S3808" i="8" s="1"/>
  <c r="B3808" i="8"/>
  <c r="A3809" i="8"/>
  <c r="S3809" i="8" s="1"/>
  <c r="B3809" i="8"/>
  <c r="A3810" i="8"/>
  <c r="S3810" i="8" s="1"/>
  <c r="B3810" i="8"/>
  <c r="A3811" i="8"/>
  <c r="S3811" i="8" s="1"/>
  <c r="B3811" i="8"/>
  <c r="A3812" i="8"/>
  <c r="S3812" i="8" s="1"/>
  <c r="B3812" i="8"/>
  <c r="A3813" i="8"/>
  <c r="S3813" i="8" s="1"/>
  <c r="B3813" i="8"/>
  <c r="A3814" i="8"/>
  <c r="S3814" i="8" s="1"/>
  <c r="B3814" i="8"/>
  <c r="A3815" i="8"/>
  <c r="S3815" i="8" s="1"/>
  <c r="B3815" i="8"/>
  <c r="A3816" i="8"/>
  <c r="S3816" i="8" s="1"/>
  <c r="B3816" i="8"/>
  <c r="A3817" i="8"/>
  <c r="S3817" i="8" s="1"/>
  <c r="B3817" i="8"/>
  <c r="A3818" i="8"/>
  <c r="S3818" i="8" s="1"/>
  <c r="B3818" i="8"/>
  <c r="A3819" i="8"/>
  <c r="S3819" i="8" s="1"/>
  <c r="B3819" i="8"/>
  <c r="A3820" i="8"/>
  <c r="S3820" i="8" s="1"/>
  <c r="B3820" i="8"/>
  <c r="A3821" i="8"/>
  <c r="S3821" i="8" s="1"/>
  <c r="B3821" i="8"/>
  <c r="A3822" i="8"/>
  <c r="S3822" i="8" s="1"/>
  <c r="B3822" i="8"/>
  <c r="A3823" i="8"/>
  <c r="S3823" i="8" s="1"/>
  <c r="B3823" i="8"/>
  <c r="A3824" i="8"/>
  <c r="S3824" i="8" s="1"/>
  <c r="B3824" i="8"/>
  <c r="A3825" i="8"/>
  <c r="S3825" i="8" s="1"/>
  <c r="B3825" i="8"/>
  <c r="A3826" i="8"/>
  <c r="S3826" i="8" s="1"/>
  <c r="B3826" i="8"/>
  <c r="A3827" i="8"/>
  <c r="S3827" i="8" s="1"/>
  <c r="B3827" i="8"/>
  <c r="A3828" i="8"/>
  <c r="S3828" i="8" s="1"/>
  <c r="B3828" i="8"/>
  <c r="A3829" i="8"/>
  <c r="S3829" i="8" s="1"/>
  <c r="B3829" i="8"/>
  <c r="A3830" i="8"/>
  <c r="S3830" i="8" s="1"/>
  <c r="B3830" i="8"/>
  <c r="A3831" i="8"/>
  <c r="S3831" i="8" s="1"/>
  <c r="B3831" i="8"/>
  <c r="A3832" i="8"/>
  <c r="S3832" i="8" s="1"/>
  <c r="B3832" i="8"/>
  <c r="A3833" i="8"/>
  <c r="S3833" i="8" s="1"/>
  <c r="B3833" i="8"/>
  <c r="A3834" i="8"/>
  <c r="S3834" i="8" s="1"/>
  <c r="B3834" i="8"/>
  <c r="A3835" i="8"/>
  <c r="S3835" i="8" s="1"/>
  <c r="B3835" i="8"/>
  <c r="A3836" i="8"/>
  <c r="S3836" i="8" s="1"/>
  <c r="B3836" i="8"/>
  <c r="A3837" i="8"/>
  <c r="S3837" i="8" s="1"/>
  <c r="B3837" i="8"/>
  <c r="A3838" i="8"/>
  <c r="S3838" i="8" s="1"/>
  <c r="B3838" i="8"/>
  <c r="A3839" i="8"/>
  <c r="S3839" i="8" s="1"/>
  <c r="B3839" i="8"/>
  <c r="A3840" i="8"/>
  <c r="S3840" i="8" s="1"/>
  <c r="B3840" i="8"/>
  <c r="A3841" i="8"/>
  <c r="S3841" i="8" s="1"/>
  <c r="B3841" i="8"/>
  <c r="A3842" i="8"/>
  <c r="S3842" i="8" s="1"/>
  <c r="B3842" i="8"/>
  <c r="A3843" i="8"/>
  <c r="S3843" i="8" s="1"/>
  <c r="B3843" i="8"/>
  <c r="A3844" i="8"/>
  <c r="S3844" i="8" s="1"/>
  <c r="B3844" i="8"/>
  <c r="A3845" i="8"/>
  <c r="S3845" i="8" s="1"/>
  <c r="B3845" i="8"/>
  <c r="A3846" i="8"/>
  <c r="S3846" i="8" s="1"/>
  <c r="B3846" i="8"/>
  <c r="A3847" i="8"/>
  <c r="S3847" i="8" s="1"/>
  <c r="B3847" i="8"/>
  <c r="A3848" i="8"/>
  <c r="S3848" i="8" s="1"/>
  <c r="B3848" i="8"/>
  <c r="A3849" i="8"/>
  <c r="S3849" i="8" s="1"/>
  <c r="B3849" i="8"/>
  <c r="A3850" i="8"/>
  <c r="S3850" i="8" s="1"/>
  <c r="B3850" i="8"/>
  <c r="A3851" i="8"/>
  <c r="S3851" i="8" s="1"/>
  <c r="B3851" i="8"/>
  <c r="A3852" i="8"/>
  <c r="S3852" i="8" s="1"/>
  <c r="B3852" i="8"/>
  <c r="A3853" i="8"/>
  <c r="S3853" i="8" s="1"/>
  <c r="B3853" i="8"/>
  <c r="A3854" i="8"/>
  <c r="S3854" i="8" s="1"/>
  <c r="B3854" i="8"/>
  <c r="A3855" i="8"/>
  <c r="S3855" i="8" s="1"/>
  <c r="B3855" i="8"/>
  <c r="A3856" i="8"/>
  <c r="S3856" i="8" s="1"/>
  <c r="B3856" i="8"/>
  <c r="A3857" i="8"/>
  <c r="S3857" i="8" s="1"/>
  <c r="B3857" i="8"/>
  <c r="A3858" i="8"/>
  <c r="S3858" i="8" s="1"/>
  <c r="B3858" i="8"/>
  <c r="A3859" i="8"/>
  <c r="S3859" i="8" s="1"/>
  <c r="B3859" i="8"/>
  <c r="A3860" i="8"/>
  <c r="S3860" i="8" s="1"/>
  <c r="B3860" i="8"/>
  <c r="A3861" i="8"/>
  <c r="S3861" i="8" s="1"/>
  <c r="B3861" i="8"/>
  <c r="A3862" i="8"/>
  <c r="S3862" i="8" s="1"/>
  <c r="B3862" i="8"/>
  <c r="A3863" i="8"/>
  <c r="S3863" i="8" s="1"/>
  <c r="B3863" i="8"/>
  <c r="A3864" i="8"/>
  <c r="S3864" i="8" s="1"/>
  <c r="B3864" i="8"/>
  <c r="A3865" i="8"/>
  <c r="S3865" i="8" s="1"/>
  <c r="B3865" i="8"/>
  <c r="A3866" i="8"/>
  <c r="S3866" i="8" s="1"/>
  <c r="B3866" i="8"/>
  <c r="A3867" i="8"/>
  <c r="S3867" i="8" s="1"/>
  <c r="B3867" i="8"/>
  <c r="A3868" i="8"/>
  <c r="S3868" i="8" s="1"/>
  <c r="B3868" i="8"/>
  <c r="A3869" i="8"/>
  <c r="S3869" i="8" s="1"/>
  <c r="B3869" i="8"/>
  <c r="A3870" i="8"/>
  <c r="S3870" i="8" s="1"/>
  <c r="B3870" i="8"/>
  <c r="A3871" i="8"/>
  <c r="S3871" i="8" s="1"/>
  <c r="B3871" i="8"/>
  <c r="A3872" i="8"/>
  <c r="S3872" i="8" s="1"/>
  <c r="B3872" i="8"/>
  <c r="A3873" i="8"/>
  <c r="S3873" i="8" s="1"/>
  <c r="B3873" i="8"/>
  <c r="A3874" i="8"/>
  <c r="S3874" i="8" s="1"/>
  <c r="B3874" i="8"/>
  <c r="A3875" i="8"/>
  <c r="S3875" i="8" s="1"/>
  <c r="B3875" i="8"/>
  <c r="A3876" i="8"/>
  <c r="S3876" i="8" s="1"/>
  <c r="B3876" i="8"/>
  <c r="A3877" i="8"/>
  <c r="S3877" i="8" s="1"/>
  <c r="B3877" i="8"/>
  <c r="A3878" i="8"/>
  <c r="S3878" i="8" s="1"/>
  <c r="B3878" i="8"/>
  <c r="A3879" i="8"/>
  <c r="S3879" i="8" s="1"/>
  <c r="B3879" i="8"/>
  <c r="A3880" i="8"/>
  <c r="S3880" i="8" s="1"/>
  <c r="B3880" i="8"/>
  <c r="A3881" i="8"/>
  <c r="S3881" i="8" s="1"/>
  <c r="B3881" i="8"/>
  <c r="A3882" i="8"/>
  <c r="S3882" i="8" s="1"/>
  <c r="B3882" i="8"/>
  <c r="A3883" i="8"/>
  <c r="S3883" i="8" s="1"/>
  <c r="B3883" i="8"/>
  <c r="A3884" i="8"/>
  <c r="S3884" i="8" s="1"/>
  <c r="B3884" i="8"/>
  <c r="A3885" i="8"/>
  <c r="S3885" i="8" s="1"/>
  <c r="B3885" i="8"/>
  <c r="A3886" i="8"/>
  <c r="S3886" i="8" s="1"/>
  <c r="B3886" i="8"/>
  <c r="A3887" i="8"/>
  <c r="S3887" i="8" s="1"/>
  <c r="B3887" i="8"/>
  <c r="A3888" i="8"/>
  <c r="S3888" i="8" s="1"/>
  <c r="B3888" i="8"/>
  <c r="A3889" i="8"/>
  <c r="S3889" i="8" s="1"/>
  <c r="B3889" i="8"/>
  <c r="A3890" i="8"/>
  <c r="S3890" i="8" s="1"/>
  <c r="B3890" i="8"/>
  <c r="A3891" i="8"/>
  <c r="S3891" i="8" s="1"/>
  <c r="B3891" i="8"/>
  <c r="A3892" i="8"/>
  <c r="S3892" i="8" s="1"/>
  <c r="B3892" i="8"/>
  <c r="A3893" i="8"/>
  <c r="S3893" i="8" s="1"/>
  <c r="B3893" i="8"/>
  <c r="A3894" i="8"/>
  <c r="S3894" i="8" s="1"/>
  <c r="B3894" i="8"/>
  <c r="A3895" i="8"/>
  <c r="S3895" i="8" s="1"/>
  <c r="B3895" i="8"/>
  <c r="A3896" i="8"/>
  <c r="S3896" i="8" s="1"/>
  <c r="B3896" i="8"/>
  <c r="A3897" i="8"/>
  <c r="S3897" i="8" s="1"/>
  <c r="B3897" i="8"/>
  <c r="A3898" i="8"/>
  <c r="S3898" i="8" s="1"/>
  <c r="B3898" i="8"/>
  <c r="A3899" i="8"/>
  <c r="S3899" i="8" s="1"/>
  <c r="B3899" i="8"/>
  <c r="A3900" i="8"/>
  <c r="S3900" i="8" s="1"/>
  <c r="B3900" i="8"/>
  <c r="A3901" i="8"/>
  <c r="S3901" i="8" s="1"/>
  <c r="B3901" i="8"/>
  <c r="A3902" i="8"/>
  <c r="S3902" i="8" s="1"/>
  <c r="B3902" i="8"/>
  <c r="A3903" i="8"/>
  <c r="S3903" i="8" s="1"/>
  <c r="B3903" i="8"/>
  <c r="A3904" i="8"/>
  <c r="S3904" i="8" s="1"/>
  <c r="B3904" i="8"/>
  <c r="A3905" i="8"/>
  <c r="S3905" i="8" s="1"/>
  <c r="B3905" i="8"/>
  <c r="A3906" i="8"/>
  <c r="S3906" i="8" s="1"/>
  <c r="B3906" i="8"/>
  <c r="A3907" i="8"/>
  <c r="S3907" i="8" s="1"/>
  <c r="B3907" i="8"/>
  <c r="A3908" i="8"/>
  <c r="S3908" i="8" s="1"/>
  <c r="B3908" i="8"/>
  <c r="A3909" i="8"/>
  <c r="S3909" i="8" s="1"/>
  <c r="B3909" i="8"/>
  <c r="A3910" i="8"/>
  <c r="S3910" i="8" s="1"/>
  <c r="B3910" i="8"/>
  <c r="A3911" i="8"/>
  <c r="S3911" i="8" s="1"/>
  <c r="B3911" i="8"/>
  <c r="A3912" i="8"/>
  <c r="S3912" i="8" s="1"/>
  <c r="B3912" i="8"/>
  <c r="A3913" i="8"/>
  <c r="S3913" i="8" s="1"/>
  <c r="B3913" i="8"/>
  <c r="A3914" i="8"/>
  <c r="S3914" i="8" s="1"/>
  <c r="B3914" i="8"/>
  <c r="A3915" i="8"/>
  <c r="S3915" i="8" s="1"/>
  <c r="B3915" i="8"/>
  <c r="A3916" i="8"/>
  <c r="S3916" i="8" s="1"/>
  <c r="B3916" i="8"/>
  <c r="A3917" i="8"/>
  <c r="S3917" i="8" s="1"/>
  <c r="B3917" i="8"/>
  <c r="A3918" i="8"/>
  <c r="S3918" i="8" s="1"/>
  <c r="B3918" i="8"/>
  <c r="A3919" i="8"/>
  <c r="S3919" i="8" s="1"/>
  <c r="B3919" i="8"/>
  <c r="A3920" i="8"/>
  <c r="S3920" i="8" s="1"/>
  <c r="B3920" i="8"/>
  <c r="A3921" i="8"/>
  <c r="S3921" i="8" s="1"/>
  <c r="B3921" i="8"/>
  <c r="A3922" i="8"/>
  <c r="S3922" i="8" s="1"/>
  <c r="B3922" i="8"/>
  <c r="A3923" i="8"/>
  <c r="S3923" i="8" s="1"/>
  <c r="B3923" i="8"/>
  <c r="A3924" i="8"/>
  <c r="S3924" i="8" s="1"/>
  <c r="B3924" i="8"/>
  <c r="A3925" i="8"/>
  <c r="S3925" i="8" s="1"/>
  <c r="B3925" i="8"/>
  <c r="A3926" i="8"/>
  <c r="S3926" i="8" s="1"/>
  <c r="B3926" i="8"/>
  <c r="A3927" i="8"/>
  <c r="S3927" i="8" s="1"/>
  <c r="B3927" i="8"/>
  <c r="A3928" i="8"/>
  <c r="S3928" i="8" s="1"/>
  <c r="B3928" i="8"/>
  <c r="A3929" i="8"/>
  <c r="S3929" i="8" s="1"/>
  <c r="B3929" i="8"/>
  <c r="A3930" i="8"/>
  <c r="S3930" i="8" s="1"/>
  <c r="B3930" i="8"/>
  <c r="A3931" i="8"/>
  <c r="S3931" i="8" s="1"/>
  <c r="B3931" i="8"/>
  <c r="A3932" i="8"/>
  <c r="S3932" i="8" s="1"/>
  <c r="B3932" i="8"/>
  <c r="A3933" i="8"/>
  <c r="S3933" i="8" s="1"/>
  <c r="B3933" i="8"/>
  <c r="A3934" i="8"/>
  <c r="S3934" i="8" s="1"/>
  <c r="B3934" i="8"/>
  <c r="A3935" i="8"/>
  <c r="S3935" i="8" s="1"/>
  <c r="B3935" i="8"/>
  <c r="A3936" i="8"/>
  <c r="S3936" i="8" s="1"/>
  <c r="B3936" i="8"/>
  <c r="A3937" i="8"/>
  <c r="S3937" i="8" s="1"/>
  <c r="B3937" i="8"/>
  <c r="A3938" i="8"/>
  <c r="S3938" i="8" s="1"/>
  <c r="B3938" i="8"/>
  <c r="A3939" i="8"/>
  <c r="S3939" i="8" s="1"/>
  <c r="B3939" i="8"/>
  <c r="A3940" i="8"/>
  <c r="S3940" i="8" s="1"/>
  <c r="B3940" i="8"/>
  <c r="A3941" i="8"/>
  <c r="S3941" i="8" s="1"/>
  <c r="B3941" i="8"/>
  <c r="A3942" i="8"/>
  <c r="S3942" i="8" s="1"/>
  <c r="B3942" i="8"/>
  <c r="A3943" i="8"/>
  <c r="S3943" i="8" s="1"/>
  <c r="B3943" i="8"/>
  <c r="A3944" i="8"/>
  <c r="S3944" i="8" s="1"/>
  <c r="B3944" i="8"/>
  <c r="A3945" i="8"/>
  <c r="S3945" i="8" s="1"/>
  <c r="B3945" i="8"/>
  <c r="A3946" i="8"/>
  <c r="S3946" i="8" s="1"/>
  <c r="B3946" i="8"/>
  <c r="A3947" i="8"/>
  <c r="S3947" i="8" s="1"/>
  <c r="B3947" i="8"/>
  <c r="A3948" i="8"/>
  <c r="S3948" i="8" s="1"/>
  <c r="B3948" i="8"/>
  <c r="A3949" i="8"/>
  <c r="S3949" i="8" s="1"/>
  <c r="B3949" i="8"/>
  <c r="A3950" i="8"/>
  <c r="S3950" i="8" s="1"/>
  <c r="B3950" i="8"/>
  <c r="A3951" i="8"/>
  <c r="S3951" i="8" s="1"/>
  <c r="B3951" i="8"/>
  <c r="A3952" i="8"/>
  <c r="S3952" i="8" s="1"/>
  <c r="B3952" i="8"/>
  <c r="A3953" i="8"/>
  <c r="S3953" i="8" s="1"/>
  <c r="B3953" i="8"/>
  <c r="A3954" i="8"/>
  <c r="S3954" i="8" s="1"/>
  <c r="B3954" i="8"/>
  <c r="A3955" i="8"/>
  <c r="S3955" i="8" s="1"/>
  <c r="B3955" i="8"/>
  <c r="A3956" i="8"/>
  <c r="S3956" i="8" s="1"/>
  <c r="B3956" i="8"/>
  <c r="A3957" i="8"/>
  <c r="S3957" i="8" s="1"/>
  <c r="B3957" i="8"/>
  <c r="A3958" i="8"/>
  <c r="S3958" i="8" s="1"/>
  <c r="B3958" i="8"/>
  <c r="A3959" i="8"/>
  <c r="S3959" i="8" s="1"/>
  <c r="B3959" i="8"/>
  <c r="A3960" i="8"/>
  <c r="S3960" i="8" s="1"/>
  <c r="B3960" i="8"/>
  <c r="A3961" i="8"/>
  <c r="S3961" i="8" s="1"/>
  <c r="B3961" i="8"/>
  <c r="A3962" i="8"/>
  <c r="S3962" i="8" s="1"/>
  <c r="B3962" i="8"/>
  <c r="A3963" i="8"/>
  <c r="S3963" i="8" s="1"/>
  <c r="B3963" i="8"/>
  <c r="A3964" i="8"/>
  <c r="S3964" i="8" s="1"/>
  <c r="B3964" i="8"/>
  <c r="A3965" i="8"/>
  <c r="S3965" i="8" s="1"/>
  <c r="B3965" i="8"/>
  <c r="A3966" i="8"/>
  <c r="S3966" i="8" s="1"/>
  <c r="B3966" i="8"/>
  <c r="A3967" i="8"/>
  <c r="S3967" i="8" s="1"/>
  <c r="B3967" i="8"/>
  <c r="A3968" i="8"/>
  <c r="S3968" i="8" s="1"/>
  <c r="B3968" i="8"/>
  <c r="A3969" i="8"/>
  <c r="S3969" i="8" s="1"/>
  <c r="B3969" i="8"/>
  <c r="A3970" i="8"/>
  <c r="S3970" i="8" s="1"/>
  <c r="B3970" i="8"/>
  <c r="A3971" i="8"/>
  <c r="S3971" i="8" s="1"/>
  <c r="B3971" i="8"/>
  <c r="A3972" i="8"/>
  <c r="S3972" i="8" s="1"/>
  <c r="B3972" i="8"/>
  <c r="A3973" i="8"/>
  <c r="S3973" i="8" s="1"/>
  <c r="B3973" i="8"/>
  <c r="A3974" i="8"/>
  <c r="S3974" i="8" s="1"/>
  <c r="B3974" i="8"/>
  <c r="A3975" i="8"/>
  <c r="S3975" i="8" s="1"/>
  <c r="B3975" i="8"/>
  <c r="A3976" i="8"/>
  <c r="S3976" i="8" s="1"/>
  <c r="B3976" i="8"/>
  <c r="A3977" i="8"/>
  <c r="S3977" i="8" s="1"/>
  <c r="B3977" i="8"/>
  <c r="A3978" i="8"/>
  <c r="S3978" i="8" s="1"/>
  <c r="B3978" i="8"/>
  <c r="A3979" i="8"/>
  <c r="S3979" i="8" s="1"/>
  <c r="B3979" i="8"/>
  <c r="A3980" i="8"/>
  <c r="S3980" i="8" s="1"/>
  <c r="B3980" i="8"/>
  <c r="A3981" i="8"/>
  <c r="S3981" i="8" s="1"/>
  <c r="B3981" i="8"/>
  <c r="A3982" i="8"/>
  <c r="S3982" i="8" s="1"/>
  <c r="B3982" i="8"/>
  <c r="A3983" i="8"/>
  <c r="S3983" i="8" s="1"/>
  <c r="B3983" i="8"/>
  <c r="A3984" i="8"/>
  <c r="S3984" i="8" s="1"/>
  <c r="B3984" i="8"/>
  <c r="A3985" i="8"/>
  <c r="S3985" i="8" s="1"/>
  <c r="B3985" i="8"/>
  <c r="A3986" i="8"/>
  <c r="S3986" i="8" s="1"/>
  <c r="B3986" i="8"/>
  <c r="A3987" i="8"/>
  <c r="S3987" i="8" s="1"/>
  <c r="B3987" i="8"/>
  <c r="A3988" i="8"/>
  <c r="S3988" i="8" s="1"/>
  <c r="B3988" i="8"/>
  <c r="A3989" i="8"/>
  <c r="S3989" i="8" s="1"/>
  <c r="B3989" i="8"/>
  <c r="A3990" i="8"/>
  <c r="S3990" i="8" s="1"/>
  <c r="B3990" i="8"/>
  <c r="A3991" i="8"/>
  <c r="S3991" i="8" s="1"/>
  <c r="B3991" i="8"/>
  <c r="A3992" i="8"/>
  <c r="S3992" i="8" s="1"/>
  <c r="B3992" i="8"/>
  <c r="A3993" i="8"/>
  <c r="S3993" i="8" s="1"/>
  <c r="B3993" i="8"/>
  <c r="A3994" i="8"/>
  <c r="S3994" i="8" s="1"/>
  <c r="B3994" i="8"/>
  <c r="A3995" i="8"/>
  <c r="S3995" i="8" s="1"/>
  <c r="B3995" i="8"/>
  <c r="A3996" i="8"/>
  <c r="S3996" i="8" s="1"/>
  <c r="B3996" i="8"/>
  <c r="A3997" i="8"/>
  <c r="S3997" i="8" s="1"/>
  <c r="B3997" i="8"/>
  <c r="A3998" i="8"/>
  <c r="S3998" i="8" s="1"/>
  <c r="B3998" i="8"/>
  <c r="A3999" i="8"/>
  <c r="S3999" i="8" s="1"/>
  <c r="B3999" i="8"/>
  <c r="A4000" i="8"/>
  <c r="S4000" i="8" s="1"/>
  <c r="B4000" i="8"/>
  <c r="A4001" i="8"/>
  <c r="S4001" i="8" s="1"/>
  <c r="B4001" i="8"/>
  <c r="A4002" i="8"/>
  <c r="S4002" i="8" s="1"/>
  <c r="B4002" i="8"/>
  <c r="A4003" i="8"/>
  <c r="S4003" i="8" s="1"/>
  <c r="B4003" i="8"/>
  <c r="A4004" i="8"/>
  <c r="S4004" i="8" s="1"/>
  <c r="B4004" i="8"/>
  <c r="A4005" i="8"/>
  <c r="S4005" i="8" s="1"/>
  <c r="B4005" i="8"/>
  <c r="A4006" i="8"/>
  <c r="S4006" i="8" s="1"/>
  <c r="B4006" i="8"/>
  <c r="A4007" i="8"/>
  <c r="S4007" i="8" s="1"/>
  <c r="B4007" i="8"/>
  <c r="A4008" i="8"/>
  <c r="S4008" i="8" s="1"/>
  <c r="B4008" i="8"/>
  <c r="A4009" i="8"/>
  <c r="S4009" i="8" s="1"/>
  <c r="B4009" i="8"/>
  <c r="A4010" i="8"/>
  <c r="S4010" i="8" s="1"/>
  <c r="B4010" i="8"/>
  <c r="A4011" i="8"/>
  <c r="S4011" i="8" s="1"/>
  <c r="B4011" i="8"/>
  <c r="A4012" i="8"/>
  <c r="S4012" i="8" s="1"/>
  <c r="B4012" i="8"/>
  <c r="A4013" i="8"/>
  <c r="S4013" i="8" s="1"/>
  <c r="B4013" i="8"/>
  <c r="A4014" i="8"/>
  <c r="S4014" i="8" s="1"/>
  <c r="B4014" i="8"/>
  <c r="A4015" i="8"/>
  <c r="S4015" i="8" s="1"/>
  <c r="B4015" i="8"/>
  <c r="A4016" i="8"/>
  <c r="S4016" i="8" s="1"/>
  <c r="B4016" i="8"/>
  <c r="A4017" i="8"/>
  <c r="S4017" i="8" s="1"/>
  <c r="B4017" i="8"/>
  <c r="A4018" i="8"/>
  <c r="S4018" i="8" s="1"/>
  <c r="B4018" i="8"/>
  <c r="A4019" i="8"/>
  <c r="S4019" i="8" s="1"/>
  <c r="B4019" i="8"/>
  <c r="A4020" i="8"/>
  <c r="S4020" i="8" s="1"/>
  <c r="B4020" i="8"/>
  <c r="A4021" i="8"/>
  <c r="S4021" i="8" s="1"/>
  <c r="B4021" i="8"/>
  <c r="A4022" i="8"/>
  <c r="S4022" i="8" s="1"/>
  <c r="B4022" i="8"/>
  <c r="A4023" i="8"/>
  <c r="S4023" i="8" s="1"/>
  <c r="B4023" i="8"/>
  <c r="A4024" i="8"/>
  <c r="S4024" i="8" s="1"/>
  <c r="B4024" i="8"/>
  <c r="A4025" i="8"/>
  <c r="S4025" i="8" s="1"/>
  <c r="B4025" i="8"/>
  <c r="A4026" i="8"/>
  <c r="S4026" i="8" s="1"/>
  <c r="B4026" i="8"/>
  <c r="A4027" i="8"/>
  <c r="S4027" i="8" s="1"/>
  <c r="B4027" i="8"/>
  <c r="A4028" i="8"/>
  <c r="S4028" i="8" s="1"/>
  <c r="B4028" i="8"/>
  <c r="A4029" i="8"/>
  <c r="S4029" i="8" s="1"/>
  <c r="B4029" i="8"/>
  <c r="A4030" i="8"/>
  <c r="S4030" i="8" s="1"/>
  <c r="B4030" i="8"/>
  <c r="A4031" i="8"/>
  <c r="S4031" i="8" s="1"/>
  <c r="B4031" i="8"/>
  <c r="A4032" i="8"/>
  <c r="S4032" i="8" s="1"/>
  <c r="B4032" i="8"/>
  <c r="A4033" i="8"/>
  <c r="S4033" i="8" s="1"/>
  <c r="B4033" i="8"/>
  <c r="A4034" i="8"/>
  <c r="S4034" i="8" s="1"/>
  <c r="B4034" i="8"/>
  <c r="A4035" i="8"/>
  <c r="S4035" i="8" s="1"/>
  <c r="B4035" i="8"/>
  <c r="A4036" i="8"/>
  <c r="S4036" i="8" s="1"/>
  <c r="B4036" i="8"/>
  <c r="A4037" i="8"/>
  <c r="S4037" i="8" s="1"/>
  <c r="B4037" i="8"/>
  <c r="A4038" i="8"/>
  <c r="S4038" i="8" s="1"/>
  <c r="B4038" i="8"/>
  <c r="A4039" i="8"/>
  <c r="S4039" i="8" s="1"/>
  <c r="B4039" i="8"/>
  <c r="A4040" i="8"/>
  <c r="S4040" i="8" s="1"/>
  <c r="B4040" i="8"/>
  <c r="A4041" i="8"/>
  <c r="S4041" i="8" s="1"/>
  <c r="B4041" i="8"/>
  <c r="A4042" i="8"/>
  <c r="S4042" i="8" s="1"/>
  <c r="B4042" i="8"/>
  <c r="A4043" i="8"/>
  <c r="S4043" i="8" s="1"/>
  <c r="B4043" i="8"/>
  <c r="A4044" i="8"/>
  <c r="S4044" i="8" s="1"/>
  <c r="B4044" i="8"/>
  <c r="A4045" i="8"/>
  <c r="S4045" i="8" s="1"/>
  <c r="B4045" i="8"/>
  <c r="A4046" i="8"/>
  <c r="S4046" i="8" s="1"/>
  <c r="B4046" i="8"/>
  <c r="A4047" i="8"/>
  <c r="S4047" i="8" s="1"/>
  <c r="B4047" i="8"/>
  <c r="A4048" i="8"/>
  <c r="S4048" i="8" s="1"/>
  <c r="B4048" i="8"/>
  <c r="A4049" i="8"/>
  <c r="S4049" i="8" s="1"/>
  <c r="B4049" i="8"/>
  <c r="A4050" i="8"/>
  <c r="S4050" i="8" s="1"/>
  <c r="B4050" i="8"/>
  <c r="A4051" i="8"/>
  <c r="S4051" i="8" s="1"/>
  <c r="B4051" i="8"/>
  <c r="A4052" i="8"/>
  <c r="S4052" i="8" s="1"/>
  <c r="B4052" i="8"/>
  <c r="A4053" i="8"/>
  <c r="S4053" i="8" s="1"/>
  <c r="B4053" i="8"/>
  <c r="A4054" i="8"/>
  <c r="S4054" i="8" s="1"/>
  <c r="B4054" i="8"/>
  <c r="A4055" i="8"/>
  <c r="S4055" i="8" s="1"/>
  <c r="B4055" i="8"/>
  <c r="A4056" i="8"/>
  <c r="S4056" i="8" s="1"/>
  <c r="B4056" i="8"/>
  <c r="A4057" i="8"/>
  <c r="S4057" i="8" s="1"/>
  <c r="B4057" i="8"/>
  <c r="A4058" i="8"/>
  <c r="S4058" i="8" s="1"/>
  <c r="B4058" i="8"/>
  <c r="A4059" i="8"/>
  <c r="S4059" i="8" s="1"/>
  <c r="B4059" i="8"/>
  <c r="A4060" i="8"/>
  <c r="S4060" i="8" s="1"/>
  <c r="B4060" i="8"/>
  <c r="A4061" i="8"/>
  <c r="S4061" i="8" s="1"/>
  <c r="B4061" i="8"/>
  <c r="A4062" i="8"/>
  <c r="S4062" i="8" s="1"/>
  <c r="B4062" i="8"/>
  <c r="A4063" i="8"/>
  <c r="S4063" i="8" s="1"/>
  <c r="B4063" i="8"/>
  <c r="A4064" i="8"/>
  <c r="S4064" i="8" s="1"/>
  <c r="B4064" i="8"/>
  <c r="A4065" i="8"/>
  <c r="S4065" i="8" s="1"/>
  <c r="B4065" i="8"/>
  <c r="A4066" i="8"/>
  <c r="S4066" i="8" s="1"/>
  <c r="B4066" i="8"/>
  <c r="A4067" i="8"/>
  <c r="S4067" i="8" s="1"/>
  <c r="B4067" i="8"/>
  <c r="A4068" i="8"/>
  <c r="S4068" i="8" s="1"/>
  <c r="B4068" i="8"/>
  <c r="A4069" i="8"/>
  <c r="S4069" i="8" s="1"/>
  <c r="B4069" i="8"/>
  <c r="A4070" i="8"/>
  <c r="S4070" i="8" s="1"/>
  <c r="B4070" i="8"/>
  <c r="A4071" i="8"/>
  <c r="S4071" i="8" s="1"/>
  <c r="B4071" i="8"/>
  <c r="A4072" i="8"/>
  <c r="S4072" i="8" s="1"/>
  <c r="B4072" i="8"/>
  <c r="A4073" i="8"/>
  <c r="S4073" i="8" s="1"/>
  <c r="B4073" i="8"/>
  <c r="A4074" i="8"/>
  <c r="S4074" i="8" s="1"/>
  <c r="B4074" i="8"/>
  <c r="A4075" i="8"/>
  <c r="S4075" i="8" s="1"/>
  <c r="B4075" i="8"/>
  <c r="A4076" i="8"/>
  <c r="S4076" i="8" s="1"/>
  <c r="B4076" i="8"/>
  <c r="A4077" i="8"/>
  <c r="S4077" i="8" s="1"/>
  <c r="B4077" i="8"/>
  <c r="A4078" i="8"/>
  <c r="S4078" i="8" s="1"/>
  <c r="B4078" i="8"/>
  <c r="A4079" i="8"/>
  <c r="S4079" i="8" s="1"/>
  <c r="B4079" i="8"/>
  <c r="A4080" i="8"/>
  <c r="S4080" i="8" s="1"/>
  <c r="B4080" i="8"/>
  <c r="A4081" i="8"/>
  <c r="S4081" i="8" s="1"/>
  <c r="B4081" i="8"/>
  <c r="A4082" i="8"/>
  <c r="S4082" i="8" s="1"/>
  <c r="B4082" i="8"/>
  <c r="A4083" i="8"/>
  <c r="S4083" i="8" s="1"/>
  <c r="B4083" i="8"/>
  <c r="A4084" i="8"/>
  <c r="S4084" i="8" s="1"/>
  <c r="B4084" i="8"/>
  <c r="A4085" i="8"/>
  <c r="S4085" i="8" s="1"/>
  <c r="B4085" i="8"/>
  <c r="A4086" i="8"/>
  <c r="S4086" i="8" s="1"/>
  <c r="B4086" i="8"/>
  <c r="A4087" i="8"/>
  <c r="S4087" i="8" s="1"/>
  <c r="B4087" i="8"/>
  <c r="A4088" i="8"/>
  <c r="S4088" i="8" s="1"/>
  <c r="B4088" i="8"/>
  <c r="A4089" i="8"/>
  <c r="S4089" i="8" s="1"/>
  <c r="B4089" i="8"/>
  <c r="A4090" i="8"/>
  <c r="S4090" i="8" s="1"/>
  <c r="B4090" i="8"/>
  <c r="A4091" i="8"/>
  <c r="S4091" i="8" s="1"/>
  <c r="B4091" i="8"/>
  <c r="A4092" i="8"/>
  <c r="S4092" i="8" s="1"/>
  <c r="B4092" i="8"/>
  <c r="A4093" i="8"/>
  <c r="S4093" i="8" s="1"/>
  <c r="B4093" i="8"/>
  <c r="A4094" i="8"/>
  <c r="S4094" i="8" s="1"/>
  <c r="B4094" i="8"/>
  <c r="A4095" i="8"/>
  <c r="S4095" i="8" s="1"/>
  <c r="B4095" i="8"/>
  <c r="A4096" i="8"/>
  <c r="S4096" i="8" s="1"/>
  <c r="B4096" i="8"/>
  <c r="A4097" i="8"/>
  <c r="S4097" i="8" s="1"/>
  <c r="B4097" i="8"/>
  <c r="A4098" i="8"/>
  <c r="S4098" i="8" s="1"/>
  <c r="B4098" i="8"/>
  <c r="A4099" i="8"/>
  <c r="S4099" i="8" s="1"/>
  <c r="B4099" i="8"/>
  <c r="A4100" i="8"/>
  <c r="S4100" i="8" s="1"/>
  <c r="B4100" i="8"/>
  <c r="A4101" i="8"/>
  <c r="S4101" i="8" s="1"/>
  <c r="B4101" i="8"/>
  <c r="A4102" i="8"/>
  <c r="S4102" i="8" s="1"/>
  <c r="B4102" i="8"/>
  <c r="A4103" i="8"/>
  <c r="S4103" i="8" s="1"/>
  <c r="B4103" i="8"/>
  <c r="A4104" i="8"/>
  <c r="S4104" i="8" s="1"/>
  <c r="B4104" i="8"/>
  <c r="A4105" i="8"/>
  <c r="S4105" i="8" s="1"/>
  <c r="B4105" i="8"/>
  <c r="A4106" i="8"/>
  <c r="S4106" i="8" s="1"/>
  <c r="B4106" i="8"/>
  <c r="A4107" i="8"/>
  <c r="S4107" i="8" s="1"/>
  <c r="B4107" i="8"/>
  <c r="A4108" i="8"/>
  <c r="S4108" i="8" s="1"/>
  <c r="B4108" i="8"/>
  <c r="A4109" i="8"/>
  <c r="S4109" i="8" s="1"/>
  <c r="B4109" i="8"/>
  <c r="A4110" i="8"/>
  <c r="S4110" i="8" s="1"/>
  <c r="B4110" i="8"/>
  <c r="A4111" i="8"/>
  <c r="S4111" i="8" s="1"/>
  <c r="B4111" i="8"/>
  <c r="A4112" i="8"/>
  <c r="S4112" i="8" s="1"/>
  <c r="B4112" i="8"/>
  <c r="A4113" i="8"/>
  <c r="S4113" i="8" s="1"/>
  <c r="B4113" i="8"/>
  <c r="A4114" i="8"/>
  <c r="S4114" i="8" s="1"/>
  <c r="B4114" i="8"/>
  <c r="A4115" i="8"/>
  <c r="S4115" i="8" s="1"/>
  <c r="B4115" i="8"/>
  <c r="A4116" i="8"/>
  <c r="S4116" i="8" s="1"/>
  <c r="B4116" i="8"/>
  <c r="A4117" i="8"/>
  <c r="S4117" i="8" s="1"/>
  <c r="B4117" i="8"/>
  <c r="A4118" i="8"/>
  <c r="S4118" i="8" s="1"/>
  <c r="B4118" i="8"/>
  <c r="A4119" i="8"/>
  <c r="S4119" i="8" s="1"/>
  <c r="B4119" i="8"/>
  <c r="A4120" i="8"/>
  <c r="S4120" i="8" s="1"/>
  <c r="B4120" i="8"/>
  <c r="A4121" i="8"/>
  <c r="S4121" i="8" s="1"/>
  <c r="B4121" i="8"/>
  <c r="A4122" i="8"/>
  <c r="S4122" i="8" s="1"/>
  <c r="B4122" i="8"/>
  <c r="A4123" i="8"/>
  <c r="S4123" i="8" s="1"/>
  <c r="B4123" i="8"/>
  <c r="A4124" i="8"/>
  <c r="S4124" i="8" s="1"/>
  <c r="B4124" i="8"/>
  <c r="A4125" i="8"/>
  <c r="S4125" i="8" s="1"/>
  <c r="B4125" i="8"/>
  <c r="A4126" i="8"/>
  <c r="S4126" i="8" s="1"/>
  <c r="B4126" i="8"/>
  <c r="A4127" i="8"/>
  <c r="S4127" i="8" s="1"/>
  <c r="B4127" i="8"/>
  <c r="A4128" i="8"/>
  <c r="S4128" i="8" s="1"/>
  <c r="B4128" i="8"/>
  <c r="A4129" i="8"/>
  <c r="S4129" i="8" s="1"/>
  <c r="B4129" i="8"/>
  <c r="A4130" i="8"/>
  <c r="S4130" i="8" s="1"/>
  <c r="B4130" i="8"/>
  <c r="A4131" i="8"/>
  <c r="S4131" i="8" s="1"/>
  <c r="B4131" i="8"/>
  <c r="A4132" i="8"/>
  <c r="S4132" i="8" s="1"/>
  <c r="B4132" i="8"/>
  <c r="A4133" i="8"/>
  <c r="S4133" i="8" s="1"/>
  <c r="B4133" i="8"/>
  <c r="A4134" i="8"/>
  <c r="S4134" i="8" s="1"/>
  <c r="B4134" i="8"/>
  <c r="A4135" i="8"/>
  <c r="S4135" i="8" s="1"/>
  <c r="B4135" i="8"/>
  <c r="A4136" i="8"/>
  <c r="S4136" i="8" s="1"/>
  <c r="B4136" i="8"/>
  <c r="A4137" i="8"/>
  <c r="S4137" i="8" s="1"/>
  <c r="B4137" i="8"/>
  <c r="A4138" i="8"/>
  <c r="S4138" i="8" s="1"/>
  <c r="B4138" i="8"/>
  <c r="A4139" i="8"/>
  <c r="S4139" i="8" s="1"/>
  <c r="B4139" i="8"/>
  <c r="A4140" i="8"/>
  <c r="S4140" i="8" s="1"/>
  <c r="B4140" i="8"/>
  <c r="A4141" i="8"/>
  <c r="S4141" i="8" s="1"/>
  <c r="B4141" i="8"/>
  <c r="A4142" i="8"/>
  <c r="S4142" i="8" s="1"/>
  <c r="B4142" i="8"/>
  <c r="A4143" i="8"/>
  <c r="S4143" i="8" s="1"/>
  <c r="B4143" i="8"/>
  <c r="A4144" i="8"/>
  <c r="S4144" i="8" s="1"/>
  <c r="B4144" i="8"/>
  <c r="A4145" i="8"/>
  <c r="S4145" i="8" s="1"/>
  <c r="B4145" i="8"/>
  <c r="A4146" i="8"/>
  <c r="S4146" i="8" s="1"/>
  <c r="B4146" i="8"/>
  <c r="A4147" i="8"/>
  <c r="S4147" i="8" s="1"/>
  <c r="B4147" i="8"/>
  <c r="A4148" i="8"/>
  <c r="S4148" i="8" s="1"/>
  <c r="B4148" i="8"/>
  <c r="A4149" i="8"/>
  <c r="S4149" i="8" s="1"/>
  <c r="B4149" i="8"/>
  <c r="A4150" i="8"/>
  <c r="S4150" i="8" s="1"/>
  <c r="B4150" i="8"/>
  <c r="A4151" i="8"/>
  <c r="S4151" i="8" s="1"/>
  <c r="B4151" i="8"/>
  <c r="A4152" i="8"/>
  <c r="S4152" i="8" s="1"/>
  <c r="B4152" i="8"/>
  <c r="A4153" i="8"/>
  <c r="S4153" i="8" s="1"/>
  <c r="B4153" i="8"/>
  <c r="A4154" i="8"/>
  <c r="S4154" i="8" s="1"/>
  <c r="B4154" i="8"/>
  <c r="A4155" i="8"/>
  <c r="S4155" i="8" s="1"/>
  <c r="B4155" i="8"/>
  <c r="A4156" i="8"/>
  <c r="S4156" i="8" s="1"/>
  <c r="B4156" i="8"/>
  <c r="A4157" i="8"/>
  <c r="S4157" i="8" s="1"/>
  <c r="B4157" i="8"/>
  <c r="A4158" i="8"/>
  <c r="S4158" i="8" s="1"/>
  <c r="B4158" i="8"/>
  <c r="A4159" i="8"/>
  <c r="S4159" i="8" s="1"/>
  <c r="B4159" i="8"/>
  <c r="A4160" i="8"/>
  <c r="S4160" i="8" s="1"/>
  <c r="B4160" i="8"/>
  <c r="A4161" i="8"/>
  <c r="S4161" i="8" s="1"/>
  <c r="B4161" i="8"/>
  <c r="A4162" i="8"/>
  <c r="S4162" i="8" s="1"/>
  <c r="B4162" i="8"/>
  <c r="A4163" i="8"/>
  <c r="S4163" i="8" s="1"/>
  <c r="B4163" i="8"/>
  <c r="A4164" i="8"/>
  <c r="S4164" i="8" s="1"/>
  <c r="B4164" i="8"/>
  <c r="A4165" i="8"/>
  <c r="S4165" i="8" s="1"/>
  <c r="B4165" i="8"/>
  <c r="A4166" i="8"/>
  <c r="S4166" i="8" s="1"/>
  <c r="B4166" i="8"/>
  <c r="A4167" i="8"/>
  <c r="S4167" i="8" s="1"/>
  <c r="B4167" i="8"/>
  <c r="A4168" i="8"/>
  <c r="S4168" i="8" s="1"/>
  <c r="B4168" i="8"/>
  <c r="A4169" i="8"/>
  <c r="S4169" i="8" s="1"/>
  <c r="B4169" i="8"/>
  <c r="A4170" i="8"/>
  <c r="S4170" i="8" s="1"/>
  <c r="B4170" i="8"/>
  <c r="A4171" i="8"/>
  <c r="S4171" i="8" s="1"/>
  <c r="B4171" i="8"/>
  <c r="A4172" i="8"/>
  <c r="S4172" i="8" s="1"/>
  <c r="B4172" i="8"/>
  <c r="A4173" i="8"/>
  <c r="S4173" i="8" s="1"/>
  <c r="B4173" i="8"/>
  <c r="A4174" i="8"/>
  <c r="S4174" i="8" s="1"/>
  <c r="B4174" i="8"/>
  <c r="A4175" i="8"/>
  <c r="S4175" i="8" s="1"/>
  <c r="B4175" i="8"/>
  <c r="A4176" i="8"/>
  <c r="S4176" i="8" s="1"/>
  <c r="B4176" i="8"/>
  <c r="A4177" i="8"/>
  <c r="S4177" i="8" s="1"/>
  <c r="B4177" i="8"/>
  <c r="A4178" i="8"/>
  <c r="S4178" i="8" s="1"/>
  <c r="B4178" i="8"/>
  <c r="A4179" i="8"/>
  <c r="S4179" i="8" s="1"/>
  <c r="B4179" i="8"/>
  <c r="A4180" i="8"/>
  <c r="S4180" i="8" s="1"/>
  <c r="B4180" i="8"/>
  <c r="A4181" i="8"/>
  <c r="S4181" i="8" s="1"/>
  <c r="B4181" i="8"/>
  <c r="A4182" i="8"/>
  <c r="S4182" i="8" s="1"/>
  <c r="B4182" i="8"/>
  <c r="A4183" i="8"/>
  <c r="S4183" i="8" s="1"/>
  <c r="B4183" i="8"/>
  <c r="A4184" i="8"/>
  <c r="S4184" i="8" s="1"/>
  <c r="B4184" i="8"/>
  <c r="A4185" i="8"/>
  <c r="S4185" i="8" s="1"/>
  <c r="B4185" i="8"/>
  <c r="A4186" i="8"/>
  <c r="S4186" i="8" s="1"/>
  <c r="B4186" i="8"/>
  <c r="A4187" i="8"/>
  <c r="S4187" i="8" s="1"/>
  <c r="B4187" i="8"/>
  <c r="A4188" i="8"/>
  <c r="S4188" i="8" s="1"/>
  <c r="B4188" i="8"/>
  <c r="A4189" i="8"/>
  <c r="S4189" i="8" s="1"/>
  <c r="B4189" i="8"/>
  <c r="A4190" i="8"/>
  <c r="S4190" i="8" s="1"/>
  <c r="B4190" i="8"/>
  <c r="A4191" i="8"/>
  <c r="S4191" i="8" s="1"/>
  <c r="B4191" i="8"/>
  <c r="A4192" i="8"/>
  <c r="S4192" i="8" s="1"/>
  <c r="B4192" i="8"/>
  <c r="A4193" i="8"/>
  <c r="S4193" i="8" s="1"/>
  <c r="B4193" i="8"/>
  <c r="A4194" i="8"/>
  <c r="S4194" i="8" s="1"/>
  <c r="B4194" i="8"/>
  <c r="A4195" i="8"/>
  <c r="S4195" i="8" s="1"/>
  <c r="B4195" i="8"/>
  <c r="A4196" i="8"/>
  <c r="S4196" i="8" s="1"/>
  <c r="B4196" i="8"/>
  <c r="A4197" i="8"/>
  <c r="S4197" i="8" s="1"/>
  <c r="B4197" i="8"/>
  <c r="A4198" i="8"/>
  <c r="S4198" i="8" s="1"/>
  <c r="B4198" i="8"/>
  <c r="A4199" i="8"/>
  <c r="S4199" i="8" s="1"/>
  <c r="B4199" i="8"/>
  <c r="A4200" i="8"/>
  <c r="S4200" i="8" s="1"/>
  <c r="B4200" i="8"/>
  <c r="A4201" i="8"/>
  <c r="S4201" i="8" s="1"/>
  <c r="B4201" i="8"/>
  <c r="A4202" i="8"/>
  <c r="S4202" i="8" s="1"/>
  <c r="B4202" i="8"/>
  <c r="A4203" i="8"/>
  <c r="S4203" i="8" s="1"/>
  <c r="B4203" i="8"/>
  <c r="A4204" i="8"/>
  <c r="S4204" i="8" s="1"/>
  <c r="B4204" i="8"/>
  <c r="A4205" i="8"/>
  <c r="S4205" i="8" s="1"/>
  <c r="B4205" i="8"/>
  <c r="A4206" i="8"/>
  <c r="S4206" i="8" s="1"/>
  <c r="B4206" i="8"/>
  <c r="A4207" i="8"/>
  <c r="S4207" i="8" s="1"/>
  <c r="B4207" i="8"/>
  <c r="A4208" i="8"/>
  <c r="S4208" i="8" s="1"/>
  <c r="B4208" i="8"/>
  <c r="A4209" i="8"/>
  <c r="S4209" i="8" s="1"/>
  <c r="B4209" i="8"/>
  <c r="A4210" i="8"/>
  <c r="S4210" i="8" s="1"/>
  <c r="B4210" i="8"/>
  <c r="A4211" i="8"/>
  <c r="S4211" i="8" s="1"/>
  <c r="B4211" i="8"/>
  <c r="A4212" i="8"/>
  <c r="S4212" i="8" s="1"/>
  <c r="B4212" i="8"/>
  <c r="A4213" i="8"/>
  <c r="S4213" i="8" s="1"/>
  <c r="B4213" i="8"/>
  <c r="A4214" i="8"/>
  <c r="S4214" i="8" s="1"/>
  <c r="B4214" i="8"/>
  <c r="A4215" i="8"/>
  <c r="S4215" i="8" s="1"/>
  <c r="B4215" i="8"/>
  <c r="A4216" i="8"/>
  <c r="S4216" i="8" s="1"/>
  <c r="B4216" i="8"/>
  <c r="A4217" i="8"/>
  <c r="S4217" i="8" s="1"/>
  <c r="B4217" i="8"/>
  <c r="A4218" i="8"/>
  <c r="S4218" i="8" s="1"/>
  <c r="B4218" i="8"/>
  <c r="A4219" i="8"/>
  <c r="S4219" i="8" s="1"/>
  <c r="B4219" i="8"/>
  <c r="A4220" i="8"/>
  <c r="S4220" i="8" s="1"/>
  <c r="B4220" i="8"/>
  <c r="A4221" i="8"/>
  <c r="S4221" i="8" s="1"/>
  <c r="B4221" i="8"/>
  <c r="A4222" i="8"/>
  <c r="S4222" i="8" s="1"/>
  <c r="B4222" i="8"/>
  <c r="A4223" i="8"/>
  <c r="S4223" i="8" s="1"/>
  <c r="B4223" i="8"/>
  <c r="A4224" i="8"/>
  <c r="S4224" i="8" s="1"/>
  <c r="B4224" i="8"/>
  <c r="A4225" i="8"/>
  <c r="S4225" i="8" s="1"/>
  <c r="B4225" i="8"/>
  <c r="A4226" i="8"/>
  <c r="S4226" i="8" s="1"/>
  <c r="B4226" i="8"/>
  <c r="A4227" i="8"/>
  <c r="S4227" i="8" s="1"/>
  <c r="B4227" i="8"/>
  <c r="A4228" i="8"/>
  <c r="S4228" i="8" s="1"/>
  <c r="B4228" i="8"/>
  <c r="A4229" i="8"/>
  <c r="S4229" i="8" s="1"/>
  <c r="B4229" i="8"/>
  <c r="A4230" i="8"/>
  <c r="S4230" i="8" s="1"/>
  <c r="B4230" i="8"/>
  <c r="A4231" i="8"/>
  <c r="S4231" i="8" s="1"/>
  <c r="B4231" i="8"/>
  <c r="A4232" i="8"/>
  <c r="S4232" i="8" s="1"/>
  <c r="B4232" i="8"/>
  <c r="A4233" i="8"/>
  <c r="S4233" i="8" s="1"/>
  <c r="B4233" i="8"/>
  <c r="A4234" i="8"/>
  <c r="S4234" i="8" s="1"/>
  <c r="B4234" i="8"/>
  <c r="A4235" i="8"/>
  <c r="S4235" i="8" s="1"/>
  <c r="B4235" i="8"/>
  <c r="A4236" i="8"/>
  <c r="S4236" i="8" s="1"/>
  <c r="B4236" i="8"/>
  <c r="A4237" i="8"/>
  <c r="S4237" i="8" s="1"/>
  <c r="B4237" i="8"/>
  <c r="A4238" i="8"/>
  <c r="S4238" i="8" s="1"/>
  <c r="B4238" i="8"/>
  <c r="A4239" i="8"/>
  <c r="S4239" i="8" s="1"/>
  <c r="B4239" i="8"/>
  <c r="A4240" i="8"/>
  <c r="S4240" i="8" s="1"/>
  <c r="B4240" i="8"/>
  <c r="A4241" i="8"/>
  <c r="S4241" i="8" s="1"/>
  <c r="B4241" i="8"/>
  <c r="A4242" i="8"/>
  <c r="S4242" i="8" s="1"/>
  <c r="B4242" i="8"/>
  <c r="A4243" i="8"/>
  <c r="S4243" i="8" s="1"/>
  <c r="B4243" i="8"/>
  <c r="A4244" i="8"/>
  <c r="S4244" i="8" s="1"/>
  <c r="B4244" i="8"/>
  <c r="A4245" i="8"/>
  <c r="S4245" i="8" s="1"/>
  <c r="B4245" i="8"/>
  <c r="A4246" i="8"/>
  <c r="S4246" i="8" s="1"/>
  <c r="B4246" i="8"/>
  <c r="A4247" i="8"/>
  <c r="S4247" i="8" s="1"/>
  <c r="B4247" i="8"/>
  <c r="A4248" i="8"/>
  <c r="S4248" i="8" s="1"/>
  <c r="B4248" i="8"/>
  <c r="A4249" i="8"/>
  <c r="S4249" i="8" s="1"/>
  <c r="B4249" i="8"/>
  <c r="A4250" i="8"/>
  <c r="S4250" i="8" s="1"/>
  <c r="B4250" i="8"/>
  <c r="A4251" i="8"/>
  <c r="S4251" i="8" s="1"/>
  <c r="B4251" i="8"/>
  <c r="A4252" i="8"/>
  <c r="S4252" i="8" s="1"/>
  <c r="B4252" i="8"/>
  <c r="A4253" i="8"/>
  <c r="S4253" i="8" s="1"/>
  <c r="B4253" i="8"/>
  <c r="A4254" i="8"/>
  <c r="S4254" i="8" s="1"/>
  <c r="B4254" i="8"/>
  <c r="A4255" i="8"/>
  <c r="S4255" i="8" s="1"/>
  <c r="B4255" i="8"/>
  <c r="A4256" i="8"/>
  <c r="S4256" i="8" s="1"/>
  <c r="B4256" i="8"/>
  <c r="A4257" i="8"/>
  <c r="S4257" i="8" s="1"/>
  <c r="B4257" i="8"/>
  <c r="A4258" i="8"/>
  <c r="S4258" i="8" s="1"/>
  <c r="B4258" i="8"/>
  <c r="A4259" i="8"/>
  <c r="S4259" i="8" s="1"/>
  <c r="B4259" i="8"/>
  <c r="A4260" i="8"/>
  <c r="S4260" i="8" s="1"/>
  <c r="B4260" i="8"/>
  <c r="A4261" i="8"/>
  <c r="S4261" i="8" s="1"/>
  <c r="B4261" i="8"/>
  <c r="A4262" i="8"/>
  <c r="S4262" i="8" s="1"/>
  <c r="B4262" i="8"/>
  <c r="A4263" i="8"/>
  <c r="S4263" i="8" s="1"/>
  <c r="B4263" i="8"/>
  <c r="A4264" i="8"/>
  <c r="S4264" i="8" s="1"/>
  <c r="B4264" i="8"/>
  <c r="A4265" i="8"/>
  <c r="S4265" i="8" s="1"/>
  <c r="B4265" i="8"/>
  <c r="A4266" i="8"/>
  <c r="S4266" i="8" s="1"/>
  <c r="B4266" i="8"/>
  <c r="A4267" i="8"/>
  <c r="S4267" i="8" s="1"/>
  <c r="B4267" i="8"/>
  <c r="A4268" i="8"/>
  <c r="S4268" i="8" s="1"/>
  <c r="B4268" i="8"/>
  <c r="A4269" i="8"/>
  <c r="S4269" i="8" s="1"/>
  <c r="B4269" i="8"/>
  <c r="A4270" i="8"/>
  <c r="S4270" i="8" s="1"/>
  <c r="B4270" i="8"/>
  <c r="A4271" i="8"/>
  <c r="S4271" i="8" s="1"/>
  <c r="B4271" i="8"/>
  <c r="A4272" i="8"/>
  <c r="S4272" i="8" s="1"/>
  <c r="B4272" i="8"/>
  <c r="A4273" i="8"/>
  <c r="S4273" i="8" s="1"/>
  <c r="B4273" i="8"/>
  <c r="A4274" i="8"/>
  <c r="S4274" i="8" s="1"/>
  <c r="B4274" i="8"/>
  <c r="A4275" i="8"/>
  <c r="S4275" i="8" s="1"/>
  <c r="B4275" i="8"/>
  <c r="A4276" i="8"/>
  <c r="S4276" i="8" s="1"/>
  <c r="B4276" i="8"/>
  <c r="A4277" i="8"/>
  <c r="S4277" i="8" s="1"/>
  <c r="B4277" i="8"/>
  <c r="A4278" i="8"/>
  <c r="S4278" i="8" s="1"/>
  <c r="B4278" i="8"/>
  <c r="A4279" i="8"/>
  <c r="S4279" i="8" s="1"/>
  <c r="B4279" i="8"/>
  <c r="A4280" i="8"/>
  <c r="S4280" i="8" s="1"/>
  <c r="B4280" i="8"/>
  <c r="A4281" i="8"/>
  <c r="S4281" i="8" s="1"/>
  <c r="B4281" i="8"/>
  <c r="A4282" i="8"/>
  <c r="S4282" i="8" s="1"/>
  <c r="B4282" i="8"/>
  <c r="A4283" i="8"/>
  <c r="S4283" i="8" s="1"/>
  <c r="B4283" i="8"/>
  <c r="A4284" i="8"/>
  <c r="S4284" i="8" s="1"/>
  <c r="B4284" i="8"/>
  <c r="A4285" i="8"/>
  <c r="S4285" i="8" s="1"/>
  <c r="B4285" i="8"/>
  <c r="A4286" i="8"/>
  <c r="S4286" i="8" s="1"/>
  <c r="B4286" i="8"/>
  <c r="A4287" i="8"/>
  <c r="S4287" i="8" s="1"/>
  <c r="B4287" i="8"/>
  <c r="A4288" i="8"/>
  <c r="S4288" i="8" s="1"/>
  <c r="B4288" i="8"/>
  <c r="A4289" i="8"/>
  <c r="S4289" i="8" s="1"/>
  <c r="B4289" i="8"/>
  <c r="A4290" i="8"/>
  <c r="S4290" i="8" s="1"/>
  <c r="B4290" i="8"/>
  <c r="A4291" i="8"/>
  <c r="S4291" i="8" s="1"/>
  <c r="B4291" i="8"/>
  <c r="A4292" i="8"/>
  <c r="S4292" i="8" s="1"/>
  <c r="B4292" i="8"/>
  <c r="A4293" i="8"/>
  <c r="S4293" i="8" s="1"/>
  <c r="B4293" i="8"/>
  <c r="A4294" i="8"/>
  <c r="S4294" i="8" s="1"/>
  <c r="B4294" i="8"/>
  <c r="A4295" i="8"/>
  <c r="S4295" i="8" s="1"/>
  <c r="B4295" i="8"/>
  <c r="A4296" i="8"/>
  <c r="S4296" i="8" s="1"/>
  <c r="B4296" i="8"/>
  <c r="A4297" i="8"/>
  <c r="S4297" i="8" s="1"/>
  <c r="B4297" i="8"/>
  <c r="A4298" i="8"/>
  <c r="S4298" i="8" s="1"/>
  <c r="B4298" i="8"/>
  <c r="A4299" i="8"/>
  <c r="S4299" i="8" s="1"/>
  <c r="B4299" i="8"/>
  <c r="A4300" i="8"/>
  <c r="S4300" i="8" s="1"/>
  <c r="B4300" i="8"/>
  <c r="A4301" i="8"/>
  <c r="S4301" i="8" s="1"/>
  <c r="B4301" i="8"/>
  <c r="A4302" i="8"/>
  <c r="S4302" i="8" s="1"/>
  <c r="B4302" i="8"/>
  <c r="A4303" i="8"/>
  <c r="S4303" i="8" s="1"/>
  <c r="B4303" i="8"/>
  <c r="A4304" i="8"/>
  <c r="S4304" i="8" s="1"/>
  <c r="B4304" i="8"/>
  <c r="A4305" i="8"/>
  <c r="S4305" i="8" s="1"/>
  <c r="B4305" i="8"/>
  <c r="A4306" i="8"/>
  <c r="S4306" i="8" s="1"/>
  <c r="B4306" i="8"/>
  <c r="A4307" i="8"/>
  <c r="S4307" i="8" s="1"/>
  <c r="B4307" i="8"/>
  <c r="A4308" i="8"/>
  <c r="S4308" i="8" s="1"/>
  <c r="B4308" i="8"/>
  <c r="A4309" i="8"/>
  <c r="S4309" i="8" s="1"/>
  <c r="B4309" i="8"/>
  <c r="A4310" i="8"/>
  <c r="S4310" i="8" s="1"/>
  <c r="B4310" i="8"/>
  <c r="A4311" i="8"/>
  <c r="S4311" i="8" s="1"/>
  <c r="B4311" i="8"/>
  <c r="A4312" i="8"/>
  <c r="S4312" i="8" s="1"/>
  <c r="B4312" i="8"/>
  <c r="A4313" i="8"/>
  <c r="S4313" i="8" s="1"/>
  <c r="B4313" i="8"/>
  <c r="A4314" i="8"/>
  <c r="S4314" i="8" s="1"/>
  <c r="B4314" i="8"/>
  <c r="A4315" i="8"/>
  <c r="S4315" i="8" s="1"/>
  <c r="B4315" i="8"/>
  <c r="A4316" i="8"/>
  <c r="S4316" i="8" s="1"/>
  <c r="B4316" i="8"/>
  <c r="A4317" i="8"/>
  <c r="S4317" i="8" s="1"/>
  <c r="B4317" i="8"/>
  <c r="A4318" i="8"/>
  <c r="S4318" i="8" s="1"/>
  <c r="B4318" i="8"/>
  <c r="A4319" i="8"/>
  <c r="S4319" i="8" s="1"/>
  <c r="B4319" i="8"/>
  <c r="A4320" i="8"/>
  <c r="S4320" i="8" s="1"/>
  <c r="B4320" i="8"/>
  <c r="A4321" i="8"/>
  <c r="S4321" i="8" s="1"/>
  <c r="B4321" i="8"/>
  <c r="A4322" i="8"/>
  <c r="S4322" i="8" s="1"/>
  <c r="B4322" i="8"/>
  <c r="A4323" i="8"/>
  <c r="S4323" i="8" s="1"/>
  <c r="B4323" i="8"/>
  <c r="A4324" i="8"/>
  <c r="S4324" i="8" s="1"/>
  <c r="B4324" i="8"/>
  <c r="A4325" i="8"/>
  <c r="S4325" i="8" s="1"/>
  <c r="B4325" i="8"/>
  <c r="A4326" i="8"/>
  <c r="S4326" i="8" s="1"/>
  <c r="B4326" i="8"/>
  <c r="A4327" i="8"/>
  <c r="S4327" i="8" s="1"/>
  <c r="B4327" i="8"/>
  <c r="A4328" i="8"/>
  <c r="S4328" i="8" s="1"/>
  <c r="B4328" i="8"/>
  <c r="A4329" i="8"/>
  <c r="S4329" i="8" s="1"/>
  <c r="B4329" i="8"/>
  <c r="A4330" i="8"/>
  <c r="S4330" i="8" s="1"/>
  <c r="B4330" i="8"/>
  <c r="A4331" i="8"/>
  <c r="S4331" i="8" s="1"/>
  <c r="B4331" i="8"/>
  <c r="A4332" i="8"/>
  <c r="S4332" i="8" s="1"/>
  <c r="B4332" i="8"/>
  <c r="A4333" i="8"/>
  <c r="S4333" i="8" s="1"/>
  <c r="B4333" i="8"/>
  <c r="A4334" i="8"/>
  <c r="S4334" i="8" s="1"/>
  <c r="B4334" i="8"/>
  <c r="A4335" i="8"/>
  <c r="S4335" i="8" s="1"/>
  <c r="B4335" i="8"/>
  <c r="A4336" i="8"/>
  <c r="S4336" i="8" s="1"/>
  <c r="B4336" i="8"/>
  <c r="A4337" i="8"/>
  <c r="S4337" i="8" s="1"/>
  <c r="B4337" i="8"/>
  <c r="A4338" i="8"/>
  <c r="S4338" i="8" s="1"/>
  <c r="B4338" i="8"/>
  <c r="A4339" i="8"/>
  <c r="S4339" i="8" s="1"/>
  <c r="B4339" i="8"/>
  <c r="A4340" i="8"/>
  <c r="S4340" i="8" s="1"/>
  <c r="B4340" i="8"/>
  <c r="A4341" i="8"/>
  <c r="S4341" i="8" s="1"/>
  <c r="B4341" i="8"/>
  <c r="A4342" i="8"/>
  <c r="S4342" i="8" s="1"/>
  <c r="B4342" i="8"/>
  <c r="A4343" i="8"/>
  <c r="S4343" i="8" s="1"/>
  <c r="B4343" i="8"/>
  <c r="A4344" i="8"/>
  <c r="S4344" i="8" s="1"/>
  <c r="B4344" i="8"/>
  <c r="A4345" i="8"/>
  <c r="S4345" i="8" s="1"/>
  <c r="B4345" i="8"/>
  <c r="A4346" i="8"/>
  <c r="S4346" i="8" s="1"/>
  <c r="B4346" i="8"/>
  <c r="A4347" i="8"/>
  <c r="S4347" i="8" s="1"/>
  <c r="B4347" i="8"/>
  <c r="A4348" i="8"/>
  <c r="S4348" i="8" s="1"/>
  <c r="B4348" i="8"/>
  <c r="A4349" i="8"/>
  <c r="S4349" i="8" s="1"/>
  <c r="B4349" i="8"/>
  <c r="A4350" i="8"/>
  <c r="S4350" i="8" s="1"/>
  <c r="B4350" i="8"/>
  <c r="A4351" i="8"/>
  <c r="S4351" i="8" s="1"/>
  <c r="B4351" i="8"/>
  <c r="A4352" i="8"/>
  <c r="S4352" i="8" s="1"/>
  <c r="B4352" i="8"/>
  <c r="A4353" i="8"/>
  <c r="S4353" i="8" s="1"/>
  <c r="B4353" i="8"/>
  <c r="A4354" i="8"/>
  <c r="S4354" i="8" s="1"/>
  <c r="B4354" i="8"/>
  <c r="A4355" i="8"/>
  <c r="S4355" i="8" s="1"/>
  <c r="B4355" i="8"/>
  <c r="A4356" i="8"/>
  <c r="S4356" i="8" s="1"/>
  <c r="B4356" i="8"/>
  <c r="A4357" i="8"/>
  <c r="S4357" i="8" s="1"/>
  <c r="B4357" i="8"/>
  <c r="A4358" i="8"/>
  <c r="S4358" i="8" s="1"/>
  <c r="B4358" i="8"/>
  <c r="A4359" i="8"/>
  <c r="S4359" i="8" s="1"/>
  <c r="B4359" i="8"/>
  <c r="A4360" i="8"/>
  <c r="S4360" i="8" s="1"/>
  <c r="B4360" i="8"/>
  <c r="A4361" i="8"/>
  <c r="S4361" i="8" s="1"/>
  <c r="B4361" i="8"/>
  <c r="A4362" i="8"/>
  <c r="S4362" i="8" s="1"/>
  <c r="B4362" i="8"/>
  <c r="A4363" i="8"/>
  <c r="S4363" i="8" s="1"/>
  <c r="B4363" i="8"/>
  <c r="A4364" i="8"/>
  <c r="S4364" i="8" s="1"/>
  <c r="B4364" i="8"/>
  <c r="A4365" i="8"/>
  <c r="S4365" i="8" s="1"/>
  <c r="B4365" i="8"/>
  <c r="A4366" i="8"/>
  <c r="S4366" i="8" s="1"/>
  <c r="B4366" i="8"/>
  <c r="A4367" i="8"/>
  <c r="S4367" i="8" s="1"/>
  <c r="B4367" i="8"/>
  <c r="A4368" i="8"/>
  <c r="S4368" i="8" s="1"/>
  <c r="B4368" i="8"/>
  <c r="A4369" i="8"/>
  <c r="S4369" i="8" s="1"/>
  <c r="B4369" i="8"/>
  <c r="A4370" i="8"/>
  <c r="S4370" i="8" s="1"/>
  <c r="B4370" i="8"/>
  <c r="A4371" i="8"/>
  <c r="S4371" i="8" s="1"/>
  <c r="B4371" i="8"/>
  <c r="A4372" i="8"/>
  <c r="S4372" i="8" s="1"/>
  <c r="B4372" i="8"/>
  <c r="A4373" i="8"/>
  <c r="S4373" i="8" s="1"/>
  <c r="B4373" i="8"/>
  <c r="A4374" i="8"/>
  <c r="S4374" i="8" s="1"/>
  <c r="B4374" i="8"/>
  <c r="A4375" i="8"/>
  <c r="S4375" i="8" s="1"/>
  <c r="B4375" i="8"/>
  <c r="A4376" i="8"/>
  <c r="S4376" i="8" s="1"/>
  <c r="B4376" i="8"/>
  <c r="A4377" i="8"/>
  <c r="S4377" i="8" s="1"/>
  <c r="B4377" i="8"/>
  <c r="A4378" i="8"/>
  <c r="S4378" i="8" s="1"/>
  <c r="B4378" i="8"/>
  <c r="A4379" i="8"/>
  <c r="S4379" i="8" s="1"/>
  <c r="B4379" i="8"/>
  <c r="A4380" i="8"/>
  <c r="S4380" i="8" s="1"/>
  <c r="B4380" i="8"/>
  <c r="A4381" i="8"/>
  <c r="S4381" i="8" s="1"/>
  <c r="B4381" i="8"/>
  <c r="A4382" i="8"/>
  <c r="S4382" i="8" s="1"/>
  <c r="B4382" i="8"/>
  <c r="A4383" i="8"/>
  <c r="S4383" i="8" s="1"/>
  <c r="B4383" i="8"/>
  <c r="A4384" i="8"/>
  <c r="S4384" i="8" s="1"/>
  <c r="B4384" i="8"/>
  <c r="A4385" i="8"/>
  <c r="S4385" i="8" s="1"/>
  <c r="B4385" i="8"/>
  <c r="A4386" i="8"/>
  <c r="S4386" i="8" s="1"/>
  <c r="B4386" i="8"/>
  <c r="A4387" i="8"/>
  <c r="S4387" i="8" s="1"/>
  <c r="B4387" i="8"/>
  <c r="A4388" i="8"/>
  <c r="S4388" i="8" s="1"/>
  <c r="B4388" i="8"/>
  <c r="A4389" i="8"/>
  <c r="S4389" i="8" s="1"/>
  <c r="B4389" i="8"/>
  <c r="A4390" i="8"/>
  <c r="S4390" i="8" s="1"/>
  <c r="B4390" i="8"/>
  <c r="A4391" i="8"/>
  <c r="S4391" i="8" s="1"/>
  <c r="B4391" i="8"/>
  <c r="A4392" i="8"/>
  <c r="S4392" i="8" s="1"/>
  <c r="B4392" i="8"/>
  <c r="A4393" i="8"/>
  <c r="S4393" i="8" s="1"/>
  <c r="B4393" i="8"/>
  <c r="A4394" i="8"/>
  <c r="S4394" i="8" s="1"/>
  <c r="B4394" i="8"/>
  <c r="A4395" i="8"/>
  <c r="S4395" i="8" s="1"/>
  <c r="B4395" i="8"/>
  <c r="A4396" i="8"/>
  <c r="S4396" i="8" s="1"/>
  <c r="B4396" i="8"/>
  <c r="A4397" i="8"/>
  <c r="S4397" i="8" s="1"/>
  <c r="B4397" i="8"/>
  <c r="A4398" i="8"/>
  <c r="S4398" i="8" s="1"/>
  <c r="B4398" i="8"/>
  <c r="A4399" i="8"/>
  <c r="S4399" i="8" s="1"/>
  <c r="B4399" i="8"/>
  <c r="A4400" i="8"/>
  <c r="S4400" i="8" s="1"/>
  <c r="B4400" i="8"/>
  <c r="A4401" i="8"/>
  <c r="S4401" i="8" s="1"/>
  <c r="B4401" i="8"/>
  <c r="A4402" i="8"/>
  <c r="S4402" i="8" s="1"/>
  <c r="B4402" i="8"/>
  <c r="A4403" i="8"/>
  <c r="S4403" i="8" s="1"/>
  <c r="B4403" i="8"/>
  <c r="A4404" i="8"/>
  <c r="S4404" i="8" s="1"/>
  <c r="B4404" i="8"/>
  <c r="A4405" i="8"/>
  <c r="S4405" i="8" s="1"/>
  <c r="B4405" i="8"/>
  <c r="A4406" i="8"/>
  <c r="S4406" i="8" s="1"/>
  <c r="B4406" i="8"/>
  <c r="A4407" i="8"/>
  <c r="S4407" i="8" s="1"/>
  <c r="B4407" i="8"/>
  <c r="A4408" i="8"/>
  <c r="S4408" i="8" s="1"/>
  <c r="B4408" i="8"/>
  <c r="A4409" i="8"/>
  <c r="S4409" i="8" s="1"/>
  <c r="B4409" i="8"/>
  <c r="A4410" i="8"/>
  <c r="S4410" i="8" s="1"/>
  <c r="B4410" i="8"/>
  <c r="A4411" i="8"/>
  <c r="S4411" i="8" s="1"/>
  <c r="B4411" i="8"/>
  <c r="A4412" i="8"/>
  <c r="S4412" i="8" s="1"/>
  <c r="B4412" i="8"/>
  <c r="A4413" i="8"/>
  <c r="S4413" i="8" s="1"/>
  <c r="B4413" i="8"/>
  <c r="A4414" i="8"/>
  <c r="S4414" i="8" s="1"/>
  <c r="B4414" i="8"/>
  <c r="A4415" i="8"/>
  <c r="S4415" i="8" s="1"/>
  <c r="B4415" i="8"/>
  <c r="A4416" i="8"/>
  <c r="S4416" i="8" s="1"/>
  <c r="B4416" i="8"/>
  <c r="A4417" i="8"/>
  <c r="S4417" i="8" s="1"/>
  <c r="B4417" i="8"/>
  <c r="A4418" i="8"/>
  <c r="S4418" i="8" s="1"/>
  <c r="B4418" i="8"/>
  <c r="A4419" i="8"/>
  <c r="S4419" i="8" s="1"/>
  <c r="B4419" i="8"/>
  <c r="A4420" i="8"/>
  <c r="S4420" i="8" s="1"/>
  <c r="B4420" i="8"/>
  <c r="A4421" i="8"/>
  <c r="S4421" i="8" s="1"/>
  <c r="B4421" i="8"/>
  <c r="A4422" i="8"/>
  <c r="S4422" i="8" s="1"/>
  <c r="B4422" i="8"/>
  <c r="A4423" i="8"/>
  <c r="S4423" i="8" s="1"/>
  <c r="B4423" i="8"/>
  <c r="A4424" i="8"/>
  <c r="S4424" i="8" s="1"/>
  <c r="B4424" i="8"/>
  <c r="A4425" i="8"/>
  <c r="S4425" i="8" s="1"/>
  <c r="B4425" i="8"/>
  <c r="A4426" i="8"/>
  <c r="S4426" i="8" s="1"/>
  <c r="B4426" i="8"/>
  <c r="A4427" i="8"/>
  <c r="S4427" i="8" s="1"/>
  <c r="B4427" i="8"/>
  <c r="A4428" i="8"/>
  <c r="S4428" i="8" s="1"/>
  <c r="B4428" i="8"/>
  <c r="A4429" i="8"/>
  <c r="S4429" i="8" s="1"/>
  <c r="B4429" i="8"/>
  <c r="A4430" i="8"/>
  <c r="S4430" i="8" s="1"/>
  <c r="B4430" i="8"/>
  <c r="A4431" i="8"/>
  <c r="S4431" i="8" s="1"/>
  <c r="B4431" i="8"/>
  <c r="A4432" i="8"/>
  <c r="S4432" i="8" s="1"/>
  <c r="B4432" i="8"/>
  <c r="A4433" i="8"/>
  <c r="S4433" i="8" s="1"/>
  <c r="B4433" i="8"/>
  <c r="A4434" i="8"/>
  <c r="S4434" i="8" s="1"/>
  <c r="B4434" i="8"/>
  <c r="A4435" i="8"/>
  <c r="S4435" i="8" s="1"/>
  <c r="B4435" i="8"/>
  <c r="A4436" i="8"/>
  <c r="S4436" i="8" s="1"/>
  <c r="B4436" i="8"/>
  <c r="A4437" i="8"/>
  <c r="S4437" i="8" s="1"/>
  <c r="B4437" i="8"/>
  <c r="A4438" i="8"/>
  <c r="S4438" i="8" s="1"/>
  <c r="B4438" i="8"/>
  <c r="A4439" i="8"/>
  <c r="S4439" i="8" s="1"/>
  <c r="B4439" i="8"/>
  <c r="A4440" i="8"/>
  <c r="S4440" i="8" s="1"/>
  <c r="B4440" i="8"/>
  <c r="A4441" i="8"/>
  <c r="S4441" i="8" s="1"/>
  <c r="B4441" i="8"/>
  <c r="A4442" i="8"/>
  <c r="S4442" i="8" s="1"/>
  <c r="B4442" i="8"/>
  <c r="A4443" i="8"/>
  <c r="S4443" i="8" s="1"/>
  <c r="B4443" i="8"/>
  <c r="A4444" i="8"/>
  <c r="S4444" i="8" s="1"/>
  <c r="B4444" i="8"/>
  <c r="A4445" i="8"/>
  <c r="S4445" i="8" s="1"/>
  <c r="B4445" i="8"/>
  <c r="A4446" i="8"/>
  <c r="S4446" i="8" s="1"/>
  <c r="B4446" i="8"/>
  <c r="A4447" i="8"/>
  <c r="S4447" i="8" s="1"/>
  <c r="B4447" i="8"/>
  <c r="A4448" i="8"/>
  <c r="S4448" i="8" s="1"/>
  <c r="B4448" i="8"/>
  <c r="A4449" i="8"/>
  <c r="S4449" i="8" s="1"/>
  <c r="B4449" i="8"/>
  <c r="A4450" i="8"/>
  <c r="S4450" i="8" s="1"/>
  <c r="B4450" i="8"/>
  <c r="A4451" i="8"/>
  <c r="S4451" i="8" s="1"/>
  <c r="B4451" i="8"/>
  <c r="A4452" i="8"/>
  <c r="S4452" i="8" s="1"/>
  <c r="B4452" i="8"/>
  <c r="A4453" i="8"/>
  <c r="S4453" i="8" s="1"/>
  <c r="B4453" i="8"/>
  <c r="A4454" i="8"/>
  <c r="S4454" i="8" s="1"/>
  <c r="B4454" i="8"/>
  <c r="A4455" i="8"/>
  <c r="S4455" i="8" s="1"/>
  <c r="B4455" i="8"/>
  <c r="A4456" i="8"/>
  <c r="S4456" i="8" s="1"/>
  <c r="B4456" i="8"/>
  <c r="A4457" i="8"/>
  <c r="S4457" i="8" s="1"/>
  <c r="B4457" i="8"/>
  <c r="A4458" i="8"/>
  <c r="S4458" i="8" s="1"/>
  <c r="B4458" i="8"/>
  <c r="A4459" i="8"/>
  <c r="S4459" i="8" s="1"/>
  <c r="B4459" i="8"/>
  <c r="A4460" i="8"/>
  <c r="S4460" i="8" s="1"/>
  <c r="B4460" i="8"/>
  <c r="A4461" i="8"/>
  <c r="S4461" i="8" s="1"/>
  <c r="B4461" i="8"/>
  <c r="A4462" i="8"/>
  <c r="S4462" i="8" s="1"/>
  <c r="B4462" i="8"/>
  <c r="A4463" i="8"/>
  <c r="S4463" i="8" s="1"/>
  <c r="B4463" i="8"/>
  <c r="A4464" i="8"/>
  <c r="S4464" i="8" s="1"/>
  <c r="B4464" i="8"/>
  <c r="A4465" i="8"/>
  <c r="S4465" i="8" s="1"/>
  <c r="B4465" i="8"/>
  <c r="A4466" i="8"/>
  <c r="S4466" i="8" s="1"/>
  <c r="B4466" i="8"/>
  <c r="A4467" i="8"/>
  <c r="S4467" i="8" s="1"/>
  <c r="B4467" i="8"/>
  <c r="A4468" i="8"/>
  <c r="S4468" i="8" s="1"/>
  <c r="B4468" i="8"/>
  <c r="A4469" i="8"/>
  <c r="S4469" i="8" s="1"/>
  <c r="B4469" i="8"/>
  <c r="A4470" i="8"/>
  <c r="S4470" i="8" s="1"/>
  <c r="B4470" i="8"/>
  <c r="A4471" i="8"/>
  <c r="S4471" i="8" s="1"/>
  <c r="B4471" i="8"/>
  <c r="A4472" i="8"/>
  <c r="S4472" i="8" s="1"/>
  <c r="B4472" i="8"/>
  <c r="A4473" i="8"/>
  <c r="S4473" i="8" s="1"/>
  <c r="B4473" i="8"/>
  <c r="A4474" i="8"/>
  <c r="S4474" i="8" s="1"/>
  <c r="B4474" i="8"/>
  <c r="A4475" i="8"/>
  <c r="S4475" i="8" s="1"/>
  <c r="B4475" i="8"/>
  <c r="A4476" i="8"/>
  <c r="S4476" i="8" s="1"/>
  <c r="B4476" i="8"/>
  <c r="A4477" i="8"/>
  <c r="S4477" i="8" s="1"/>
  <c r="B4477" i="8"/>
  <c r="A4478" i="8"/>
  <c r="S4478" i="8" s="1"/>
  <c r="B4478" i="8"/>
  <c r="A4479" i="8"/>
  <c r="S4479" i="8" s="1"/>
  <c r="B4479" i="8"/>
  <c r="A4480" i="8"/>
  <c r="S4480" i="8" s="1"/>
  <c r="B4480" i="8"/>
  <c r="A4481" i="8"/>
  <c r="S4481" i="8" s="1"/>
  <c r="B4481" i="8"/>
  <c r="A4482" i="8"/>
  <c r="S4482" i="8" s="1"/>
  <c r="B4482" i="8"/>
  <c r="A4483" i="8"/>
  <c r="S4483" i="8" s="1"/>
  <c r="B4483" i="8"/>
  <c r="A4484" i="8"/>
  <c r="S4484" i="8" s="1"/>
  <c r="B4484" i="8"/>
  <c r="A4485" i="8"/>
  <c r="S4485" i="8" s="1"/>
  <c r="B4485" i="8"/>
  <c r="A4486" i="8"/>
  <c r="S4486" i="8" s="1"/>
  <c r="B4486" i="8"/>
  <c r="A4487" i="8"/>
  <c r="S4487" i="8" s="1"/>
  <c r="B4487" i="8"/>
  <c r="A4488" i="8"/>
  <c r="S4488" i="8" s="1"/>
  <c r="B4488" i="8"/>
  <c r="A4489" i="8"/>
  <c r="S4489" i="8" s="1"/>
  <c r="B4489" i="8"/>
  <c r="A4490" i="8"/>
  <c r="S4490" i="8" s="1"/>
  <c r="B4490" i="8"/>
  <c r="A4491" i="8"/>
  <c r="S4491" i="8" s="1"/>
  <c r="B4491" i="8"/>
  <c r="A4492" i="8"/>
  <c r="S4492" i="8" s="1"/>
  <c r="B4492" i="8"/>
  <c r="A4493" i="8"/>
  <c r="S4493" i="8" s="1"/>
  <c r="B4493" i="8"/>
  <c r="A4494" i="8"/>
  <c r="S4494" i="8" s="1"/>
  <c r="B4494" i="8"/>
  <c r="A4495" i="8"/>
  <c r="S4495" i="8" s="1"/>
  <c r="B4495" i="8"/>
  <c r="A4496" i="8"/>
  <c r="S4496" i="8" s="1"/>
  <c r="B4496" i="8"/>
  <c r="A4497" i="8"/>
  <c r="S4497" i="8" s="1"/>
  <c r="B4497" i="8"/>
  <c r="A4498" i="8"/>
  <c r="S4498" i="8" s="1"/>
  <c r="B4498" i="8"/>
  <c r="A4499" i="8"/>
  <c r="S4499" i="8" s="1"/>
  <c r="B4499" i="8"/>
  <c r="A4500" i="8"/>
  <c r="S4500" i="8" s="1"/>
  <c r="B4500" i="8"/>
  <c r="A4501" i="8"/>
  <c r="S4501" i="8" s="1"/>
  <c r="B4501" i="8"/>
  <c r="A4502" i="8"/>
  <c r="S4502" i="8" s="1"/>
  <c r="B4502" i="8"/>
  <c r="A4503" i="8"/>
  <c r="S4503" i="8" s="1"/>
  <c r="B4503" i="8"/>
  <c r="A4504" i="8"/>
  <c r="S4504" i="8" s="1"/>
  <c r="B4504" i="8"/>
  <c r="A4505" i="8"/>
  <c r="S4505" i="8" s="1"/>
  <c r="B4505" i="8"/>
  <c r="A4506" i="8"/>
  <c r="S4506" i="8" s="1"/>
  <c r="B4506" i="8"/>
  <c r="A4507" i="8"/>
  <c r="S4507" i="8" s="1"/>
  <c r="B4507" i="8"/>
  <c r="A4508" i="8"/>
  <c r="S4508" i="8" s="1"/>
  <c r="B4508" i="8"/>
  <c r="A4509" i="8"/>
  <c r="S4509" i="8" s="1"/>
  <c r="B4509" i="8"/>
  <c r="A4510" i="8"/>
  <c r="S4510" i="8" s="1"/>
  <c r="B4510" i="8"/>
  <c r="A4511" i="8"/>
  <c r="S4511" i="8" s="1"/>
  <c r="B4511" i="8"/>
  <c r="A4512" i="8"/>
  <c r="S4512" i="8" s="1"/>
  <c r="B4512" i="8"/>
  <c r="A4513" i="8"/>
  <c r="S4513" i="8" s="1"/>
  <c r="B4513" i="8"/>
  <c r="A4514" i="8"/>
  <c r="S4514" i="8" s="1"/>
  <c r="B4514" i="8"/>
  <c r="A4515" i="8"/>
  <c r="S4515" i="8" s="1"/>
  <c r="B4515" i="8"/>
  <c r="A4516" i="8"/>
  <c r="S4516" i="8" s="1"/>
  <c r="B4516" i="8"/>
  <c r="A4517" i="8"/>
  <c r="S4517" i="8" s="1"/>
  <c r="B4517" i="8"/>
  <c r="A4518" i="8"/>
  <c r="S4518" i="8" s="1"/>
  <c r="B4518" i="8"/>
  <c r="A4519" i="8"/>
  <c r="S4519" i="8" s="1"/>
  <c r="B4519" i="8"/>
  <c r="A4520" i="8"/>
  <c r="S4520" i="8" s="1"/>
  <c r="B4520" i="8"/>
  <c r="A4521" i="8"/>
  <c r="S4521" i="8" s="1"/>
  <c r="B4521" i="8"/>
  <c r="A4522" i="8"/>
  <c r="S4522" i="8" s="1"/>
  <c r="B4522" i="8"/>
  <c r="A4523" i="8"/>
  <c r="S4523" i="8" s="1"/>
  <c r="B4523" i="8"/>
  <c r="A4524" i="8"/>
  <c r="S4524" i="8" s="1"/>
  <c r="B4524" i="8"/>
  <c r="A4525" i="8"/>
  <c r="S4525" i="8" s="1"/>
  <c r="B4525" i="8"/>
  <c r="A4526" i="8"/>
  <c r="S4526" i="8" s="1"/>
  <c r="B4526" i="8"/>
  <c r="A4527" i="8"/>
  <c r="S4527" i="8" s="1"/>
  <c r="B4527" i="8"/>
  <c r="A4528" i="8"/>
  <c r="S4528" i="8" s="1"/>
  <c r="B4528" i="8"/>
  <c r="A4529" i="8"/>
  <c r="S4529" i="8" s="1"/>
  <c r="B4529" i="8"/>
  <c r="A4530" i="8"/>
  <c r="S4530" i="8" s="1"/>
  <c r="B4530" i="8"/>
  <c r="A4531" i="8"/>
  <c r="S4531" i="8" s="1"/>
  <c r="B4531" i="8"/>
  <c r="A4532" i="8"/>
  <c r="S4532" i="8" s="1"/>
  <c r="B4532" i="8"/>
  <c r="A4533" i="8"/>
  <c r="S4533" i="8" s="1"/>
  <c r="B4533" i="8"/>
  <c r="A4534" i="8"/>
  <c r="S4534" i="8" s="1"/>
  <c r="B4534" i="8"/>
  <c r="A4535" i="8"/>
  <c r="S4535" i="8" s="1"/>
  <c r="B4535" i="8"/>
  <c r="A4536" i="8"/>
  <c r="S4536" i="8" s="1"/>
  <c r="B4536" i="8"/>
  <c r="A4537" i="8"/>
  <c r="S4537" i="8" s="1"/>
  <c r="B4537" i="8"/>
  <c r="A4538" i="8"/>
  <c r="S4538" i="8" s="1"/>
  <c r="B4538" i="8"/>
  <c r="A4539" i="8"/>
  <c r="S4539" i="8" s="1"/>
  <c r="B4539" i="8"/>
  <c r="A4540" i="8"/>
  <c r="S4540" i="8" s="1"/>
  <c r="B4540" i="8"/>
  <c r="A4541" i="8"/>
  <c r="S4541" i="8" s="1"/>
  <c r="B4541" i="8"/>
  <c r="A4542" i="8"/>
  <c r="S4542" i="8" s="1"/>
  <c r="B4542" i="8"/>
  <c r="A4543" i="8"/>
  <c r="S4543" i="8" s="1"/>
  <c r="B4543" i="8"/>
  <c r="A4544" i="8"/>
  <c r="S4544" i="8" s="1"/>
  <c r="B4544" i="8"/>
  <c r="A4545" i="8"/>
  <c r="S4545" i="8" s="1"/>
  <c r="B4545" i="8"/>
  <c r="A4546" i="8"/>
  <c r="S4546" i="8" s="1"/>
  <c r="B4546" i="8"/>
  <c r="A4547" i="8"/>
  <c r="S4547" i="8" s="1"/>
  <c r="B4547" i="8"/>
  <c r="A4548" i="8"/>
  <c r="S4548" i="8" s="1"/>
  <c r="B4548" i="8"/>
  <c r="A4549" i="8"/>
  <c r="S4549" i="8" s="1"/>
  <c r="B4549" i="8"/>
  <c r="A4550" i="8"/>
  <c r="S4550" i="8" s="1"/>
  <c r="B4550" i="8"/>
  <c r="A4551" i="8"/>
  <c r="S4551" i="8" s="1"/>
  <c r="B4551" i="8"/>
  <c r="A4552" i="8"/>
  <c r="S4552" i="8" s="1"/>
  <c r="B4552" i="8"/>
  <c r="A4553" i="8"/>
  <c r="S4553" i="8" s="1"/>
  <c r="B4553" i="8"/>
  <c r="A4554" i="8"/>
  <c r="S4554" i="8" s="1"/>
  <c r="B4554" i="8"/>
  <c r="A4555" i="8"/>
  <c r="S4555" i="8" s="1"/>
  <c r="B4555" i="8"/>
  <c r="A4556" i="8"/>
  <c r="S4556" i="8" s="1"/>
  <c r="B4556" i="8"/>
  <c r="A4557" i="8"/>
  <c r="S4557" i="8" s="1"/>
  <c r="B4557" i="8"/>
  <c r="A4558" i="8"/>
  <c r="S4558" i="8" s="1"/>
  <c r="B4558" i="8"/>
  <c r="A4559" i="8"/>
  <c r="S4559" i="8" s="1"/>
  <c r="B4559" i="8"/>
  <c r="A4560" i="8"/>
  <c r="S4560" i="8" s="1"/>
  <c r="B4560" i="8"/>
  <c r="A4561" i="8"/>
  <c r="S4561" i="8" s="1"/>
  <c r="B4561" i="8"/>
  <c r="A4562" i="8"/>
  <c r="S4562" i="8" s="1"/>
  <c r="B4562" i="8"/>
  <c r="A4563" i="8"/>
  <c r="S4563" i="8" s="1"/>
  <c r="B4563" i="8"/>
  <c r="A4564" i="8"/>
  <c r="S4564" i="8" s="1"/>
  <c r="B4564" i="8"/>
  <c r="A4565" i="8"/>
  <c r="S4565" i="8" s="1"/>
  <c r="B4565" i="8"/>
  <c r="A4566" i="8"/>
  <c r="S4566" i="8" s="1"/>
  <c r="B4566" i="8"/>
  <c r="A4567" i="8"/>
  <c r="S4567" i="8" s="1"/>
  <c r="B4567" i="8"/>
  <c r="A4568" i="8"/>
  <c r="S4568" i="8" s="1"/>
  <c r="B4568" i="8"/>
  <c r="A4569" i="8"/>
  <c r="S4569" i="8" s="1"/>
  <c r="B4569" i="8"/>
  <c r="A4570" i="8"/>
  <c r="S4570" i="8" s="1"/>
  <c r="B4570" i="8"/>
  <c r="A4571" i="8"/>
  <c r="S4571" i="8" s="1"/>
  <c r="B4571" i="8"/>
  <c r="A4572" i="8"/>
  <c r="S4572" i="8" s="1"/>
  <c r="B4572" i="8"/>
  <c r="A4573" i="8"/>
  <c r="S4573" i="8" s="1"/>
  <c r="B4573" i="8"/>
  <c r="A4574" i="8"/>
  <c r="S4574" i="8" s="1"/>
  <c r="B4574" i="8"/>
  <c r="A4575" i="8"/>
  <c r="S4575" i="8" s="1"/>
  <c r="B4575" i="8"/>
  <c r="A4576" i="8"/>
  <c r="S4576" i="8" s="1"/>
  <c r="B4576" i="8"/>
  <c r="A4577" i="8"/>
  <c r="S4577" i="8" s="1"/>
  <c r="B4577" i="8"/>
  <c r="A4578" i="8"/>
  <c r="S4578" i="8" s="1"/>
  <c r="B4578" i="8"/>
  <c r="A4579" i="8"/>
  <c r="S4579" i="8" s="1"/>
  <c r="B4579" i="8"/>
  <c r="A4580" i="8"/>
  <c r="S4580" i="8" s="1"/>
  <c r="B4580" i="8"/>
  <c r="A4581" i="8"/>
  <c r="S4581" i="8" s="1"/>
  <c r="B4581" i="8"/>
  <c r="A4582" i="8"/>
  <c r="S4582" i="8" s="1"/>
  <c r="B4582" i="8"/>
  <c r="A4583" i="8"/>
  <c r="S4583" i="8" s="1"/>
  <c r="B4583" i="8"/>
  <c r="A4584" i="8"/>
  <c r="S4584" i="8" s="1"/>
  <c r="B4584" i="8"/>
  <c r="A4585" i="8"/>
  <c r="S4585" i="8" s="1"/>
  <c r="B4585" i="8"/>
  <c r="A4586" i="8"/>
  <c r="S4586" i="8" s="1"/>
  <c r="B4586" i="8"/>
  <c r="A4587" i="8"/>
  <c r="S4587" i="8" s="1"/>
  <c r="B4587" i="8"/>
  <c r="A4588" i="8"/>
  <c r="S4588" i="8" s="1"/>
  <c r="B4588" i="8"/>
  <c r="A4589" i="8"/>
  <c r="S4589" i="8" s="1"/>
  <c r="B4589" i="8"/>
  <c r="A4590" i="8"/>
  <c r="S4590" i="8" s="1"/>
  <c r="B4590" i="8"/>
  <c r="A4591" i="8"/>
  <c r="S4591" i="8" s="1"/>
  <c r="B4591" i="8"/>
  <c r="A4592" i="8"/>
  <c r="S4592" i="8" s="1"/>
  <c r="B4592" i="8"/>
  <c r="A4593" i="8"/>
  <c r="S4593" i="8" s="1"/>
  <c r="B4593" i="8"/>
  <c r="A4594" i="8"/>
  <c r="S4594" i="8" s="1"/>
  <c r="B4594" i="8"/>
  <c r="A4595" i="8"/>
  <c r="S4595" i="8" s="1"/>
  <c r="B4595" i="8"/>
  <c r="A4596" i="8"/>
  <c r="S4596" i="8" s="1"/>
  <c r="B4596" i="8"/>
  <c r="A4597" i="8"/>
  <c r="S4597" i="8" s="1"/>
  <c r="B4597" i="8"/>
  <c r="A4598" i="8"/>
  <c r="S4598" i="8" s="1"/>
  <c r="B4598" i="8"/>
  <c r="A4599" i="8"/>
  <c r="S4599" i="8" s="1"/>
  <c r="B4599" i="8"/>
  <c r="A4600" i="8"/>
  <c r="S4600" i="8" s="1"/>
  <c r="B4600" i="8"/>
  <c r="A4601" i="8"/>
  <c r="S4601" i="8" s="1"/>
  <c r="B4601" i="8"/>
  <c r="A4602" i="8"/>
  <c r="S4602" i="8" s="1"/>
  <c r="B4602" i="8"/>
  <c r="A4603" i="8"/>
  <c r="S4603" i="8" s="1"/>
  <c r="B4603" i="8"/>
  <c r="A4604" i="8"/>
  <c r="S4604" i="8" s="1"/>
  <c r="B4604" i="8"/>
  <c r="A4605" i="8"/>
  <c r="S4605" i="8" s="1"/>
  <c r="B4605" i="8"/>
  <c r="A4606" i="8"/>
  <c r="S4606" i="8" s="1"/>
  <c r="B4606" i="8"/>
  <c r="A4607" i="8"/>
  <c r="S4607" i="8" s="1"/>
  <c r="B4607" i="8"/>
  <c r="A4608" i="8"/>
  <c r="S4608" i="8" s="1"/>
  <c r="B4608" i="8"/>
  <c r="A4609" i="8"/>
  <c r="S4609" i="8" s="1"/>
  <c r="B4609" i="8"/>
  <c r="A4610" i="8"/>
  <c r="S4610" i="8" s="1"/>
  <c r="B4610" i="8"/>
  <c r="A4611" i="8"/>
  <c r="S4611" i="8" s="1"/>
  <c r="B4611" i="8"/>
  <c r="A4612" i="8"/>
  <c r="S4612" i="8" s="1"/>
  <c r="B4612" i="8"/>
  <c r="A4613" i="8"/>
  <c r="S4613" i="8" s="1"/>
  <c r="B4613" i="8"/>
  <c r="A4614" i="8"/>
  <c r="S4614" i="8" s="1"/>
  <c r="B4614" i="8"/>
  <c r="A4615" i="8"/>
  <c r="S4615" i="8" s="1"/>
  <c r="B4615" i="8"/>
  <c r="A4616" i="8"/>
  <c r="S4616" i="8" s="1"/>
  <c r="B4616" i="8"/>
  <c r="A4617" i="8"/>
  <c r="S4617" i="8" s="1"/>
  <c r="B4617" i="8"/>
  <c r="A4618" i="8"/>
  <c r="S4618" i="8" s="1"/>
  <c r="B4618" i="8"/>
  <c r="A4619" i="8"/>
  <c r="S4619" i="8" s="1"/>
  <c r="B4619" i="8"/>
  <c r="A4620" i="8"/>
  <c r="S4620" i="8" s="1"/>
  <c r="B4620" i="8"/>
  <c r="A4621" i="8"/>
  <c r="S4621" i="8" s="1"/>
  <c r="B4621" i="8"/>
  <c r="A4622" i="8"/>
  <c r="S4622" i="8" s="1"/>
  <c r="B4622" i="8"/>
  <c r="A4623" i="8"/>
  <c r="S4623" i="8" s="1"/>
  <c r="B4623" i="8"/>
  <c r="A4624" i="8"/>
  <c r="S4624" i="8" s="1"/>
  <c r="B4624" i="8"/>
  <c r="A4625" i="8"/>
  <c r="S4625" i="8" s="1"/>
  <c r="B4625" i="8"/>
  <c r="A4626" i="8"/>
  <c r="S4626" i="8" s="1"/>
  <c r="B4626" i="8"/>
  <c r="A4627" i="8"/>
  <c r="S4627" i="8" s="1"/>
  <c r="B4627" i="8"/>
  <c r="A4628" i="8"/>
  <c r="S4628" i="8" s="1"/>
  <c r="B4628" i="8"/>
  <c r="A4629" i="8"/>
  <c r="S4629" i="8" s="1"/>
  <c r="B4629" i="8"/>
  <c r="A4630" i="8"/>
  <c r="S4630" i="8" s="1"/>
  <c r="B4630" i="8"/>
  <c r="A4631" i="8"/>
  <c r="S4631" i="8" s="1"/>
  <c r="B4631" i="8"/>
  <c r="A4632" i="8"/>
  <c r="S4632" i="8" s="1"/>
  <c r="B4632" i="8"/>
  <c r="A4633" i="8"/>
  <c r="S4633" i="8" s="1"/>
  <c r="B4633" i="8"/>
  <c r="A4634" i="8"/>
  <c r="S4634" i="8" s="1"/>
  <c r="B4634" i="8"/>
  <c r="A4635" i="8"/>
  <c r="S4635" i="8" s="1"/>
  <c r="B4635" i="8"/>
  <c r="A4636" i="8"/>
  <c r="S4636" i="8" s="1"/>
  <c r="B4636" i="8"/>
  <c r="A4637" i="8"/>
  <c r="S4637" i="8" s="1"/>
  <c r="B4637" i="8"/>
  <c r="A4638" i="8"/>
  <c r="S4638" i="8" s="1"/>
  <c r="B4638" i="8"/>
  <c r="A4639" i="8"/>
  <c r="S4639" i="8" s="1"/>
  <c r="B4639" i="8"/>
  <c r="A4640" i="8"/>
  <c r="S4640" i="8" s="1"/>
  <c r="B4640" i="8"/>
  <c r="A4641" i="8"/>
  <c r="S4641" i="8" s="1"/>
  <c r="B4641" i="8"/>
  <c r="A4642" i="8"/>
  <c r="S4642" i="8" s="1"/>
  <c r="B4642" i="8"/>
  <c r="A4643" i="8"/>
  <c r="S4643" i="8" s="1"/>
  <c r="B4643" i="8"/>
  <c r="A4644" i="8"/>
  <c r="S4644" i="8" s="1"/>
  <c r="B4644" i="8"/>
  <c r="A4645" i="8"/>
  <c r="S4645" i="8" s="1"/>
  <c r="B4645" i="8"/>
  <c r="A4646" i="8"/>
  <c r="S4646" i="8" s="1"/>
  <c r="B4646" i="8"/>
  <c r="A4647" i="8"/>
  <c r="S4647" i="8" s="1"/>
  <c r="B4647" i="8"/>
  <c r="A4648" i="8"/>
  <c r="S4648" i="8" s="1"/>
  <c r="B4648" i="8"/>
  <c r="A4649" i="8"/>
  <c r="S4649" i="8" s="1"/>
  <c r="B4649" i="8"/>
  <c r="A4650" i="8"/>
  <c r="S4650" i="8" s="1"/>
  <c r="B4650" i="8"/>
  <c r="A4651" i="8"/>
  <c r="S4651" i="8" s="1"/>
  <c r="B4651" i="8"/>
  <c r="A4652" i="8"/>
  <c r="S4652" i="8" s="1"/>
  <c r="B4652" i="8"/>
  <c r="A4653" i="8"/>
  <c r="S4653" i="8" s="1"/>
  <c r="B4653" i="8"/>
  <c r="A4654" i="8"/>
  <c r="S4654" i="8" s="1"/>
  <c r="B4654" i="8"/>
  <c r="A4655" i="8"/>
  <c r="S4655" i="8" s="1"/>
  <c r="B4655" i="8"/>
  <c r="A4656" i="8"/>
  <c r="S4656" i="8" s="1"/>
  <c r="B4656" i="8"/>
  <c r="A4657" i="8"/>
  <c r="S4657" i="8" s="1"/>
  <c r="B4657" i="8"/>
  <c r="A4658" i="8"/>
  <c r="S4658" i="8" s="1"/>
  <c r="B4658" i="8"/>
  <c r="A4659" i="8"/>
  <c r="S4659" i="8" s="1"/>
  <c r="B4659" i="8"/>
  <c r="A4660" i="8"/>
  <c r="S4660" i="8" s="1"/>
  <c r="B4660" i="8"/>
  <c r="A4661" i="8"/>
  <c r="S4661" i="8" s="1"/>
  <c r="B4661" i="8"/>
  <c r="A4662" i="8"/>
  <c r="S4662" i="8" s="1"/>
  <c r="B4662" i="8"/>
  <c r="A4663" i="8"/>
  <c r="S4663" i="8" s="1"/>
  <c r="B4663" i="8"/>
  <c r="A4664" i="8"/>
  <c r="S4664" i="8" s="1"/>
  <c r="B4664" i="8"/>
  <c r="A4665" i="8"/>
  <c r="S4665" i="8" s="1"/>
  <c r="B4665" i="8"/>
  <c r="A4666" i="8"/>
  <c r="S4666" i="8" s="1"/>
  <c r="B4666" i="8"/>
  <c r="A4667" i="8"/>
  <c r="S4667" i="8" s="1"/>
  <c r="B4667" i="8"/>
  <c r="A4668" i="8"/>
  <c r="S4668" i="8" s="1"/>
  <c r="B4668" i="8"/>
  <c r="A4669" i="8"/>
  <c r="S4669" i="8" s="1"/>
  <c r="B4669" i="8"/>
  <c r="A4670" i="8"/>
  <c r="S4670" i="8" s="1"/>
  <c r="B4670" i="8"/>
  <c r="A4671" i="8"/>
  <c r="S4671" i="8" s="1"/>
  <c r="B4671" i="8"/>
  <c r="A4672" i="8"/>
  <c r="S4672" i="8" s="1"/>
  <c r="B4672" i="8"/>
  <c r="A4673" i="8"/>
  <c r="S4673" i="8" s="1"/>
  <c r="B4673" i="8"/>
  <c r="A4674" i="8"/>
  <c r="S4674" i="8" s="1"/>
  <c r="B4674" i="8"/>
  <c r="A4675" i="8"/>
  <c r="S4675" i="8" s="1"/>
  <c r="B4675" i="8"/>
  <c r="A4676" i="8"/>
  <c r="S4676" i="8" s="1"/>
  <c r="B4676" i="8"/>
  <c r="A4677" i="8"/>
  <c r="S4677" i="8" s="1"/>
  <c r="B4677" i="8"/>
  <c r="A4678" i="8"/>
  <c r="S4678" i="8" s="1"/>
  <c r="B4678" i="8"/>
  <c r="A4679" i="8"/>
  <c r="S4679" i="8" s="1"/>
  <c r="B4679" i="8"/>
  <c r="A4680" i="8"/>
  <c r="S4680" i="8" s="1"/>
  <c r="B4680" i="8"/>
  <c r="A4681" i="8"/>
  <c r="S4681" i="8" s="1"/>
  <c r="B4681" i="8"/>
  <c r="A4682" i="8"/>
  <c r="S4682" i="8" s="1"/>
  <c r="B4682" i="8"/>
  <c r="A4683" i="8"/>
  <c r="S4683" i="8" s="1"/>
  <c r="B4683" i="8"/>
  <c r="A4684" i="8"/>
  <c r="S4684" i="8" s="1"/>
  <c r="B4684" i="8"/>
  <c r="A4685" i="8"/>
  <c r="S4685" i="8" s="1"/>
  <c r="B4685" i="8"/>
  <c r="A4686" i="8"/>
  <c r="S4686" i="8" s="1"/>
  <c r="B4686" i="8"/>
  <c r="A4687" i="8"/>
  <c r="S4687" i="8" s="1"/>
  <c r="B4687" i="8"/>
  <c r="A4688" i="8"/>
  <c r="S4688" i="8" s="1"/>
  <c r="B4688" i="8"/>
  <c r="A4689" i="8"/>
  <c r="S4689" i="8" s="1"/>
  <c r="B4689" i="8"/>
  <c r="A4690" i="8"/>
  <c r="S4690" i="8" s="1"/>
  <c r="B4690" i="8"/>
  <c r="A4691" i="8"/>
  <c r="S4691" i="8" s="1"/>
  <c r="B4691" i="8"/>
  <c r="A4692" i="8"/>
  <c r="S4692" i="8" s="1"/>
  <c r="B4692" i="8"/>
  <c r="A4693" i="8"/>
  <c r="S4693" i="8" s="1"/>
  <c r="B4693" i="8"/>
  <c r="A4694" i="8"/>
  <c r="S4694" i="8" s="1"/>
  <c r="B4694" i="8"/>
  <c r="A4695" i="8"/>
  <c r="S4695" i="8" s="1"/>
  <c r="B4695" i="8"/>
  <c r="A4696" i="8"/>
  <c r="S4696" i="8" s="1"/>
  <c r="B4696" i="8"/>
  <c r="A4697" i="8"/>
  <c r="S4697" i="8" s="1"/>
  <c r="B4697" i="8"/>
  <c r="A4698" i="8"/>
  <c r="S4698" i="8" s="1"/>
  <c r="B4698" i="8"/>
  <c r="A4699" i="8"/>
  <c r="S4699" i="8" s="1"/>
  <c r="B4699" i="8"/>
  <c r="A4700" i="8"/>
  <c r="S4700" i="8" s="1"/>
  <c r="B4700" i="8"/>
  <c r="A4701" i="8"/>
  <c r="S4701" i="8" s="1"/>
  <c r="B4701" i="8"/>
  <c r="A4702" i="8"/>
  <c r="S4702" i="8" s="1"/>
  <c r="B4702" i="8"/>
  <c r="A4703" i="8"/>
  <c r="S4703" i="8" s="1"/>
  <c r="B4703" i="8"/>
  <c r="A4704" i="8"/>
  <c r="S4704" i="8" s="1"/>
  <c r="B4704" i="8"/>
  <c r="A4705" i="8"/>
  <c r="S4705" i="8" s="1"/>
  <c r="B4705" i="8"/>
  <c r="A4706" i="8"/>
  <c r="S4706" i="8" s="1"/>
  <c r="B4706" i="8"/>
  <c r="A4707" i="8"/>
  <c r="S4707" i="8" s="1"/>
  <c r="B4707" i="8"/>
  <c r="A4708" i="8"/>
  <c r="S4708" i="8" s="1"/>
  <c r="B4708" i="8"/>
  <c r="A4709" i="8"/>
  <c r="S4709" i="8" s="1"/>
  <c r="B4709" i="8"/>
  <c r="A4710" i="8"/>
  <c r="S4710" i="8" s="1"/>
  <c r="B4710" i="8"/>
  <c r="A4711" i="8"/>
  <c r="S4711" i="8" s="1"/>
  <c r="B4711" i="8"/>
  <c r="A4712" i="8"/>
  <c r="S4712" i="8" s="1"/>
  <c r="B4712" i="8"/>
  <c r="A4713" i="8"/>
  <c r="S4713" i="8" s="1"/>
  <c r="B4713" i="8"/>
  <c r="A4714" i="8"/>
  <c r="S4714" i="8" s="1"/>
  <c r="B4714" i="8"/>
  <c r="A4715" i="8"/>
  <c r="S4715" i="8" s="1"/>
  <c r="B4715" i="8"/>
  <c r="A4716" i="8"/>
  <c r="S4716" i="8" s="1"/>
  <c r="B4716" i="8"/>
  <c r="A4717" i="8"/>
  <c r="S4717" i="8" s="1"/>
  <c r="B4717" i="8"/>
  <c r="A4718" i="8"/>
  <c r="S4718" i="8" s="1"/>
  <c r="B4718" i="8"/>
  <c r="A4719" i="8"/>
  <c r="S4719" i="8" s="1"/>
  <c r="B4719" i="8"/>
  <c r="A4720" i="8"/>
  <c r="S4720" i="8" s="1"/>
  <c r="B4720" i="8"/>
  <c r="A4721" i="8"/>
  <c r="S4721" i="8" s="1"/>
  <c r="B4721" i="8"/>
  <c r="A4722" i="8"/>
  <c r="S4722" i="8" s="1"/>
  <c r="B4722" i="8"/>
  <c r="A4723" i="8"/>
  <c r="S4723" i="8" s="1"/>
  <c r="B4723" i="8"/>
  <c r="A4724" i="8"/>
  <c r="S4724" i="8" s="1"/>
  <c r="B4724" i="8"/>
  <c r="A4725" i="8"/>
  <c r="S4725" i="8" s="1"/>
  <c r="B4725" i="8"/>
  <c r="A4726" i="8"/>
  <c r="S4726" i="8" s="1"/>
  <c r="B4726" i="8"/>
  <c r="A4727" i="8"/>
  <c r="S4727" i="8" s="1"/>
  <c r="B4727" i="8"/>
  <c r="A4728" i="8"/>
  <c r="S4728" i="8" s="1"/>
  <c r="B4728" i="8"/>
  <c r="A4729" i="8"/>
  <c r="S4729" i="8" s="1"/>
  <c r="B4729" i="8"/>
  <c r="A4730" i="8"/>
  <c r="S4730" i="8" s="1"/>
  <c r="B4730" i="8"/>
  <c r="A4731" i="8"/>
  <c r="S4731" i="8" s="1"/>
  <c r="B4731" i="8"/>
  <c r="A4732" i="8"/>
  <c r="S4732" i="8" s="1"/>
  <c r="B4732" i="8"/>
  <c r="A4733" i="8"/>
  <c r="S4733" i="8" s="1"/>
  <c r="B4733" i="8"/>
  <c r="A4734" i="8"/>
  <c r="S4734" i="8" s="1"/>
  <c r="B4734" i="8"/>
  <c r="A4735" i="8"/>
  <c r="S4735" i="8" s="1"/>
  <c r="B4735" i="8"/>
  <c r="A4736" i="8"/>
  <c r="S4736" i="8" s="1"/>
  <c r="B4736" i="8"/>
  <c r="A4737" i="8"/>
  <c r="S4737" i="8" s="1"/>
  <c r="B4737" i="8"/>
  <c r="A4738" i="8"/>
  <c r="S4738" i="8" s="1"/>
  <c r="B4738" i="8"/>
  <c r="A4739" i="8"/>
  <c r="S4739" i="8" s="1"/>
  <c r="B4739" i="8"/>
  <c r="A4740" i="8"/>
  <c r="S4740" i="8" s="1"/>
  <c r="B4740" i="8"/>
  <c r="A4741" i="8"/>
  <c r="S4741" i="8" s="1"/>
  <c r="B4741" i="8"/>
  <c r="A4742" i="8"/>
  <c r="S4742" i="8" s="1"/>
  <c r="B4742" i="8"/>
  <c r="A4743" i="8"/>
  <c r="S4743" i="8" s="1"/>
  <c r="B4743" i="8"/>
  <c r="A4744" i="8"/>
  <c r="S4744" i="8" s="1"/>
  <c r="B4744" i="8"/>
  <c r="A4745" i="8"/>
  <c r="S4745" i="8" s="1"/>
  <c r="B4745" i="8"/>
  <c r="A4746" i="8"/>
  <c r="S4746" i="8" s="1"/>
  <c r="B4746" i="8"/>
  <c r="A4747" i="8"/>
  <c r="S4747" i="8" s="1"/>
  <c r="B4747" i="8"/>
  <c r="A4748" i="8"/>
  <c r="S4748" i="8" s="1"/>
  <c r="B4748" i="8"/>
  <c r="A4749" i="8"/>
  <c r="S4749" i="8" s="1"/>
  <c r="B4749" i="8"/>
  <c r="A4750" i="8"/>
  <c r="S4750" i="8" s="1"/>
  <c r="B4750" i="8"/>
  <c r="A4751" i="8"/>
  <c r="S4751" i="8" s="1"/>
  <c r="B4751" i="8"/>
  <c r="A4752" i="8"/>
  <c r="S4752" i="8" s="1"/>
  <c r="B4752" i="8"/>
  <c r="A4753" i="8"/>
  <c r="S4753" i="8" s="1"/>
  <c r="B4753" i="8"/>
  <c r="A4754" i="8"/>
  <c r="S4754" i="8" s="1"/>
  <c r="B4754" i="8"/>
  <c r="A4755" i="8"/>
  <c r="S4755" i="8" s="1"/>
  <c r="B4755" i="8"/>
  <c r="A4756" i="8"/>
  <c r="S4756" i="8" s="1"/>
  <c r="B4756" i="8"/>
  <c r="A4757" i="8"/>
  <c r="S4757" i="8" s="1"/>
  <c r="B4757" i="8"/>
  <c r="A4758" i="8"/>
  <c r="S4758" i="8" s="1"/>
  <c r="B4758" i="8"/>
  <c r="A4759" i="8"/>
  <c r="S4759" i="8" s="1"/>
  <c r="B4759" i="8"/>
  <c r="A4760" i="8"/>
  <c r="S4760" i="8" s="1"/>
  <c r="B4760" i="8"/>
  <c r="A4761" i="8"/>
  <c r="S4761" i="8" s="1"/>
  <c r="B4761" i="8"/>
  <c r="A4762" i="8"/>
  <c r="S4762" i="8" s="1"/>
  <c r="B4762" i="8"/>
  <c r="A4763" i="8"/>
  <c r="S4763" i="8" s="1"/>
  <c r="B4763" i="8"/>
  <c r="A4764" i="8"/>
  <c r="S4764" i="8" s="1"/>
  <c r="B4764" i="8"/>
  <c r="A4765" i="8"/>
  <c r="S4765" i="8" s="1"/>
  <c r="B4765" i="8"/>
  <c r="A4766" i="8"/>
  <c r="S4766" i="8" s="1"/>
  <c r="B4766" i="8"/>
  <c r="A4767" i="8"/>
  <c r="S4767" i="8" s="1"/>
  <c r="B4767" i="8"/>
  <c r="A4768" i="8"/>
  <c r="S4768" i="8" s="1"/>
  <c r="B4768" i="8"/>
  <c r="A4769" i="8"/>
  <c r="S4769" i="8" s="1"/>
  <c r="B4769" i="8"/>
  <c r="A4770" i="8"/>
  <c r="S4770" i="8" s="1"/>
  <c r="B4770" i="8"/>
  <c r="A4771" i="8"/>
  <c r="S4771" i="8" s="1"/>
  <c r="B4771" i="8"/>
  <c r="A4772" i="8"/>
  <c r="S4772" i="8" s="1"/>
  <c r="B4772" i="8"/>
  <c r="A4773" i="8"/>
  <c r="S4773" i="8" s="1"/>
  <c r="B4773" i="8"/>
  <c r="A4774" i="8"/>
  <c r="S4774" i="8" s="1"/>
  <c r="B4774" i="8"/>
  <c r="A4775" i="8"/>
  <c r="S4775" i="8" s="1"/>
  <c r="B4775" i="8"/>
  <c r="A4776" i="8"/>
  <c r="S4776" i="8" s="1"/>
  <c r="B4776" i="8"/>
  <c r="A4777" i="8"/>
  <c r="S4777" i="8" s="1"/>
  <c r="B4777" i="8"/>
  <c r="A4778" i="8"/>
  <c r="S4778" i="8" s="1"/>
  <c r="B4778" i="8"/>
  <c r="A4779" i="8"/>
  <c r="S4779" i="8" s="1"/>
  <c r="B4779" i="8"/>
  <c r="A4780" i="8"/>
  <c r="S4780" i="8" s="1"/>
  <c r="B4780" i="8"/>
  <c r="A4781" i="8"/>
  <c r="S4781" i="8" s="1"/>
  <c r="B4781" i="8"/>
  <c r="A4782" i="8"/>
  <c r="S4782" i="8" s="1"/>
  <c r="B4782" i="8"/>
  <c r="A4783" i="8"/>
  <c r="S4783" i="8" s="1"/>
  <c r="B4783" i="8"/>
  <c r="A4784" i="8"/>
  <c r="S4784" i="8" s="1"/>
  <c r="B4784" i="8"/>
  <c r="A4785" i="8"/>
  <c r="S4785" i="8" s="1"/>
  <c r="B4785" i="8"/>
  <c r="A4786" i="8"/>
  <c r="S4786" i="8" s="1"/>
  <c r="B4786" i="8"/>
  <c r="A4787" i="8"/>
  <c r="S4787" i="8" s="1"/>
  <c r="B4787" i="8"/>
  <c r="A4788" i="8"/>
  <c r="S4788" i="8" s="1"/>
  <c r="B4788" i="8"/>
  <c r="A4789" i="8"/>
  <c r="S4789" i="8" s="1"/>
  <c r="B4789" i="8"/>
  <c r="A4790" i="8"/>
  <c r="S4790" i="8" s="1"/>
  <c r="B4790" i="8"/>
  <c r="A4791" i="8"/>
  <c r="S4791" i="8" s="1"/>
  <c r="B4791" i="8"/>
  <c r="A4792" i="8"/>
  <c r="S4792" i="8" s="1"/>
  <c r="B4792" i="8"/>
  <c r="A4793" i="8"/>
  <c r="S4793" i="8" s="1"/>
  <c r="B4793" i="8"/>
  <c r="A4794" i="8"/>
  <c r="S4794" i="8" s="1"/>
  <c r="B4794" i="8"/>
  <c r="A4795" i="8"/>
  <c r="S4795" i="8" s="1"/>
  <c r="B4795" i="8"/>
  <c r="A4796" i="8"/>
  <c r="S4796" i="8" s="1"/>
  <c r="B4796" i="8"/>
  <c r="A4797" i="8"/>
  <c r="S4797" i="8" s="1"/>
  <c r="B4797" i="8"/>
  <c r="A4798" i="8"/>
  <c r="S4798" i="8" s="1"/>
  <c r="B4798" i="8"/>
  <c r="A4799" i="8"/>
  <c r="S4799" i="8" s="1"/>
  <c r="B4799" i="8"/>
  <c r="A4800" i="8"/>
  <c r="S4800" i="8" s="1"/>
  <c r="B4800" i="8"/>
  <c r="A4801" i="8"/>
  <c r="S4801" i="8" s="1"/>
  <c r="B4801" i="8"/>
  <c r="A4802" i="8"/>
  <c r="S4802" i="8" s="1"/>
  <c r="B4802" i="8"/>
  <c r="A4803" i="8"/>
  <c r="S4803" i="8" s="1"/>
  <c r="B4803" i="8"/>
  <c r="A4804" i="8"/>
  <c r="S4804" i="8" s="1"/>
  <c r="B4804" i="8"/>
  <c r="A4805" i="8"/>
  <c r="S4805" i="8" s="1"/>
  <c r="B4805" i="8"/>
  <c r="A4806" i="8"/>
  <c r="S4806" i="8" s="1"/>
  <c r="B4806" i="8"/>
  <c r="A4807" i="8"/>
  <c r="S4807" i="8" s="1"/>
  <c r="B4807" i="8"/>
  <c r="A4808" i="8"/>
  <c r="S4808" i="8" s="1"/>
  <c r="B4808" i="8"/>
  <c r="A4809" i="8"/>
  <c r="S4809" i="8" s="1"/>
  <c r="B4809" i="8"/>
  <c r="A4810" i="8"/>
  <c r="S4810" i="8" s="1"/>
  <c r="B4810" i="8"/>
  <c r="A4811" i="8"/>
  <c r="S4811" i="8" s="1"/>
  <c r="B4811" i="8"/>
  <c r="A4812" i="8"/>
  <c r="S4812" i="8" s="1"/>
  <c r="B4812" i="8"/>
  <c r="A4813" i="8"/>
  <c r="S4813" i="8" s="1"/>
  <c r="B4813" i="8"/>
  <c r="A4814" i="8"/>
  <c r="S4814" i="8" s="1"/>
  <c r="B4814" i="8"/>
  <c r="A4815" i="8"/>
  <c r="S4815" i="8" s="1"/>
  <c r="B4815" i="8"/>
  <c r="A4816" i="8"/>
  <c r="S4816" i="8" s="1"/>
  <c r="B4816" i="8"/>
  <c r="A4817" i="8"/>
  <c r="S4817" i="8" s="1"/>
  <c r="B4817" i="8"/>
  <c r="A4818" i="8"/>
  <c r="S4818" i="8" s="1"/>
  <c r="B4818" i="8"/>
  <c r="A4819" i="8"/>
  <c r="S4819" i="8" s="1"/>
  <c r="B4819" i="8"/>
  <c r="A4820" i="8"/>
  <c r="S4820" i="8" s="1"/>
  <c r="B4820" i="8"/>
  <c r="A4821" i="8"/>
  <c r="S4821" i="8" s="1"/>
  <c r="B4821" i="8"/>
  <c r="A4822" i="8"/>
  <c r="S4822" i="8" s="1"/>
  <c r="B4822" i="8"/>
  <c r="A4823" i="8"/>
  <c r="S4823" i="8" s="1"/>
  <c r="B4823" i="8"/>
  <c r="A4824" i="8"/>
  <c r="S4824" i="8" s="1"/>
  <c r="B4824" i="8"/>
  <c r="A4825" i="8"/>
  <c r="S4825" i="8" s="1"/>
  <c r="B4825" i="8"/>
  <c r="A4826" i="8"/>
  <c r="S4826" i="8" s="1"/>
  <c r="B4826" i="8"/>
  <c r="A4827" i="8"/>
  <c r="S4827" i="8" s="1"/>
  <c r="B4827" i="8"/>
  <c r="A4828" i="8"/>
  <c r="S4828" i="8" s="1"/>
  <c r="B4828" i="8"/>
  <c r="A4829" i="8"/>
  <c r="S4829" i="8" s="1"/>
  <c r="B4829" i="8"/>
  <c r="A4830" i="8"/>
  <c r="S4830" i="8" s="1"/>
  <c r="B4830" i="8"/>
  <c r="A4831" i="8"/>
  <c r="S4831" i="8" s="1"/>
  <c r="B4831" i="8"/>
  <c r="A4832" i="8"/>
  <c r="S4832" i="8" s="1"/>
  <c r="B4832" i="8"/>
  <c r="A4833" i="8"/>
  <c r="S4833" i="8" s="1"/>
  <c r="B4833" i="8"/>
  <c r="A4834" i="8"/>
  <c r="S4834" i="8" s="1"/>
  <c r="B4834" i="8"/>
  <c r="A4835" i="8"/>
  <c r="S4835" i="8" s="1"/>
  <c r="B4835" i="8"/>
  <c r="A4836" i="8"/>
  <c r="S4836" i="8" s="1"/>
  <c r="B4836" i="8"/>
  <c r="A4837" i="8"/>
  <c r="S4837" i="8" s="1"/>
  <c r="B4837" i="8"/>
  <c r="A4838" i="8"/>
  <c r="S4838" i="8" s="1"/>
  <c r="B4838" i="8"/>
  <c r="A4839" i="8"/>
  <c r="S4839" i="8" s="1"/>
  <c r="B4839" i="8"/>
  <c r="A4840" i="8"/>
  <c r="S4840" i="8" s="1"/>
  <c r="B4840" i="8"/>
  <c r="A4841" i="8"/>
  <c r="S4841" i="8" s="1"/>
  <c r="B4841" i="8"/>
  <c r="A4842" i="8"/>
  <c r="S4842" i="8" s="1"/>
  <c r="B4842" i="8"/>
  <c r="A4843" i="8"/>
  <c r="S4843" i="8" s="1"/>
  <c r="B4843" i="8"/>
  <c r="A4844" i="8"/>
  <c r="S4844" i="8" s="1"/>
  <c r="B4844" i="8"/>
  <c r="A4845" i="8"/>
  <c r="S4845" i="8" s="1"/>
  <c r="B4845" i="8"/>
  <c r="A4846" i="8"/>
  <c r="S4846" i="8" s="1"/>
  <c r="B4846" i="8"/>
  <c r="A4847" i="8"/>
  <c r="S4847" i="8" s="1"/>
  <c r="B4847" i="8"/>
  <c r="A4848" i="8"/>
  <c r="S4848" i="8" s="1"/>
  <c r="B4848" i="8"/>
  <c r="A4849" i="8"/>
  <c r="S4849" i="8" s="1"/>
  <c r="B4849" i="8"/>
  <c r="A4850" i="8"/>
  <c r="S4850" i="8" s="1"/>
  <c r="B4850" i="8"/>
  <c r="A4851" i="8"/>
  <c r="S4851" i="8" s="1"/>
  <c r="B4851" i="8"/>
  <c r="A4852" i="8"/>
  <c r="S4852" i="8" s="1"/>
  <c r="B4852" i="8"/>
  <c r="A4853" i="8"/>
  <c r="S4853" i="8" s="1"/>
  <c r="B4853" i="8"/>
  <c r="A4854" i="8"/>
  <c r="S4854" i="8" s="1"/>
  <c r="B4854" i="8"/>
  <c r="A4855" i="8"/>
  <c r="S4855" i="8" s="1"/>
  <c r="B4855" i="8"/>
  <c r="A4856" i="8"/>
  <c r="S4856" i="8" s="1"/>
  <c r="B4856" i="8"/>
  <c r="A4857" i="8"/>
  <c r="S4857" i="8" s="1"/>
  <c r="B4857" i="8"/>
  <c r="A4858" i="8"/>
  <c r="S4858" i="8" s="1"/>
  <c r="B4858" i="8"/>
  <c r="A4859" i="8"/>
  <c r="S4859" i="8" s="1"/>
  <c r="B4859" i="8"/>
  <c r="A4860" i="8"/>
  <c r="S4860" i="8" s="1"/>
  <c r="B4860" i="8"/>
  <c r="A4861" i="8"/>
  <c r="S4861" i="8" s="1"/>
  <c r="B4861" i="8"/>
  <c r="A4862" i="8"/>
  <c r="S4862" i="8" s="1"/>
  <c r="B4862" i="8"/>
  <c r="A4863" i="8"/>
  <c r="S4863" i="8" s="1"/>
  <c r="B4863" i="8"/>
  <c r="A4864" i="8"/>
  <c r="S4864" i="8" s="1"/>
  <c r="B4864" i="8"/>
  <c r="A4865" i="8"/>
  <c r="S4865" i="8" s="1"/>
  <c r="B4865" i="8"/>
  <c r="A4866" i="8"/>
  <c r="S4866" i="8" s="1"/>
  <c r="B4866" i="8"/>
  <c r="A4867" i="8"/>
  <c r="S4867" i="8" s="1"/>
  <c r="B4867" i="8"/>
  <c r="A4868" i="8"/>
  <c r="S4868" i="8" s="1"/>
  <c r="B4868" i="8"/>
  <c r="A4869" i="8"/>
  <c r="S4869" i="8" s="1"/>
  <c r="B4869" i="8"/>
  <c r="A4870" i="8"/>
  <c r="S4870" i="8" s="1"/>
  <c r="B4870" i="8"/>
  <c r="A4871" i="8"/>
  <c r="S4871" i="8" s="1"/>
  <c r="B4871" i="8"/>
  <c r="A4872" i="8"/>
  <c r="S4872" i="8" s="1"/>
  <c r="B4872" i="8"/>
  <c r="A4873" i="8"/>
  <c r="S4873" i="8" s="1"/>
  <c r="B4873" i="8"/>
  <c r="A4874" i="8"/>
  <c r="S4874" i="8" s="1"/>
  <c r="B4874" i="8"/>
  <c r="A4875" i="8"/>
  <c r="S4875" i="8" s="1"/>
  <c r="B4875" i="8"/>
  <c r="A4876" i="8"/>
  <c r="S4876" i="8" s="1"/>
  <c r="B4876" i="8"/>
  <c r="A4877" i="8"/>
  <c r="S4877" i="8" s="1"/>
  <c r="B4877" i="8"/>
  <c r="A4878" i="8"/>
  <c r="S4878" i="8" s="1"/>
  <c r="B4878" i="8"/>
  <c r="A4879" i="8"/>
  <c r="S4879" i="8" s="1"/>
  <c r="B4879" i="8"/>
  <c r="A4880" i="8"/>
  <c r="S4880" i="8" s="1"/>
  <c r="B4880" i="8"/>
  <c r="A4881" i="8"/>
  <c r="S4881" i="8" s="1"/>
  <c r="B4881" i="8"/>
  <c r="A4882" i="8"/>
  <c r="S4882" i="8" s="1"/>
  <c r="B4882" i="8"/>
  <c r="A4883" i="8"/>
  <c r="S4883" i="8" s="1"/>
  <c r="B4883" i="8"/>
  <c r="A4884" i="8"/>
  <c r="S4884" i="8" s="1"/>
  <c r="B4884" i="8"/>
  <c r="A4885" i="8"/>
  <c r="S4885" i="8" s="1"/>
  <c r="B4885" i="8"/>
  <c r="A4886" i="8"/>
  <c r="S4886" i="8" s="1"/>
  <c r="B4886" i="8"/>
  <c r="A4887" i="8"/>
  <c r="S4887" i="8" s="1"/>
  <c r="B4887" i="8"/>
  <c r="A4888" i="8"/>
  <c r="S4888" i="8" s="1"/>
  <c r="B4888" i="8"/>
  <c r="A4889" i="8"/>
  <c r="S4889" i="8" s="1"/>
  <c r="B4889" i="8"/>
  <c r="A4890" i="8"/>
  <c r="S4890" i="8" s="1"/>
  <c r="B4890" i="8"/>
  <c r="A4891" i="8"/>
  <c r="S4891" i="8" s="1"/>
  <c r="B4891" i="8"/>
  <c r="A4892" i="8"/>
  <c r="S4892" i="8" s="1"/>
  <c r="B4892" i="8"/>
  <c r="A4893" i="8"/>
  <c r="S4893" i="8" s="1"/>
  <c r="B4893" i="8"/>
  <c r="A4894" i="8"/>
  <c r="S4894" i="8" s="1"/>
  <c r="B4894" i="8"/>
  <c r="A4895" i="8"/>
  <c r="S4895" i="8" s="1"/>
  <c r="B4895" i="8"/>
  <c r="A4896" i="8"/>
  <c r="S4896" i="8" s="1"/>
  <c r="B4896" i="8"/>
  <c r="A4897" i="8"/>
  <c r="S4897" i="8" s="1"/>
  <c r="B4897" i="8"/>
  <c r="A4898" i="8"/>
  <c r="S4898" i="8" s="1"/>
  <c r="B4898" i="8"/>
  <c r="A4899" i="8"/>
  <c r="S4899" i="8" s="1"/>
  <c r="B4899" i="8"/>
  <c r="A4900" i="8"/>
  <c r="S4900" i="8" s="1"/>
  <c r="B4900" i="8"/>
  <c r="A4901" i="8"/>
  <c r="S4901" i="8" s="1"/>
  <c r="B4901" i="8"/>
  <c r="A4902" i="8"/>
  <c r="S4902" i="8" s="1"/>
  <c r="B4902" i="8"/>
  <c r="A4903" i="8"/>
  <c r="S4903" i="8" s="1"/>
  <c r="B4903" i="8"/>
  <c r="A4904" i="8"/>
  <c r="S4904" i="8" s="1"/>
  <c r="B4904" i="8"/>
  <c r="A4905" i="8"/>
  <c r="S4905" i="8" s="1"/>
  <c r="B4905" i="8"/>
  <c r="A4906" i="8"/>
  <c r="S4906" i="8" s="1"/>
  <c r="B4906" i="8"/>
  <c r="A4907" i="8"/>
  <c r="S4907" i="8" s="1"/>
  <c r="B4907" i="8"/>
  <c r="A4908" i="8"/>
  <c r="S4908" i="8" s="1"/>
  <c r="B4908" i="8"/>
  <c r="A4909" i="8"/>
  <c r="S4909" i="8" s="1"/>
  <c r="B4909" i="8"/>
  <c r="A4910" i="8"/>
  <c r="S4910" i="8" s="1"/>
  <c r="B4910" i="8"/>
  <c r="A4911" i="8"/>
  <c r="S4911" i="8" s="1"/>
  <c r="B4911" i="8"/>
  <c r="A4912" i="8"/>
  <c r="S4912" i="8" s="1"/>
  <c r="B4912" i="8"/>
  <c r="A4913" i="8"/>
  <c r="S4913" i="8" s="1"/>
  <c r="B4913" i="8"/>
  <c r="A4914" i="8"/>
  <c r="S4914" i="8" s="1"/>
  <c r="B4914" i="8"/>
  <c r="A4915" i="8"/>
  <c r="S4915" i="8" s="1"/>
  <c r="B4915" i="8"/>
  <c r="A4916" i="8"/>
  <c r="S4916" i="8" s="1"/>
  <c r="B4916" i="8"/>
  <c r="A4917" i="8"/>
  <c r="S4917" i="8" s="1"/>
  <c r="B4917" i="8"/>
  <c r="A4918" i="8"/>
  <c r="S4918" i="8" s="1"/>
  <c r="B4918" i="8"/>
  <c r="A4919" i="8"/>
  <c r="S4919" i="8" s="1"/>
  <c r="B4919" i="8"/>
  <c r="A4920" i="8"/>
  <c r="S4920" i="8" s="1"/>
  <c r="B4920" i="8"/>
  <c r="A4921" i="8"/>
  <c r="S4921" i="8" s="1"/>
  <c r="B4921" i="8"/>
  <c r="A4922" i="8"/>
  <c r="S4922" i="8" s="1"/>
  <c r="B4922" i="8"/>
  <c r="A4923" i="8"/>
  <c r="S4923" i="8" s="1"/>
  <c r="B4923" i="8"/>
  <c r="A4924" i="8"/>
  <c r="S4924" i="8" s="1"/>
  <c r="B4924" i="8"/>
  <c r="A4925" i="8"/>
  <c r="S4925" i="8" s="1"/>
  <c r="B4925" i="8"/>
  <c r="A4926" i="8"/>
  <c r="S4926" i="8" s="1"/>
  <c r="B4926" i="8"/>
  <c r="A4927" i="8"/>
  <c r="S4927" i="8" s="1"/>
  <c r="B4927" i="8"/>
  <c r="A4928" i="8"/>
  <c r="S4928" i="8" s="1"/>
  <c r="B4928" i="8"/>
  <c r="A4929" i="8"/>
  <c r="S4929" i="8" s="1"/>
  <c r="B4929" i="8"/>
  <c r="A4930" i="8"/>
  <c r="S4930" i="8" s="1"/>
  <c r="B4930" i="8"/>
  <c r="A4931" i="8"/>
  <c r="S4931" i="8" s="1"/>
  <c r="B4931" i="8"/>
  <c r="A4932" i="8"/>
  <c r="S4932" i="8" s="1"/>
  <c r="B4932" i="8"/>
  <c r="A4933" i="8"/>
  <c r="S4933" i="8" s="1"/>
  <c r="B4933" i="8"/>
  <c r="A4934" i="8"/>
  <c r="S4934" i="8" s="1"/>
  <c r="B4934" i="8"/>
  <c r="A4935" i="8"/>
  <c r="S4935" i="8" s="1"/>
  <c r="B4935" i="8"/>
  <c r="A4936" i="8"/>
  <c r="S4936" i="8" s="1"/>
  <c r="B4936" i="8"/>
  <c r="A4937" i="8"/>
  <c r="S4937" i="8" s="1"/>
  <c r="B4937" i="8"/>
  <c r="A4938" i="8"/>
  <c r="S4938" i="8" s="1"/>
  <c r="B4938" i="8"/>
  <c r="A4939" i="8"/>
  <c r="S4939" i="8" s="1"/>
  <c r="B4939" i="8"/>
  <c r="A4940" i="8"/>
  <c r="S4940" i="8" s="1"/>
  <c r="B4940" i="8"/>
  <c r="A4941" i="8"/>
  <c r="S4941" i="8" s="1"/>
  <c r="B4941" i="8"/>
  <c r="A4942" i="8"/>
  <c r="S4942" i="8" s="1"/>
  <c r="B4942" i="8"/>
  <c r="A4943" i="8"/>
  <c r="S4943" i="8" s="1"/>
  <c r="B4943" i="8"/>
  <c r="A4944" i="8"/>
  <c r="S4944" i="8" s="1"/>
  <c r="B4944" i="8"/>
  <c r="A4945" i="8"/>
  <c r="S4945" i="8" s="1"/>
  <c r="B4945" i="8"/>
  <c r="A4946" i="8"/>
  <c r="S4946" i="8" s="1"/>
  <c r="B4946" i="8"/>
  <c r="A4947" i="8"/>
  <c r="S4947" i="8" s="1"/>
  <c r="B4947" i="8"/>
  <c r="A4948" i="8"/>
  <c r="S4948" i="8" s="1"/>
  <c r="B4948" i="8"/>
  <c r="A4949" i="8"/>
  <c r="S4949" i="8" s="1"/>
  <c r="B4949" i="8"/>
  <c r="A4950" i="8"/>
  <c r="S4950" i="8" s="1"/>
  <c r="B4950" i="8"/>
  <c r="A4951" i="8"/>
  <c r="S4951" i="8" s="1"/>
  <c r="B4951" i="8"/>
  <c r="A4952" i="8"/>
  <c r="S4952" i="8" s="1"/>
  <c r="B4952" i="8"/>
  <c r="A4953" i="8"/>
  <c r="S4953" i="8" s="1"/>
  <c r="B4953" i="8"/>
  <c r="A4954" i="8"/>
  <c r="S4954" i="8" s="1"/>
  <c r="B4954" i="8"/>
  <c r="A4955" i="8"/>
  <c r="S4955" i="8" s="1"/>
  <c r="B4955" i="8"/>
  <c r="A4956" i="8"/>
  <c r="S4956" i="8" s="1"/>
  <c r="B4956" i="8"/>
  <c r="A4957" i="8"/>
  <c r="S4957" i="8" s="1"/>
  <c r="B4957" i="8"/>
  <c r="A4958" i="8"/>
  <c r="S4958" i="8" s="1"/>
  <c r="B4958" i="8"/>
  <c r="A4959" i="8"/>
  <c r="S4959" i="8" s="1"/>
  <c r="B4959" i="8"/>
  <c r="A4960" i="8"/>
  <c r="S4960" i="8" s="1"/>
  <c r="B4960" i="8"/>
  <c r="A4961" i="8"/>
  <c r="S4961" i="8" s="1"/>
  <c r="B4961" i="8"/>
  <c r="A4962" i="8"/>
  <c r="S4962" i="8" s="1"/>
  <c r="B4962" i="8"/>
  <c r="A4963" i="8"/>
  <c r="S4963" i="8" s="1"/>
  <c r="B4963" i="8"/>
  <c r="A4964" i="8"/>
  <c r="S4964" i="8" s="1"/>
  <c r="B4964" i="8"/>
  <c r="A4965" i="8"/>
  <c r="S4965" i="8" s="1"/>
  <c r="B4965" i="8"/>
  <c r="A4966" i="8"/>
  <c r="S4966" i="8" s="1"/>
  <c r="B4966" i="8"/>
  <c r="A4967" i="8"/>
  <c r="S4967" i="8" s="1"/>
  <c r="B4967" i="8"/>
  <c r="A4968" i="8"/>
  <c r="S4968" i="8" s="1"/>
  <c r="B4968" i="8"/>
  <c r="A4969" i="8"/>
  <c r="S4969" i="8" s="1"/>
  <c r="B4969" i="8"/>
  <c r="A4970" i="8"/>
  <c r="S4970" i="8" s="1"/>
  <c r="B4970" i="8"/>
  <c r="A4971" i="8"/>
  <c r="S4971" i="8" s="1"/>
  <c r="B4971" i="8"/>
  <c r="A4972" i="8"/>
  <c r="S4972" i="8" s="1"/>
  <c r="B4972" i="8"/>
  <c r="A4973" i="8"/>
  <c r="S4973" i="8" s="1"/>
  <c r="B4973" i="8"/>
  <c r="A4974" i="8"/>
  <c r="S4974" i="8" s="1"/>
  <c r="B4974" i="8"/>
  <c r="A4975" i="8"/>
  <c r="S4975" i="8" s="1"/>
  <c r="B4975" i="8"/>
  <c r="A4976" i="8"/>
  <c r="S4976" i="8" s="1"/>
  <c r="B4976" i="8"/>
  <c r="A4977" i="8"/>
  <c r="S4977" i="8" s="1"/>
  <c r="B4977" i="8"/>
  <c r="A4978" i="8"/>
  <c r="S4978" i="8" s="1"/>
  <c r="B4978" i="8"/>
  <c r="A4979" i="8"/>
  <c r="S4979" i="8" s="1"/>
  <c r="B4979" i="8"/>
  <c r="A4980" i="8"/>
  <c r="S4980" i="8" s="1"/>
  <c r="B4980" i="8"/>
  <c r="A4981" i="8"/>
  <c r="S4981" i="8" s="1"/>
  <c r="B4981" i="8"/>
  <c r="A4982" i="8"/>
  <c r="S4982" i="8" s="1"/>
  <c r="B4982" i="8"/>
  <c r="A4983" i="8"/>
  <c r="S4983" i="8" s="1"/>
  <c r="B4983" i="8"/>
  <c r="A4984" i="8"/>
  <c r="S4984" i="8" s="1"/>
  <c r="B4984" i="8"/>
  <c r="A4985" i="8"/>
  <c r="S4985" i="8" s="1"/>
  <c r="B4985" i="8"/>
  <c r="A4986" i="8"/>
  <c r="S4986" i="8" s="1"/>
  <c r="B4986" i="8"/>
  <c r="A4987" i="8"/>
  <c r="S4987" i="8" s="1"/>
  <c r="B4987" i="8"/>
  <c r="A4988" i="8"/>
  <c r="S4988" i="8" s="1"/>
  <c r="B4988" i="8"/>
  <c r="A4989" i="8"/>
  <c r="S4989" i="8" s="1"/>
  <c r="B4989" i="8"/>
  <c r="A4990" i="8"/>
  <c r="S4990" i="8" s="1"/>
  <c r="B4990" i="8"/>
  <c r="A4991" i="8"/>
  <c r="S4991" i="8" s="1"/>
  <c r="B4991" i="8"/>
  <c r="A4992" i="8"/>
  <c r="S4992" i="8" s="1"/>
  <c r="B4992" i="8"/>
  <c r="A4993" i="8"/>
  <c r="S4993" i="8" s="1"/>
  <c r="B4993" i="8"/>
  <c r="A4994" i="8"/>
  <c r="S4994" i="8" s="1"/>
  <c r="B4994" i="8"/>
  <c r="A4995" i="8"/>
  <c r="S4995" i="8" s="1"/>
  <c r="B4995" i="8"/>
  <c r="A4996" i="8"/>
  <c r="S4996" i="8" s="1"/>
  <c r="B4996" i="8"/>
  <c r="A4997" i="8"/>
  <c r="S4997" i="8" s="1"/>
  <c r="B4997" i="8"/>
  <c r="A4998" i="8"/>
  <c r="S4998" i="8" s="1"/>
  <c r="B4998" i="8"/>
  <c r="A4999" i="8"/>
  <c r="S4999" i="8" s="1"/>
  <c r="B4999" i="8"/>
  <c r="A5000" i="8"/>
  <c r="S5000" i="8" s="1"/>
  <c r="B5000" i="8"/>
  <c r="A5001" i="8"/>
  <c r="S5001" i="8" s="1"/>
  <c r="B5001" i="8"/>
  <c r="A5002" i="8"/>
  <c r="S5002" i="8" s="1"/>
  <c r="B5002" i="8"/>
  <c r="A5003" i="8"/>
  <c r="S5003" i="8" s="1"/>
  <c r="B5003" i="8"/>
  <c r="A5004" i="8"/>
  <c r="S5004" i="8" s="1"/>
  <c r="B5004" i="8"/>
  <c r="A5005" i="8"/>
  <c r="S5005" i="8" s="1"/>
  <c r="B5005" i="8"/>
  <c r="A5006" i="8"/>
  <c r="S5006" i="8" s="1"/>
  <c r="B5006" i="8"/>
  <c r="A5007" i="8"/>
  <c r="S5007" i="8" s="1"/>
  <c r="B5007" i="8"/>
  <c r="A5008" i="8"/>
  <c r="S5008" i="8" s="1"/>
  <c r="B5008" i="8"/>
  <c r="A5009" i="8"/>
  <c r="S5009" i="8" s="1"/>
  <c r="B5009" i="8"/>
  <c r="A5010" i="8"/>
  <c r="S5010" i="8" s="1"/>
  <c r="B5010" i="8"/>
  <c r="A5011" i="8"/>
  <c r="S5011" i="8" s="1"/>
  <c r="B5011" i="8"/>
  <c r="A5012" i="8"/>
  <c r="S5012" i="8" s="1"/>
  <c r="B5012" i="8"/>
  <c r="A5013" i="8"/>
  <c r="S5013" i="8" s="1"/>
  <c r="B5013" i="8"/>
  <c r="A5014" i="8"/>
  <c r="S5014" i="8" s="1"/>
  <c r="B5014" i="8"/>
  <c r="A5015" i="8"/>
  <c r="S5015" i="8" s="1"/>
  <c r="B5015" i="8"/>
  <c r="A5016" i="8"/>
  <c r="S5016" i="8" s="1"/>
  <c r="B5016" i="8"/>
  <c r="A5017" i="8"/>
  <c r="S5017" i="8" s="1"/>
  <c r="B5017" i="8"/>
  <c r="A5018" i="8"/>
  <c r="S5018" i="8" s="1"/>
  <c r="B5018" i="8"/>
  <c r="A5019" i="8"/>
  <c r="S5019" i="8" s="1"/>
  <c r="B5019" i="8"/>
  <c r="A5020" i="8"/>
  <c r="S5020" i="8" s="1"/>
  <c r="B5020" i="8"/>
  <c r="A5021" i="8"/>
  <c r="S5021" i="8" s="1"/>
  <c r="B5021" i="8"/>
  <c r="A5022" i="8"/>
  <c r="S5022" i="8" s="1"/>
  <c r="B5022" i="8"/>
  <c r="A5023" i="8"/>
  <c r="S5023" i="8" s="1"/>
  <c r="B5023" i="8"/>
  <c r="A5024" i="8"/>
  <c r="S5024" i="8" s="1"/>
  <c r="B5024" i="8"/>
  <c r="A5025" i="8"/>
  <c r="S5025" i="8" s="1"/>
  <c r="B5025" i="8"/>
  <c r="A5026" i="8"/>
  <c r="S5026" i="8" s="1"/>
  <c r="B5026" i="8"/>
  <c r="A5027" i="8"/>
  <c r="S5027" i="8" s="1"/>
  <c r="B5027" i="8"/>
  <c r="A5028" i="8"/>
  <c r="S5028" i="8" s="1"/>
  <c r="B5028" i="8"/>
  <c r="A5029" i="8"/>
  <c r="S5029" i="8" s="1"/>
  <c r="B5029" i="8"/>
  <c r="A5030" i="8"/>
  <c r="S5030" i="8" s="1"/>
  <c r="B5030" i="8"/>
  <c r="A5031" i="8"/>
  <c r="S5031" i="8" s="1"/>
  <c r="B5031" i="8"/>
  <c r="A5032" i="8"/>
  <c r="S5032" i="8" s="1"/>
  <c r="B5032" i="8"/>
  <c r="A5033" i="8"/>
  <c r="S5033" i="8" s="1"/>
  <c r="B5033" i="8"/>
  <c r="A5034" i="8"/>
  <c r="S5034" i="8" s="1"/>
  <c r="B5034" i="8"/>
  <c r="A5035" i="8"/>
  <c r="S5035" i="8" s="1"/>
  <c r="B5035" i="8"/>
  <c r="A5036" i="8"/>
  <c r="S5036" i="8" s="1"/>
  <c r="B5036" i="8"/>
  <c r="A5037" i="8"/>
  <c r="S5037" i="8" s="1"/>
  <c r="B5037" i="8"/>
  <c r="A5038" i="8"/>
  <c r="S5038" i="8" s="1"/>
  <c r="B5038" i="8"/>
  <c r="A5039" i="8"/>
  <c r="S5039" i="8" s="1"/>
  <c r="B5039" i="8"/>
  <c r="A5040" i="8"/>
  <c r="S5040" i="8" s="1"/>
  <c r="B5040" i="8"/>
  <c r="A5041" i="8"/>
  <c r="S5041" i="8" s="1"/>
  <c r="B5041" i="8"/>
  <c r="A5042" i="8"/>
  <c r="S5042" i="8" s="1"/>
  <c r="B5042" i="8"/>
  <c r="A5043" i="8"/>
  <c r="S5043" i="8" s="1"/>
  <c r="B5043" i="8"/>
  <c r="A5044" i="8"/>
  <c r="S5044" i="8" s="1"/>
  <c r="B5044" i="8"/>
  <c r="A5045" i="8"/>
  <c r="S5045" i="8" s="1"/>
  <c r="B5045" i="8"/>
  <c r="A5046" i="8"/>
  <c r="S5046" i="8" s="1"/>
  <c r="B5046" i="8"/>
  <c r="A5047" i="8"/>
  <c r="S5047" i="8" s="1"/>
  <c r="B5047" i="8"/>
  <c r="A5048" i="8"/>
  <c r="S5048" i="8" s="1"/>
  <c r="B5048" i="8"/>
  <c r="A5049" i="8"/>
  <c r="S5049" i="8" s="1"/>
  <c r="B5049" i="8"/>
  <c r="A5050" i="8"/>
  <c r="S5050" i="8" s="1"/>
  <c r="B5050" i="8"/>
  <c r="A5051" i="8"/>
  <c r="S5051" i="8" s="1"/>
  <c r="B5051" i="8"/>
  <c r="A5052" i="8"/>
  <c r="S5052" i="8" s="1"/>
  <c r="B5052" i="8"/>
  <c r="A5053" i="8"/>
  <c r="S5053" i="8" s="1"/>
  <c r="B5053" i="8"/>
  <c r="A5054" i="8"/>
  <c r="S5054" i="8" s="1"/>
  <c r="B5054" i="8"/>
  <c r="A5055" i="8"/>
  <c r="S5055" i="8" s="1"/>
  <c r="B5055" i="8"/>
  <c r="A5056" i="8"/>
  <c r="S5056" i="8" s="1"/>
  <c r="B5056" i="8"/>
  <c r="A5057" i="8"/>
  <c r="S5057" i="8" s="1"/>
  <c r="B5057" i="8"/>
  <c r="A5058" i="8"/>
  <c r="S5058" i="8" s="1"/>
  <c r="B5058" i="8"/>
  <c r="A5059" i="8"/>
  <c r="S5059" i="8" s="1"/>
  <c r="B5059" i="8"/>
  <c r="A5060" i="8"/>
  <c r="S5060" i="8" s="1"/>
  <c r="B5060" i="8"/>
  <c r="A5061" i="8"/>
  <c r="S5061" i="8" s="1"/>
  <c r="B5061" i="8"/>
  <c r="A5062" i="8"/>
  <c r="S5062" i="8" s="1"/>
  <c r="B5062" i="8"/>
  <c r="A5063" i="8"/>
  <c r="S5063" i="8" s="1"/>
  <c r="B5063" i="8"/>
  <c r="A5064" i="8"/>
  <c r="S5064" i="8" s="1"/>
  <c r="B5064" i="8"/>
  <c r="A5065" i="8"/>
  <c r="S5065" i="8" s="1"/>
  <c r="B5065" i="8"/>
  <c r="A5066" i="8"/>
  <c r="S5066" i="8" s="1"/>
  <c r="B5066" i="8"/>
  <c r="A5067" i="8"/>
  <c r="S5067" i="8" s="1"/>
  <c r="B5067" i="8"/>
  <c r="A5068" i="8"/>
  <c r="S5068" i="8" s="1"/>
  <c r="B5068" i="8"/>
  <c r="A5069" i="8"/>
  <c r="S5069" i="8" s="1"/>
  <c r="B5069" i="8"/>
  <c r="A5070" i="8"/>
  <c r="S5070" i="8" s="1"/>
  <c r="B5070" i="8"/>
  <c r="A5071" i="8"/>
  <c r="S5071" i="8" s="1"/>
  <c r="B5071" i="8"/>
  <c r="A5072" i="8"/>
  <c r="S5072" i="8" s="1"/>
  <c r="B5072" i="8"/>
  <c r="A5073" i="8"/>
  <c r="S5073" i="8" s="1"/>
  <c r="B5073" i="8"/>
  <c r="A5074" i="8"/>
  <c r="S5074" i="8" s="1"/>
  <c r="B5074" i="8"/>
  <c r="A5075" i="8"/>
  <c r="S5075" i="8" s="1"/>
  <c r="B5075" i="8"/>
  <c r="A5076" i="8"/>
  <c r="S5076" i="8" s="1"/>
  <c r="B5076" i="8"/>
  <c r="A5077" i="8"/>
  <c r="S5077" i="8" s="1"/>
  <c r="B5077" i="8"/>
  <c r="A5078" i="8"/>
  <c r="S5078" i="8" s="1"/>
  <c r="B5078" i="8"/>
  <c r="A5079" i="8"/>
  <c r="S5079" i="8" s="1"/>
  <c r="B5079" i="8"/>
  <c r="A5080" i="8"/>
  <c r="S5080" i="8" s="1"/>
  <c r="B5080" i="8"/>
  <c r="A5081" i="8"/>
  <c r="S5081" i="8" s="1"/>
  <c r="B5081" i="8"/>
  <c r="A5082" i="8"/>
  <c r="S5082" i="8" s="1"/>
  <c r="B5082" i="8"/>
  <c r="A5083" i="8"/>
  <c r="S5083" i="8" s="1"/>
  <c r="B5083" i="8"/>
  <c r="A5084" i="8"/>
  <c r="S5084" i="8" s="1"/>
  <c r="B5084" i="8"/>
  <c r="A5085" i="8"/>
  <c r="S5085" i="8" s="1"/>
  <c r="B5085" i="8"/>
  <c r="A5086" i="8"/>
  <c r="S5086" i="8" s="1"/>
  <c r="B5086" i="8"/>
  <c r="A5087" i="8"/>
  <c r="S5087" i="8" s="1"/>
  <c r="B5087" i="8"/>
  <c r="A5088" i="8"/>
  <c r="S5088" i="8" s="1"/>
  <c r="B5088" i="8"/>
  <c r="A5089" i="8"/>
  <c r="S5089" i="8" s="1"/>
  <c r="B5089" i="8"/>
  <c r="A5090" i="8"/>
  <c r="S5090" i="8" s="1"/>
  <c r="B5090" i="8"/>
  <c r="A5091" i="8"/>
  <c r="S5091" i="8" s="1"/>
  <c r="B5091" i="8"/>
  <c r="A5092" i="8"/>
  <c r="S5092" i="8" s="1"/>
  <c r="B5092" i="8"/>
  <c r="A5093" i="8"/>
  <c r="S5093" i="8" s="1"/>
  <c r="B5093" i="8"/>
  <c r="A5094" i="8"/>
  <c r="S5094" i="8" s="1"/>
  <c r="B5094" i="8"/>
  <c r="A5095" i="8"/>
  <c r="S5095" i="8" s="1"/>
  <c r="B5095" i="8"/>
  <c r="A5096" i="8"/>
  <c r="S5096" i="8" s="1"/>
  <c r="B5096" i="8"/>
  <c r="A5097" i="8"/>
  <c r="S5097" i="8" s="1"/>
  <c r="B5097" i="8"/>
  <c r="A5098" i="8"/>
  <c r="S5098" i="8" s="1"/>
  <c r="B5098" i="8"/>
  <c r="A5099" i="8"/>
  <c r="S5099" i="8" s="1"/>
  <c r="B5099" i="8"/>
  <c r="A5100" i="8"/>
  <c r="S5100" i="8" s="1"/>
  <c r="B5100" i="8"/>
  <c r="A5101" i="8"/>
  <c r="S5101" i="8" s="1"/>
  <c r="B5101" i="8"/>
  <c r="A5102" i="8"/>
  <c r="S5102" i="8" s="1"/>
  <c r="B5102" i="8"/>
  <c r="A5103" i="8"/>
  <c r="S5103" i="8" s="1"/>
  <c r="B5103" i="8"/>
  <c r="A5104" i="8"/>
  <c r="S5104" i="8" s="1"/>
  <c r="B5104" i="8"/>
  <c r="A5105" i="8"/>
  <c r="S5105" i="8" s="1"/>
  <c r="B5105" i="8"/>
  <c r="A5106" i="8"/>
  <c r="S5106" i="8" s="1"/>
  <c r="B5106" i="8"/>
  <c r="A5107" i="8"/>
  <c r="S5107" i="8" s="1"/>
  <c r="B5107" i="8"/>
  <c r="A5108" i="8"/>
  <c r="S5108" i="8" s="1"/>
  <c r="B5108" i="8"/>
  <c r="A5109" i="8"/>
  <c r="S5109" i="8" s="1"/>
  <c r="B5109" i="8"/>
  <c r="A5110" i="8"/>
  <c r="S5110" i="8" s="1"/>
  <c r="B5110" i="8"/>
  <c r="A5111" i="8"/>
  <c r="S5111" i="8" s="1"/>
  <c r="B5111" i="8"/>
  <c r="A5112" i="8"/>
  <c r="S5112" i="8" s="1"/>
  <c r="B5112" i="8"/>
  <c r="A5113" i="8"/>
  <c r="S5113" i="8" s="1"/>
  <c r="B5113" i="8"/>
  <c r="A5114" i="8"/>
  <c r="S5114" i="8" s="1"/>
  <c r="B5114" i="8"/>
  <c r="A5115" i="8"/>
  <c r="S5115" i="8" s="1"/>
  <c r="B5115" i="8"/>
  <c r="A5116" i="8"/>
  <c r="S5116" i="8" s="1"/>
  <c r="B5116" i="8"/>
  <c r="A5117" i="8"/>
  <c r="S5117" i="8" s="1"/>
  <c r="B5117" i="8"/>
  <c r="A5118" i="8"/>
  <c r="S5118" i="8" s="1"/>
  <c r="B5118" i="8"/>
  <c r="A5119" i="8"/>
  <c r="S5119" i="8" s="1"/>
  <c r="B5119" i="8"/>
  <c r="A5120" i="8"/>
  <c r="S5120" i="8" s="1"/>
  <c r="B5120" i="8"/>
  <c r="A5121" i="8"/>
  <c r="S5121" i="8" s="1"/>
  <c r="B5121" i="8"/>
  <c r="A5122" i="8"/>
  <c r="S5122" i="8" s="1"/>
  <c r="B5122" i="8"/>
  <c r="A5123" i="8"/>
  <c r="S5123" i="8" s="1"/>
  <c r="B5123" i="8"/>
  <c r="A5124" i="8"/>
  <c r="S5124" i="8" s="1"/>
  <c r="B5124" i="8"/>
  <c r="A5125" i="8"/>
  <c r="S5125" i="8" s="1"/>
  <c r="B5125" i="8"/>
  <c r="A5126" i="8"/>
  <c r="S5126" i="8" s="1"/>
  <c r="B5126" i="8"/>
  <c r="A5127" i="8"/>
  <c r="S5127" i="8" s="1"/>
  <c r="B5127" i="8"/>
  <c r="A5128" i="8"/>
  <c r="S5128" i="8" s="1"/>
  <c r="B5128" i="8"/>
  <c r="A5129" i="8"/>
  <c r="S5129" i="8" s="1"/>
  <c r="B5129" i="8"/>
  <c r="A5130" i="8"/>
  <c r="S5130" i="8" s="1"/>
  <c r="B5130" i="8"/>
  <c r="A5131" i="8"/>
  <c r="S5131" i="8" s="1"/>
  <c r="B5131" i="8"/>
  <c r="A5132" i="8"/>
  <c r="S5132" i="8" s="1"/>
  <c r="B5132" i="8"/>
  <c r="A5133" i="8"/>
  <c r="S5133" i="8" s="1"/>
  <c r="B5133" i="8"/>
  <c r="A5134" i="8"/>
  <c r="S5134" i="8" s="1"/>
  <c r="B5134" i="8"/>
  <c r="A5135" i="8"/>
  <c r="S5135" i="8" s="1"/>
  <c r="B5135" i="8"/>
  <c r="A5136" i="8"/>
  <c r="S5136" i="8" s="1"/>
  <c r="B5136" i="8"/>
  <c r="A5137" i="8"/>
  <c r="S5137" i="8" s="1"/>
  <c r="B5137" i="8"/>
  <c r="A5138" i="8"/>
  <c r="S5138" i="8" s="1"/>
  <c r="B5138" i="8"/>
  <c r="A5139" i="8"/>
  <c r="S5139" i="8" s="1"/>
  <c r="B5139" i="8"/>
  <c r="A5140" i="8"/>
  <c r="S5140" i="8" s="1"/>
  <c r="B5140" i="8"/>
  <c r="A5141" i="8"/>
  <c r="S5141" i="8" s="1"/>
  <c r="B5141" i="8"/>
  <c r="A5142" i="8"/>
  <c r="S5142" i="8" s="1"/>
  <c r="B5142" i="8"/>
  <c r="A5143" i="8"/>
  <c r="S5143" i="8" s="1"/>
  <c r="B5143" i="8"/>
  <c r="A5144" i="8"/>
  <c r="S5144" i="8" s="1"/>
  <c r="B5144" i="8"/>
  <c r="A5145" i="8"/>
  <c r="S5145" i="8" s="1"/>
  <c r="B5145" i="8"/>
  <c r="A5146" i="8"/>
  <c r="S5146" i="8" s="1"/>
  <c r="B5146" i="8"/>
  <c r="A5147" i="8"/>
  <c r="S5147" i="8" s="1"/>
  <c r="B5147" i="8"/>
  <c r="A5148" i="8"/>
  <c r="S5148" i="8" s="1"/>
  <c r="B5148" i="8"/>
  <c r="A5149" i="8"/>
  <c r="S5149" i="8" s="1"/>
  <c r="B5149" i="8"/>
  <c r="A5150" i="8"/>
  <c r="S5150" i="8" s="1"/>
  <c r="B5150" i="8"/>
  <c r="A5151" i="8"/>
  <c r="S5151" i="8" s="1"/>
  <c r="B5151" i="8"/>
  <c r="A5152" i="8"/>
  <c r="S5152" i="8" s="1"/>
  <c r="B5152" i="8"/>
  <c r="A5153" i="8"/>
  <c r="S5153" i="8" s="1"/>
  <c r="B5153" i="8"/>
  <c r="A5154" i="8"/>
  <c r="S5154" i="8" s="1"/>
  <c r="B5154" i="8"/>
  <c r="A5155" i="8"/>
  <c r="S5155" i="8" s="1"/>
  <c r="B5155" i="8"/>
  <c r="A5156" i="8"/>
  <c r="S5156" i="8" s="1"/>
  <c r="B5156" i="8"/>
  <c r="A5157" i="8"/>
  <c r="S5157" i="8" s="1"/>
  <c r="B5157" i="8"/>
  <c r="A5158" i="8"/>
  <c r="S5158" i="8" s="1"/>
  <c r="B5158" i="8"/>
  <c r="A5159" i="8"/>
  <c r="S5159" i="8" s="1"/>
  <c r="B5159" i="8"/>
  <c r="A5160" i="8"/>
  <c r="S5160" i="8" s="1"/>
  <c r="B5160" i="8"/>
  <c r="A5161" i="8"/>
  <c r="S5161" i="8" s="1"/>
  <c r="B5161" i="8"/>
  <c r="A5162" i="8"/>
  <c r="S5162" i="8" s="1"/>
  <c r="B5162" i="8"/>
  <c r="A5163" i="8"/>
  <c r="S5163" i="8" s="1"/>
  <c r="B5163" i="8"/>
  <c r="A5164" i="8"/>
  <c r="S5164" i="8" s="1"/>
  <c r="B5164" i="8"/>
  <c r="A5165" i="8"/>
  <c r="S5165" i="8" s="1"/>
  <c r="B5165" i="8"/>
  <c r="A5166" i="8"/>
  <c r="S5166" i="8" s="1"/>
  <c r="B5166" i="8"/>
  <c r="A5167" i="8"/>
  <c r="S5167" i="8" s="1"/>
  <c r="B5167" i="8"/>
  <c r="A5168" i="8"/>
  <c r="S5168" i="8" s="1"/>
  <c r="B5168" i="8"/>
  <c r="A5169" i="8"/>
  <c r="S5169" i="8" s="1"/>
  <c r="B5169" i="8"/>
  <c r="A5170" i="8"/>
  <c r="S5170" i="8" s="1"/>
  <c r="B5170" i="8"/>
  <c r="A5171" i="8"/>
  <c r="S5171" i="8" s="1"/>
  <c r="B5171" i="8"/>
  <c r="A5172" i="8"/>
  <c r="S5172" i="8" s="1"/>
  <c r="B5172" i="8"/>
  <c r="A5173" i="8"/>
  <c r="S5173" i="8" s="1"/>
  <c r="B5173" i="8"/>
  <c r="A5174" i="8"/>
  <c r="S5174" i="8" s="1"/>
  <c r="B5174" i="8"/>
  <c r="A5175" i="8"/>
  <c r="S5175" i="8" s="1"/>
  <c r="B5175" i="8"/>
  <c r="A5176" i="8"/>
  <c r="S5176" i="8" s="1"/>
  <c r="B5176" i="8"/>
  <c r="A5177" i="8"/>
  <c r="S5177" i="8" s="1"/>
  <c r="B5177" i="8"/>
  <c r="A5178" i="8"/>
  <c r="S5178" i="8" s="1"/>
  <c r="B5178" i="8"/>
  <c r="A5179" i="8"/>
  <c r="S5179" i="8" s="1"/>
  <c r="B5179" i="8"/>
  <c r="A5180" i="8"/>
  <c r="S5180" i="8" s="1"/>
  <c r="B5180" i="8"/>
  <c r="A5181" i="8"/>
  <c r="S5181" i="8" s="1"/>
  <c r="B5181" i="8"/>
  <c r="A5182" i="8"/>
  <c r="S5182" i="8" s="1"/>
  <c r="B5182" i="8"/>
  <c r="A5183" i="8"/>
  <c r="S5183" i="8" s="1"/>
  <c r="B5183" i="8"/>
  <c r="A5184" i="8"/>
  <c r="S5184" i="8" s="1"/>
  <c r="B5184" i="8"/>
  <c r="A5185" i="8"/>
  <c r="S5185" i="8" s="1"/>
  <c r="B5185" i="8"/>
  <c r="A5186" i="8"/>
  <c r="S5186" i="8" s="1"/>
  <c r="B5186" i="8"/>
  <c r="A5187" i="8"/>
  <c r="S5187" i="8" s="1"/>
  <c r="B5187" i="8"/>
  <c r="A5188" i="8"/>
  <c r="S5188" i="8" s="1"/>
  <c r="B5188" i="8"/>
  <c r="A5189" i="8"/>
  <c r="S5189" i="8" s="1"/>
  <c r="B5189" i="8"/>
  <c r="A5190" i="8"/>
  <c r="S5190" i="8" s="1"/>
  <c r="B5190" i="8"/>
  <c r="A5191" i="8"/>
  <c r="S5191" i="8" s="1"/>
  <c r="B5191" i="8"/>
  <c r="A5192" i="8"/>
  <c r="S5192" i="8" s="1"/>
  <c r="B5192" i="8"/>
  <c r="A5193" i="8"/>
  <c r="S5193" i="8" s="1"/>
  <c r="B5193" i="8"/>
  <c r="A5194" i="8"/>
  <c r="S5194" i="8" s="1"/>
  <c r="B5194" i="8"/>
  <c r="A5195" i="8"/>
  <c r="S5195" i="8" s="1"/>
  <c r="B5195" i="8"/>
  <c r="A5196" i="8"/>
  <c r="S5196" i="8" s="1"/>
  <c r="B5196" i="8"/>
  <c r="A5197" i="8"/>
  <c r="S5197" i="8" s="1"/>
  <c r="B5197" i="8"/>
  <c r="A5198" i="8"/>
  <c r="S5198" i="8" s="1"/>
  <c r="B5198" i="8"/>
  <c r="A5199" i="8"/>
  <c r="S5199" i="8" s="1"/>
  <c r="B5199" i="8"/>
  <c r="A5200" i="8"/>
  <c r="S5200" i="8" s="1"/>
  <c r="B5200" i="8"/>
  <c r="A5201" i="8"/>
  <c r="S5201" i="8" s="1"/>
  <c r="B5201" i="8"/>
  <c r="A5202" i="8"/>
  <c r="S5202" i="8" s="1"/>
  <c r="B5202" i="8"/>
  <c r="A5203" i="8"/>
  <c r="S5203" i="8" s="1"/>
  <c r="B5203" i="8"/>
  <c r="A5204" i="8"/>
  <c r="S5204" i="8" s="1"/>
  <c r="B5204" i="8"/>
  <c r="A5205" i="8"/>
  <c r="S5205" i="8" s="1"/>
  <c r="B5205" i="8"/>
  <c r="A5206" i="8"/>
  <c r="S5206" i="8" s="1"/>
  <c r="B5206" i="8"/>
  <c r="A5207" i="8"/>
  <c r="S5207" i="8" s="1"/>
  <c r="B5207" i="8"/>
  <c r="A5208" i="8"/>
  <c r="S5208" i="8" s="1"/>
  <c r="B5208" i="8"/>
  <c r="A5209" i="8"/>
  <c r="S5209" i="8" s="1"/>
  <c r="B5209" i="8"/>
  <c r="A5210" i="8"/>
  <c r="S5210" i="8" s="1"/>
  <c r="B5210" i="8"/>
  <c r="A5211" i="8"/>
  <c r="S5211" i="8" s="1"/>
  <c r="B5211" i="8"/>
  <c r="A5212" i="8"/>
  <c r="S5212" i="8" s="1"/>
  <c r="B5212" i="8"/>
  <c r="A5213" i="8"/>
  <c r="S5213" i="8" s="1"/>
  <c r="B5213" i="8"/>
  <c r="A5214" i="8"/>
  <c r="S5214" i="8" s="1"/>
  <c r="B5214" i="8"/>
  <c r="A5215" i="8"/>
  <c r="S5215" i="8" s="1"/>
  <c r="B5215" i="8"/>
  <c r="A5216" i="8"/>
  <c r="S5216" i="8" s="1"/>
  <c r="B5216" i="8"/>
  <c r="A5217" i="8"/>
  <c r="S5217" i="8" s="1"/>
  <c r="B5217" i="8"/>
  <c r="A5218" i="8"/>
  <c r="S5218" i="8" s="1"/>
  <c r="B5218" i="8"/>
  <c r="A5219" i="8"/>
  <c r="S5219" i="8" s="1"/>
  <c r="B5219" i="8"/>
  <c r="A5220" i="8"/>
  <c r="S5220" i="8" s="1"/>
  <c r="B5220" i="8"/>
  <c r="A5221" i="8"/>
  <c r="S5221" i="8" s="1"/>
  <c r="B5221" i="8"/>
  <c r="A5222" i="8"/>
  <c r="S5222" i="8" s="1"/>
  <c r="B5222" i="8"/>
  <c r="A5223" i="8"/>
  <c r="S5223" i="8" s="1"/>
  <c r="B5223" i="8"/>
  <c r="A5224" i="8"/>
  <c r="S5224" i="8" s="1"/>
  <c r="B5224" i="8"/>
  <c r="A5225" i="8"/>
  <c r="S5225" i="8" s="1"/>
  <c r="B5225" i="8"/>
  <c r="A5226" i="8"/>
  <c r="S5226" i="8" s="1"/>
  <c r="B5226" i="8"/>
  <c r="A5227" i="8"/>
  <c r="S5227" i="8" s="1"/>
  <c r="B5227" i="8"/>
  <c r="A5228" i="8"/>
  <c r="S5228" i="8" s="1"/>
  <c r="B5228" i="8"/>
  <c r="A5229" i="8"/>
  <c r="S5229" i="8" s="1"/>
  <c r="B5229" i="8"/>
  <c r="A5230" i="8"/>
  <c r="S5230" i="8" s="1"/>
  <c r="B5230" i="8"/>
  <c r="A5231" i="8"/>
  <c r="S5231" i="8" s="1"/>
  <c r="B5231" i="8"/>
  <c r="A5232" i="8"/>
  <c r="S5232" i="8" s="1"/>
  <c r="B5232" i="8"/>
  <c r="A5233" i="8"/>
  <c r="S5233" i="8" s="1"/>
  <c r="B5233" i="8"/>
  <c r="A5234" i="8"/>
  <c r="S5234" i="8" s="1"/>
  <c r="B5234" i="8"/>
  <c r="A5235" i="8"/>
  <c r="S5235" i="8" s="1"/>
  <c r="B5235" i="8"/>
  <c r="A5236" i="8"/>
  <c r="S5236" i="8" s="1"/>
  <c r="B5236" i="8"/>
  <c r="A5237" i="8"/>
  <c r="S5237" i="8" s="1"/>
  <c r="B5237" i="8"/>
  <c r="A5238" i="8"/>
  <c r="S5238" i="8" s="1"/>
  <c r="B5238" i="8"/>
  <c r="A5239" i="8"/>
  <c r="S5239" i="8" s="1"/>
  <c r="B5239" i="8"/>
  <c r="A5240" i="8"/>
  <c r="S5240" i="8" s="1"/>
  <c r="B5240" i="8"/>
  <c r="A5241" i="8"/>
  <c r="S5241" i="8" s="1"/>
  <c r="B5241" i="8"/>
  <c r="A5242" i="8"/>
  <c r="S5242" i="8" s="1"/>
  <c r="B5242" i="8"/>
  <c r="A5243" i="8"/>
  <c r="S5243" i="8" s="1"/>
  <c r="B5243" i="8"/>
  <c r="A5244" i="8"/>
  <c r="S5244" i="8" s="1"/>
  <c r="B5244" i="8"/>
  <c r="A5245" i="8"/>
  <c r="S5245" i="8" s="1"/>
  <c r="B5245" i="8"/>
  <c r="A5246" i="8"/>
  <c r="S5246" i="8" s="1"/>
  <c r="B5246" i="8"/>
  <c r="A5247" i="8"/>
  <c r="S5247" i="8" s="1"/>
  <c r="B5247" i="8"/>
  <c r="A5248" i="8"/>
  <c r="S5248" i="8" s="1"/>
  <c r="B5248" i="8"/>
  <c r="A5249" i="8"/>
  <c r="S5249" i="8" s="1"/>
  <c r="B5249" i="8"/>
  <c r="A5250" i="8"/>
  <c r="S5250" i="8" s="1"/>
  <c r="B5250" i="8"/>
  <c r="A5251" i="8"/>
  <c r="S5251" i="8" s="1"/>
  <c r="B5251" i="8"/>
  <c r="A5252" i="8"/>
  <c r="S5252" i="8" s="1"/>
  <c r="B5252" i="8"/>
  <c r="A5253" i="8"/>
  <c r="S5253" i="8" s="1"/>
  <c r="B5253" i="8"/>
  <c r="A5254" i="8"/>
  <c r="S5254" i="8" s="1"/>
  <c r="B5254" i="8"/>
  <c r="A5255" i="8"/>
  <c r="S5255" i="8" s="1"/>
  <c r="B5255" i="8"/>
  <c r="A5256" i="8"/>
  <c r="S5256" i="8" s="1"/>
  <c r="B5256" i="8"/>
  <c r="A5257" i="8"/>
  <c r="S5257" i="8" s="1"/>
  <c r="B5257" i="8"/>
  <c r="A5258" i="8"/>
  <c r="S5258" i="8" s="1"/>
  <c r="B5258" i="8"/>
  <c r="A5259" i="8"/>
  <c r="S5259" i="8" s="1"/>
  <c r="B5259" i="8"/>
  <c r="A5260" i="8"/>
  <c r="S5260" i="8" s="1"/>
  <c r="B5260" i="8"/>
  <c r="A5261" i="8"/>
  <c r="S5261" i="8" s="1"/>
  <c r="B5261" i="8"/>
  <c r="A5262" i="8"/>
  <c r="S5262" i="8" s="1"/>
  <c r="B5262" i="8"/>
  <c r="A5263" i="8"/>
  <c r="S5263" i="8" s="1"/>
  <c r="B5263" i="8"/>
  <c r="A5264" i="8"/>
  <c r="S5264" i="8" s="1"/>
  <c r="B5264" i="8"/>
  <c r="A5265" i="8"/>
  <c r="S5265" i="8" s="1"/>
  <c r="B5265" i="8"/>
  <c r="A5266" i="8"/>
  <c r="S5266" i="8" s="1"/>
  <c r="B5266" i="8"/>
  <c r="A5267" i="8"/>
  <c r="S5267" i="8" s="1"/>
  <c r="B5267" i="8"/>
  <c r="A5268" i="8"/>
  <c r="S5268" i="8" s="1"/>
  <c r="B5268" i="8"/>
  <c r="A5269" i="8"/>
  <c r="S5269" i="8" s="1"/>
  <c r="B5269" i="8"/>
  <c r="A5270" i="8"/>
  <c r="S5270" i="8" s="1"/>
  <c r="B5270" i="8"/>
  <c r="A5271" i="8"/>
  <c r="S5271" i="8" s="1"/>
  <c r="B5271" i="8"/>
  <c r="A5272" i="8"/>
  <c r="S5272" i="8" s="1"/>
  <c r="B5272" i="8"/>
  <c r="A5273" i="8"/>
  <c r="S5273" i="8" s="1"/>
  <c r="B5273" i="8"/>
  <c r="A5274" i="8"/>
  <c r="S5274" i="8" s="1"/>
  <c r="B5274" i="8"/>
  <c r="A5275" i="8"/>
  <c r="S5275" i="8" s="1"/>
  <c r="B5275" i="8"/>
  <c r="A5276" i="8"/>
  <c r="S5276" i="8" s="1"/>
  <c r="B5276" i="8"/>
  <c r="A5277" i="8"/>
  <c r="S5277" i="8" s="1"/>
  <c r="B5277" i="8"/>
  <c r="A5278" i="8"/>
  <c r="S5278" i="8" s="1"/>
  <c r="B5278" i="8"/>
  <c r="A5279" i="8"/>
  <c r="S5279" i="8" s="1"/>
  <c r="B5279" i="8"/>
  <c r="A5280" i="8"/>
  <c r="S5280" i="8" s="1"/>
  <c r="B5280" i="8"/>
  <c r="A5281" i="8"/>
  <c r="S5281" i="8" s="1"/>
  <c r="B5281" i="8"/>
  <c r="A5282" i="8"/>
  <c r="S5282" i="8" s="1"/>
  <c r="B5282" i="8"/>
  <c r="A5283" i="8"/>
  <c r="S5283" i="8" s="1"/>
  <c r="B5283" i="8"/>
  <c r="A5284" i="8"/>
  <c r="S5284" i="8" s="1"/>
  <c r="B5284" i="8"/>
  <c r="A5285" i="8"/>
  <c r="S5285" i="8" s="1"/>
  <c r="B5285" i="8"/>
  <c r="A5286" i="8"/>
  <c r="S5286" i="8" s="1"/>
  <c r="B5286" i="8"/>
  <c r="A5287" i="8"/>
  <c r="S5287" i="8" s="1"/>
  <c r="B5287" i="8"/>
  <c r="A5288" i="8"/>
  <c r="S5288" i="8" s="1"/>
  <c r="B5288" i="8"/>
  <c r="A5289" i="8"/>
  <c r="S5289" i="8" s="1"/>
  <c r="B5289" i="8"/>
  <c r="A5290" i="8"/>
  <c r="S5290" i="8" s="1"/>
  <c r="B5290" i="8"/>
  <c r="A5291" i="8"/>
  <c r="S5291" i="8" s="1"/>
  <c r="B5291" i="8"/>
  <c r="A5292" i="8"/>
  <c r="S5292" i="8" s="1"/>
  <c r="B5292" i="8"/>
  <c r="A5293" i="8"/>
  <c r="S5293" i="8" s="1"/>
  <c r="B5293" i="8"/>
  <c r="A5294" i="8"/>
  <c r="S5294" i="8" s="1"/>
  <c r="B5294" i="8"/>
  <c r="A5295" i="8"/>
  <c r="S5295" i="8" s="1"/>
  <c r="B5295" i="8"/>
  <c r="A5296" i="8"/>
  <c r="S5296" i="8" s="1"/>
  <c r="B5296" i="8"/>
  <c r="A5297" i="8"/>
  <c r="S5297" i="8" s="1"/>
  <c r="B5297" i="8"/>
  <c r="A5298" i="8"/>
  <c r="S5298" i="8" s="1"/>
  <c r="B5298" i="8"/>
  <c r="A5299" i="8"/>
  <c r="S5299" i="8" s="1"/>
  <c r="B5299" i="8"/>
  <c r="A5300" i="8"/>
  <c r="S5300" i="8" s="1"/>
  <c r="B5300" i="8"/>
  <c r="A5301" i="8"/>
  <c r="S5301" i="8" s="1"/>
  <c r="B5301" i="8"/>
  <c r="A5302" i="8"/>
  <c r="S5302" i="8" s="1"/>
  <c r="B5302" i="8"/>
  <c r="A5303" i="8"/>
  <c r="S5303" i="8" s="1"/>
  <c r="B5303" i="8"/>
  <c r="A5304" i="8"/>
  <c r="S5304" i="8" s="1"/>
  <c r="B5304" i="8"/>
  <c r="A5305" i="8"/>
  <c r="S5305" i="8" s="1"/>
  <c r="B5305" i="8"/>
  <c r="A5306" i="8"/>
  <c r="S5306" i="8" s="1"/>
  <c r="B5306" i="8"/>
  <c r="A5307" i="8"/>
  <c r="S5307" i="8" s="1"/>
  <c r="B5307" i="8"/>
  <c r="A5308" i="8"/>
  <c r="S5308" i="8" s="1"/>
  <c r="B5308" i="8"/>
  <c r="A5309" i="8"/>
  <c r="S5309" i="8" s="1"/>
  <c r="B5309" i="8"/>
  <c r="A5310" i="8"/>
  <c r="S5310" i="8" s="1"/>
  <c r="B5310" i="8"/>
  <c r="A5311" i="8"/>
  <c r="S5311" i="8" s="1"/>
  <c r="B5311" i="8"/>
  <c r="A5312" i="8"/>
  <c r="S5312" i="8" s="1"/>
  <c r="B5312" i="8"/>
  <c r="A5313" i="8"/>
  <c r="S5313" i="8" s="1"/>
  <c r="B5313" i="8"/>
  <c r="A5314" i="8"/>
  <c r="S5314" i="8" s="1"/>
  <c r="B5314" i="8"/>
  <c r="A5315" i="8"/>
  <c r="S5315" i="8" s="1"/>
  <c r="B5315" i="8"/>
  <c r="A5316" i="8"/>
  <c r="S5316" i="8" s="1"/>
  <c r="B5316" i="8"/>
  <c r="A5317" i="8"/>
  <c r="S5317" i="8" s="1"/>
  <c r="B5317" i="8"/>
  <c r="A5318" i="8"/>
  <c r="S5318" i="8" s="1"/>
  <c r="B5318" i="8"/>
  <c r="A5319" i="8"/>
  <c r="S5319" i="8" s="1"/>
  <c r="B5319" i="8"/>
  <c r="A5320" i="8"/>
  <c r="S5320" i="8" s="1"/>
  <c r="B5320" i="8"/>
  <c r="A5321" i="8"/>
  <c r="S5321" i="8" s="1"/>
  <c r="B5321" i="8"/>
  <c r="A5322" i="8"/>
  <c r="S5322" i="8" s="1"/>
  <c r="B5322" i="8"/>
  <c r="A5323" i="8"/>
  <c r="S5323" i="8" s="1"/>
  <c r="B5323" i="8"/>
  <c r="A5324" i="8"/>
  <c r="S5324" i="8" s="1"/>
  <c r="B5324" i="8"/>
  <c r="A5325" i="8"/>
  <c r="S5325" i="8" s="1"/>
  <c r="B5325" i="8"/>
  <c r="A5326" i="8"/>
  <c r="S5326" i="8" s="1"/>
  <c r="B5326" i="8"/>
  <c r="A5327" i="8"/>
  <c r="S5327" i="8" s="1"/>
  <c r="B5327" i="8"/>
  <c r="A5328" i="8"/>
  <c r="S5328" i="8" s="1"/>
  <c r="B5328" i="8"/>
  <c r="A5329" i="8"/>
  <c r="S5329" i="8" s="1"/>
  <c r="B5329" i="8"/>
  <c r="A5330" i="8"/>
  <c r="S5330" i="8" s="1"/>
  <c r="B5330" i="8"/>
  <c r="A5331" i="8"/>
  <c r="S5331" i="8" s="1"/>
  <c r="B5331" i="8"/>
  <c r="A5332" i="8"/>
  <c r="S5332" i="8" s="1"/>
  <c r="B5332" i="8"/>
  <c r="A5333" i="8"/>
  <c r="S5333" i="8" s="1"/>
  <c r="B5333" i="8"/>
  <c r="A5334" i="8"/>
  <c r="S5334" i="8" s="1"/>
  <c r="B5334" i="8"/>
  <c r="A5335" i="8"/>
  <c r="S5335" i="8" s="1"/>
  <c r="B5335" i="8"/>
  <c r="A5336" i="8"/>
  <c r="S5336" i="8" s="1"/>
  <c r="B5336" i="8"/>
  <c r="A5337" i="8"/>
  <c r="S5337" i="8" s="1"/>
  <c r="B5337" i="8"/>
  <c r="A5338" i="8"/>
  <c r="S5338" i="8" s="1"/>
  <c r="B5338" i="8"/>
  <c r="A5339" i="8"/>
  <c r="S5339" i="8" s="1"/>
  <c r="B5339" i="8"/>
  <c r="A5340" i="8"/>
  <c r="S5340" i="8" s="1"/>
  <c r="B5340" i="8"/>
  <c r="A5341" i="8"/>
  <c r="S5341" i="8" s="1"/>
  <c r="B5341" i="8"/>
  <c r="A5342" i="8"/>
  <c r="S5342" i="8" s="1"/>
  <c r="B5342" i="8"/>
  <c r="A5343" i="8"/>
  <c r="S5343" i="8" s="1"/>
  <c r="B5343" i="8"/>
  <c r="A5344" i="8"/>
  <c r="S5344" i="8" s="1"/>
  <c r="B5344" i="8"/>
  <c r="A5345" i="8"/>
  <c r="S5345" i="8" s="1"/>
  <c r="B5345" i="8"/>
  <c r="A5346" i="8"/>
  <c r="S5346" i="8" s="1"/>
  <c r="B5346" i="8"/>
  <c r="A5347" i="8"/>
  <c r="S5347" i="8" s="1"/>
  <c r="B5347" i="8"/>
  <c r="A5348" i="8"/>
  <c r="S5348" i="8" s="1"/>
  <c r="B5348" i="8"/>
  <c r="A5349" i="8"/>
  <c r="S5349" i="8" s="1"/>
  <c r="B5349" i="8"/>
  <c r="A5350" i="8"/>
  <c r="S5350" i="8" s="1"/>
  <c r="B5350" i="8"/>
  <c r="A5351" i="8"/>
  <c r="S5351" i="8" s="1"/>
  <c r="B5351" i="8"/>
  <c r="A5352" i="8"/>
  <c r="S5352" i="8" s="1"/>
  <c r="B5352" i="8"/>
  <c r="A5353" i="8"/>
  <c r="S5353" i="8" s="1"/>
  <c r="B5353" i="8"/>
  <c r="A5354" i="8"/>
  <c r="S5354" i="8" s="1"/>
  <c r="B5354" i="8"/>
  <c r="A5355" i="8"/>
  <c r="S5355" i="8" s="1"/>
  <c r="B5355" i="8"/>
  <c r="A5356" i="8"/>
  <c r="S5356" i="8" s="1"/>
  <c r="B5356" i="8"/>
  <c r="A5357" i="8"/>
  <c r="S5357" i="8" s="1"/>
  <c r="B5357" i="8"/>
  <c r="A5358" i="8"/>
  <c r="S5358" i="8" s="1"/>
  <c r="B5358" i="8"/>
  <c r="A5359" i="8"/>
  <c r="S5359" i="8" s="1"/>
  <c r="B5359" i="8"/>
  <c r="A5360" i="8"/>
  <c r="S5360" i="8" s="1"/>
  <c r="B5360" i="8"/>
  <c r="A5361" i="8"/>
  <c r="S5361" i="8" s="1"/>
  <c r="B5361" i="8"/>
  <c r="A5362" i="8"/>
  <c r="S5362" i="8" s="1"/>
  <c r="B5362" i="8"/>
  <c r="A5363" i="8"/>
  <c r="S5363" i="8" s="1"/>
  <c r="B5363" i="8"/>
  <c r="A5364" i="8"/>
  <c r="S5364" i="8" s="1"/>
  <c r="B5364" i="8"/>
  <c r="A5365" i="8"/>
  <c r="S5365" i="8" s="1"/>
  <c r="B5365" i="8"/>
  <c r="A5366" i="8"/>
  <c r="S5366" i="8" s="1"/>
  <c r="B5366" i="8"/>
  <c r="A5367" i="8"/>
  <c r="S5367" i="8" s="1"/>
  <c r="B5367" i="8"/>
  <c r="A5368" i="8"/>
  <c r="S5368" i="8" s="1"/>
  <c r="B5368" i="8"/>
  <c r="A5369" i="8"/>
  <c r="S5369" i="8" s="1"/>
  <c r="B5369" i="8"/>
  <c r="A5370" i="8"/>
  <c r="S5370" i="8" s="1"/>
  <c r="B5370" i="8"/>
  <c r="A5371" i="8"/>
  <c r="S5371" i="8" s="1"/>
  <c r="B5371" i="8"/>
  <c r="A5372" i="8"/>
  <c r="S5372" i="8" s="1"/>
  <c r="B5372" i="8"/>
  <c r="A5373" i="8"/>
  <c r="S5373" i="8" s="1"/>
  <c r="B5373" i="8"/>
  <c r="A5374" i="8"/>
  <c r="S5374" i="8" s="1"/>
  <c r="B5374" i="8"/>
  <c r="A5375" i="8"/>
  <c r="S5375" i="8" s="1"/>
  <c r="B5375" i="8"/>
  <c r="A5376" i="8"/>
  <c r="S5376" i="8" s="1"/>
  <c r="B5376" i="8"/>
  <c r="A5377" i="8"/>
  <c r="S5377" i="8" s="1"/>
  <c r="B5377" i="8"/>
  <c r="A5378" i="8"/>
  <c r="S5378" i="8" s="1"/>
  <c r="B5378" i="8"/>
  <c r="A5379" i="8"/>
  <c r="S5379" i="8" s="1"/>
  <c r="B5379" i="8"/>
  <c r="A5380" i="8"/>
  <c r="S5380" i="8" s="1"/>
  <c r="B5380" i="8"/>
  <c r="A5381" i="8"/>
  <c r="S5381" i="8" s="1"/>
  <c r="B5381" i="8"/>
  <c r="A5382" i="8"/>
  <c r="S5382" i="8" s="1"/>
  <c r="B5382" i="8"/>
  <c r="A5383" i="8"/>
  <c r="S5383" i="8" s="1"/>
  <c r="B5383" i="8"/>
  <c r="A5384" i="8"/>
  <c r="S5384" i="8" s="1"/>
  <c r="B5384" i="8"/>
  <c r="A5385" i="8"/>
  <c r="S5385" i="8" s="1"/>
  <c r="B5385" i="8"/>
  <c r="A5386" i="8"/>
  <c r="S5386" i="8" s="1"/>
  <c r="B5386" i="8"/>
  <c r="A5387" i="8"/>
  <c r="S5387" i="8" s="1"/>
  <c r="B5387" i="8"/>
  <c r="A5388" i="8"/>
  <c r="S5388" i="8" s="1"/>
  <c r="B5388" i="8"/>
  <c r="A5389" i="8"/>
  <c r="S5389" i="8" s="1"/>
  <c r="B5389" i="8"/>
  <c r="A5390" i="8"/>
  <c r="S5390" i="8" s="1"/>
  <c r="B5390" i="8"/>
  <c r="A5391" i="8"/>
  <c r="S5391" i="8" s="1"/>
  <c r="B5391" i="8"/>
  <c r="A5392" i="8"/>
  <c r="S5392" i="8" s="1"/>
  <c r="B5392" i="8"/>
  <c r="A5393" i="8"/>
  <c r="S5393" i="8" s="1"/>
  <c r="B5393" i="8"/>
  <c r="A5394" i="8"/>
  <c r="S5394" i="8" s="1"/>
  <c r="B5394" i="8"/>
  <c r="A5395" i="8"/>
  <c r="S5395" i="8" s="1"/>
  <c r="B5395" i="8"/>
  <c r="A5396" i="8"/>
  <c r="S5396" i="8" s="1"/>
  <c r="B5396" i="8"/>
  <c r="A5397" i="8"/>
  <c r="S5397" i="8" s="1"/>
  <c r="B5397" i="8"/>
  <c r="A5398" i="8"/>
  <c r="S5398" i="8" s="1"/>
  <c r="B5398" i="8"/>
  <c r="A5399" i="8"/>
  <c r="S5399" i="8" s="1"/>
  <c r="B5399" i="8"/>
  <c r="A5400" i="8"/>
  <c r="S5400" i="8" s="1"/>
  <c r="B5400" i="8"/>
  <c r="A5401" i="8"/>
  <c r="S5401" i="8" s="1"/>
  <c r="B5401" i="8"/>
  <c r="A5402" i="8"/>
  <c r="S5402" i="8" s="1"/>
  <c r="B5402" i="8"/>
  <c r="A5403" i="8"/>
  <c r="S5403" i="8" s="1"/>
  <c r="B5403" i="8"/>
  <c r="A5404" i="8"/>
  <c r="S5404" i="8" s="1"/>
  <c r="B5404" i="8"/>
  <c r="A5405" i="8"/>
  <c r="S5405" i="8" s="1"/>
  <c r="B5405" i="8"/>
  <c r="A5406" i="8"/>
  <c r="S5406" i="8" s="1"/>
  <c r="B5406" i="8"/>
  <c r="A5407" i="8"/>
  <c r="S5407" i="8" s="1"/>
  <c r="B5407" i="8"/>
  <c r="A5408" i="8"/>
  <c r="S5408" i="8" s="1"/>
  <c r="B5408" i="8"/>
  <c r="A5409" i="8"/>
  <c r="S5409" i="8" s="1"/>
  <c r="B5409" i="8"/>
  <c r="A5410" i="8"/>
  <c r="S5410" i="8" s="1"/>
  <c r="B5410" i="8"/>
  <c r="A5411" i="8"/>
  <c r="S5411" i="8" s="1"/>
  <c r="B5411" i="8"/>
  <c r="A5412" i="8"/>
  <c r="S5412" i="8" s="1"/>
  <c r="B5412" i="8"/>
  <c r="A5413" i="8"/>
  <c r="S5413" i="8" s="1"/>
  <c r="B5413" i="8"/>
  <c r="A5414" i="8"/>
  <c r="S5414" i="8" s="1"/>
  <c r="B5414" i="8"/>
  <c r="A5415" i="8"/>
  <c r="S5415" i="8" s="1"/>
  <c r="B5415" i="8"/>
  <c r="A5416" i="8"/>
  <c r="S5416" i="8" s="1"/>
  <c r="B5416" i="8"/>
  <c r="A5417" i="8"/>
  <c r="S5417" i="8" s="1"/>
  <c r="B5417" i="8"/>
  <c r="A5418" i="8"/>
  <c r="S5418" i="8" s="1"/>
  <c r="B5418" i="8"/>
  <c r="A5419" i="8"/>
  <c r="S5419" i="8" s="1"/>
  <c r="B5419" i="8"/>
  <c r="A5420" i="8"/>
  <c r="S5420" i="8" s="1"/>
  <c r="B5420" i="8"/>
  <c r="A5421" i="8"/>
  <c r="S5421" i="8" s="1"/>
  <c r="B5421" i="8"/>
  <c r="A5422" i="8"/>
  <c r="S5422" i="8" s="1"/>
  <c r="B5422" i="8"/>
  <c r="A5423" i="8"/>
  <c r="S5423" i="8" s="1"/>
  <c r="B5423" i="8"/>
  <c r="A5424" i="8"/>
  <c r="S5424" i="8" s="1"/>
  <c r="B5424" i="8"/>
  <c r="A5425" i="8"/>
  <c r="S5425" i="8" s="1"/>
  <c r="B5425" i="8"/>
  <c r="A5426" i="8"/>
  <c r="S5426" i="8" s="1"/>
  <c r="B5426" i="8"/>
  <c r="A5427" i="8"/>
  <c r="S5427" i="8" s="1"/>
  <c r="B5427" i="8"/>
  <c r="A5428" i="8"/>
  <c r="S5428" i="8" s="1"/>
  <c r="B5428" i="8"/>
  <c r="A5429" i="8"/>
  <c r="S5429" i="8" s="1"/>
  <c r="B5429" i="8"/>
  <c r="A5430" i="8"/>
  <c r="S5430" i="8" s="1"/>
  <c r="B5430" i="8"/>
  <c r="A5431" i="8"/>
  <c r="S5431" i="8" s="1"/>
  <c r="B5431" i="8"/>
  <c r="A5432" i="8"/>
  <c r="S5432" i="8" s="1"/>
  <c r="B5432" i="8"/>
  <c r="A5433" i="8"/>
  <c r="S5433" i="8" s="1"/>
  <c r="B5433" i="8"/>
  <c r="A5434" i="8"/>
  <c r="S5434" i="8" s="1"/>
  <c r="B5434" i="8"/>
  <c r="A5435" i="8"/>
  <c r="S5435" i="8" s="1"/>
  <c r="B5435" i="8"/>
  <c r="A5436" i="8"/>
  <c r="S5436" i="8" s="1"/>
  <c r="B5436" i="8"/>
  <c r="A5437" i="8"/>
  <c r="S5437" i="8" s="1"/>
  <c r="B5437" i="8"/>
  <c r="A5438" i="8"/>
  <c r="S5438" i="8" s="1"/>
  <c r="B5438" i="8"/>
  <c r="A5439" i="8"/>
  <c r="S5439" i="8" s="1"/>
  <c r="B5439" i="8"/>
  <c r="A5440" i="8"/>
  <c r="S5440" i="8" s="1"/>
  <c r="B5440" i="8"/>
  <c r="A5441" i="8"/>
  <c r="S5441" i="8" s="1"/>
  <c r="B5441" i="8"/>
  <c r="A5442" i="8"/>
  <c r="S5442" i="8" s="1"/>
  <c r="B5442" i="8"/>
  <c r="A5443" i="8"/>
  <c r="S5443" i="8" s="1"/>
  <c r="B5443" i="8"/>
  <c r="A5444" i="8"/>
  <c r="S5444" i="8" s="1"/>
  <c r="B5444" i="8"/>
  <c r="A5445" i="8"/>
  <c r="S5445" i="8" s="1"/>
  <c r="B5445" i="8"/>
  <c r="A5446" i="8"/>
  <c r="S5446" i="8" s="1"/>
  <c r="B5446" i="8"/>
  <c r="A5447" i="8"/>
  <c r="S5447" i="8" s="1"/>
  <c r="B5447" i="8"/>
  <c r="A5448" i="8"/>
  <c r="S5448" i="8" s="1"/>
  <c r="B5448" i="8"/>
  <c r="A5449" i="8"/>
  <c r="S5449" i="8" s="1"/>
  <c r="B5449" i="8"/>
  <c r="A5450" i="8"/>
  <c r="S5450" i="8" s="1"/>
  <c r="B5450" i="8"/>
  <c r="A5451" i="8"/>
  <c r="S5451" i="8" s="1"/>
  <c r="B5451" i="8"/>
  <c r="A5452" i="8"/>
  <c r="S5452" i="8" s="1"/>
  <c r="B5452" i="8"/>
  <c r="A5453" i="8"/>
  <c r="S5453" i="8" s="1"/>
  <c r="B5453" i="8"/>
  <c r="A5454" i="8"/>
  <c r="S5454" i="8" s="1"/>
  <c r="B5454" i="8"/>
  <c r="A5455" i="8"/>
  <c r="S5455" i="8" s="1"/>
  <c r="B5455" i="8"/>
  <c r="A5456" i="8"/>
  <c r="S5456" i="8" s="1"/>
  <c r="B5456" i="8"/>
  <c r="A5457" i="8"/>
  <c r="S5457" i="8" s="1"/>
  <c r="B5457" i="8"/>
  <c r="A5458" i="8"/>
  <c r="S5458" i="8" s="1"/>
  <c r="B5458" i="8"/>
  <c r="A5459" i="8"/>
  <c r="S5459" i="8" s="1"/>
  <c r="B5459" i="8"/>
  <c r="A5460" i="8"/>
  <c r="S5460" i="8" s="1"/>
  <c r="B5460" i="8"/>
  <c r="A5461" i="8"/>
  <c r="S5461" i="8" s="1"/>
  <c r="B5461" i="8"/>
  <c r="A5462" i="8"/>
  <c r="S5462" i="8" s="1"/>
  <c r="B5462" i="8"/>
  <c r="A5463" i="8"/>
  <c r="S5463" i="8" s="1"/>
  <c r="B5463" i="8"/>
  <c r="A5464" i="8"/>
  <c r="S5464" i="8" s="1"/>
  <c r="B5464" i="8"/>
  <c r="A5465" i="8"/>
  <c r="S5465" i="8" s="1"/>
  <c r="B5465" i="8"/>
  <c r="A5466" i="8"/>
  <c r="S5466" i="8" s="1"/>
  <c r="B5466" i="8"/>
  <c r="A5467" i="8"/>
  <c r="S5467" i="8" s="1"/>
  <c r="B5467" i="8"/>
  <c r="A5468" i="8"/>
  <c r="S5468" i="8" s="1"/>
  <c r="B5468" i="8"/>
  <c r="A5469" i="8"/>
  <c r="S5469" i="8" s="1"/>
  <c r="B5469" i="8"/>
  <c r="A5470" i="8"/>
  <c r="S5470" i="8" s="1"/>
  <c r="B5470" i="8"/>
  <c r="A5471" i="8"/>
  <c r="S5471" i="8" s="1"/>
  <c r="B5471" i="8"/>
  <c r="A5472" i="8"/>
  <c r="S5472" i="8" s="1"/>
  <c r="B5472" i="8"/>
  <c r="A5473" i="8"/>
  <c r="S5473" i="8" s="1"/>
  <c r="B5473" i="8"/>
  <c r="A5474" i="8"/>
  <c r="S5474" i="8" s="1"/>
  <c r="B5474" i="8"/>
  <c r="A5475" i="8"/>
  <c r="S5475" i="8" s="1"/>
  <c r="B5475" i="8"/>
  <c r="A5476" i="8"/>
  <c r="S5476" i="8" s="1"/>
  <c r="B5476" i="8"/>
  <c r="A5477" i="8"/>
  <c r="S5477" i="8" s="1"/>
  <c r="B5477" i="8"/>
  <c r="A5478" i="8"/>
  <c r="S5478" i="8" s="1"/>
  <c r="B5478" i="8"/>
  <c r="A5479" i="8"/>
  <c r="S5479" i="8" s="1"/>
  <c r="B5479" i="8"/>
  <c r="A5480" i="8"/>
  <c r="S5480" i="8" s="1"/>
  <c r="B5480" i="8"/>
  <c r="A5481" i="8"/>
  <c r="S5481" i="8" s="1"/>
  <c r="B5481" i="8"/>
  <c r="A5482" i="8"/>
  <c r="S5482" i="8" s="1"/>
  <c r="B5482" i="8"/>
  <c r="A5483" i="8"/>
  <c r="S5483" i="8" s="1"/>
  <c r="B5483" i="8"/>
  <c r="A5484" i="8"/>
  <c r="S5484" i="8" s="1"/>
  <c r="B5484" i="8"/>
  <c r="A5485" i="8"/>
  <c r="S5485" i="8" s="1"/>
  <c r="B5485" i="8"/>
  <c r="A5486" i="8"/>
  <c r="S5486" i="8" s="1"/>
  <c r="B5486" i="8"/>
  <c r="A5487" i="8"/>
  <c r="S5487" i="8" s="1"/>
  <c r="B5487" i="8"/>
  <c r="A5488" i="8"/>
  <c r="S5488" i="8" s="1"/>
  <c r="B5488" i="8"/>
  <c r="A5489" i="8"/>
  <c r="S5489" i="8" s="1"/>
  <c r="B5489" i="8"/>
  <c r="A5490" i="8"/>
  <c r="S5490" i="8" s="1"/>
  <c r="B5490" i="8"/>
  <c r="A5491" i="8"/>
  <c r="S5491" i="8" s="1"/>
  <c r="B5491" i="8"/>
  <c r="A5492" i="8"/>
  <c r="S5492" i="8" s="1"/>
  <c r="B5492" i="8"/>
  <c r="A5493" i="8"/>
  <c r="S5493" i="8" s="1"/>
  <c r="B5493" i="8"/>
  <c r="A5494" i="8"/>
  <c r="S5494" i="8" s="1"/>
  <c r="B5494" i="8"/>
  <c r="A5495" i="8"/>
  <c r="S5495" i="8" s="1"/>
  <c r="B5495" i="8"/>
  <c r="A5496" i="8"/>
  <c r="S5496" i="8" s="1"/>
  <c r="B5496" i="8"/>
  <c r="A5497" i="8"/>
  <c r="S5497" i="8" s="1"/>
  <c r="B5497" i="8"/>
  <c r="A5498" i="8"/>
  <c r="S5498" i="8" s="1"/>
  <c r="B5498" i="8"/>
  <c r="A5499" i="8"/>
  <c r="S5499" i="8" s="1"/>
  <c r="B5499" i="8"/>
  <c r="A5500" i="8"/>
  <c r="S5500" i="8" s="1"/>
  <c r="B5500" i="8"/>
  <c r="A5501" i="8"/>
  <c r="S5501" i="8" s="1"/>
  <c r="B5501" i="8"/>
  <c r="A5502" i="8"/>
  <c r="S5502" i="8" s="1"/>
  <c r="B5502" i="8"/>
  <c r="A5503" i="8"/>
  <c r="S5503" i="8" s="1"/>
  <c r="B5503" i="8"/>
  <c r="A5504" i="8"/>
  <c r="S5504" i="8" s="1"/>
  <c r="B5504" i="8"/>
  <c r="A5505" i="8"/>
  <c r="S5505" i="8" s="1"/>
  <c r="B5505" i="8"/>
  <c r="A5506" i="8"/>
  <c r="S5506" i="8" s="1"/>
  <c r="B5506" i="8"/>
  <c r="A5507" i="8"/>
  <c r="S5507" i="8" s="1"/>
  <c r="B5507" i="8"/>
  <c r="A5508" i="8"/>
  <c r="S5508" i="8" s="1"/>
  <c r="B5508" i="8"/>
  <c r="A5509" i="8"/>
  <c r="S5509" i="8" s="1"/>
  <c r="B5509" i="8"/>
  <c r="A5510" i="8"/>
  <c r="S5510" i="8" s="1"/>
  <c r="B5510" i="8"/>
  <c r="A5511" i="8"/>
  <c r="S5511" i="8" s="1"/>
  <c r="B5511" i="8"/>
  <c r="A5512" i="8"/>
  <c r="S5512" i="8" s="1"/>
  <c r="B5512" i="8"/>
  <c r="A5513" i="8"/>
  <c r="S5513" i="8" s="1"/>
  <c r="B5513" i="8"/>
  <c r="A5514" i="8"/>
  <c r="S5514" i="8" s="1"/>
  <c r="B5514" i="8"/>
  <c r="A5515" i="8"/>
  <c r="S5515" i="8" s="1"/>
  <c r="B5515" i="8"/>
  <c r="A5516" i="8"/>
  <c r="S5516" i="8" s="1"/>
  <c r="B5516" i="8"/>
  <c r="A5517" i="8"/>
  <c r="S5517" i="8" s="1"/>
  <c r="B5517" i="8"/>
  <c r="A5518" i="8"/>
  <c r="S5518" i="8" s="1"/>
  <c r="B5518" i="8"/>
  <c r="A5519" i="8"/>
  <c r="S5519" i="8" s="1"/>
  <c r="B5519" i="8"/>
  <c r="A5520" i="8"/>
  <c r="S5520" i="8" s="1"/>
  <c r="B5520" i="8"/>
  <c r="A5521" i="8"/>
  <c r="S5521" i="8" s="1"/>
  <c r="B5521" i="8"/>
  <c r="A5522" i="8"/>
  <c r="S5522" i="8" s="1"/>
  <c r="B5522" i="8"/>
  <c r="A5523" i="8"/>
  <c r="S5523" i="8" s="1"/>
  <c r="B5523" i="8"/>
  <c r="A5524" i="8"/>
  <c r="S5524" i="8" s="1"/>
  <c r="B5524" i="8"/>
  <c r="A5525" i="8"/>
  <c r="S5525" i="8" s="1"/>
  <c r="B5525" i="8"/>
  <c r="A5526" i="8"/>
  <c r="S5526" i="8" s="1"/>
  <c r="B5526" i="8"/>
  <c r="A5527" i="8"/>
  <c r="S5527" i="8" s="1"/>
  <c r="B5527" i="8"/>
  <c r="A5528" i="8"/>
  <c r="S5528" i="8" s="1"/>
  <c r="B5528" i="8"/>
  <c r="A5529" i="8"/>
  <c r="S5529" i="8" s="1"/>
  <c r="B5529" i="8"/>
  <c r="A5530" i="8"/>
  <c r="S5530" i="8" s="1"/>
  <c r="B5530" i="8"/>
  <c r="A5531" i="8"/>
  <c r="S5531" i="8" s="1"/>
  <c r="B5531" i="8"/>
  <c r="A5532" i="8"/>
  <c r="S5532" i="8" s="1"/>
  <c r="B5532" i="8"/>
  <c r="A5533" i="8"/>
  <c r="S5533" i="8" s="1"/>
  <c r="B5533" i="8"/>
  <c r="A5534" i="8"/>
  <c r="S5534" i="8" s="1"/>
  <c r="B5534" i="8"/>
  <c r="A5535" i="8"/>
  <c r="S5535" i="8" s="1"/>
  <c r="B5535" i="8"/>
  <c r="A5536" i="8"/>
  <c r="S5536" i="8" s="1"/>
  <c r="B5536" i="8"/>
  <c r="A5537" i="8"/>
  <c r="S5537" i="8" s="1"/>
  <c r="B5537" i="8"/>
  <c r="A5538" i="8"/>
  <c r="S5538" i="8" s="1"/>
  <c r="B5538" i="8"/>
  <c r="A5539" i="8"/>
  <c r="S5539" i="8" s="1"/>
  <c r="B5539" i="8"/>
  <c r="A5540" i="8"/>
  <c r="S5540" i="8" s="1"/>
  <c r="B5540" i="8"/>
  <c r="A5541" i="8"/>
  <c r="S5541" i="8" s="1"/>
  <c r="B5541" i="8"/>
  <c r="A5542" i="8"/>
  <c r="S5542" i="8" s="1"/>
  <c r="B5542" i="8"/>
  <c r="A5543" i="8"/>
  <c r="S5543" i="8" s="1"/>
  <c r="B5543" i="8"/>
  <c r="A5544" i="8"/>
  <c r="S5544" i="8" s="1"/>
  <c r="B5544" i="8"/>
  <c r="A5545" i="8"/>
  <c r="S5545" i="8" s="1"/>
  <c r="B5545" i="8"/>
  <c r="A5546" i="8"/>
  <c r="S5546" i="8" s="1"/>
  <c r="B5546" i="8"/>
  <c r="A5547" i="8"/>
  <c r="S5547" i="8" s="1"/>
  <c r="B5547" i="8"/>
  <c r="A5548" i="8"/>
  <c r="S5548" i="8" s="1"/>
  <c r="B5548" i="8"/>
  <c r="A5549" i="8"/>
  <c r="S5549" i="8" s="1"/>
  <c r="B5549" i="8"/>
  <c r="A5550" i="8"/>
  <c r="S5550" i="8" s="1"/>
  <c r="B5550" i="8"/>
  <c r="A5551" i="8"/>
  <c r="S5551" i="8" s="1"/>
  <c r="B5551" i="8"/>
  <c r="A5552" i="8"/>
  <c r="S5552" i="8" s="1"/>
  <c r="B5552" i="8"/>
  <c r="A5553" i="8"/>
  <c r="S5553" i="8" s="1"/>
  <c r="B5553" i="8"/>
  <c r="A5554" i="8"/>
  <c r="S5554" i="8" s="1"/>
  <c r="B5554" i="8"/>
  <c r="A5555" i="8"/>
  <c r="S5555" i="8" s="1"/>
  <c r="B5555" i="8"/>
  <c r="A5556" i="8"/>
  <c r="S5556" i="8" s="1"/>
  <c r="B5556" i="8"/>
  <c r="A5557" i="8"/>
  <c r="S5557" i="8" s="1"/>
  <c r="B5557" i="8"/>
  <c r="A5558" i="8"/>
  <c r="S5558" i="8" s="1"/>
  <c r="B5558" i="8"/>
  <c r="A5559" i="8"/>
  <c r="S5559" i="8" s="1"/>
  <c r="B5559" i="8"/>
  <c r="A5560" i="8"/>
  <c r="S5560" i="8" s="1"/>
  <c r="B5560" i="8"/>
  <c r="A5561" i="8"/>
  <c r="S5561" i="8" s="1"/>
  <c r="B5561" i="8"/>
  <c r="A5562" i="8"/>
  <c r="S5562" i="8" s="1"/>
  <c r="B5562" i="8"/>
  <c r="A5563" i="8"/>
  <c r="S5563" i="8" s="1"/>
  <c r="B5563" i="8"/>
  <c r="A5564" i="8"/>
  <c r="S5564" i="8" s="1"/>
  <c r="B5564" i="8"/>
  <c r="A5565" i="8"/>
  <c r="S5565" i="8" s="1"/>
  <c r="B5565" i="8"/>
  <c r="A5566" i="8"/>
  <c r="S5566" i="8" s="1"/>
  <c r="B5566" i="8"/>
  <c r="A5567" i="8"/>
  <c r="S5567" i="8" s="1"/>
  <c r="B5567" i="8"/>
  <c r="A5568" i="8"/>
  <c r="S5568" i="8" s="1"/>
  <c r="B5568" i="8"/>
  <c r="A5569" i="8"/>
  <c r="S5569" i="8" s="1"/>
  <c r="B5569" i="8"/>
  <c r="A5570" i="8"/>
  <c r="S5570" i="8" s="1"/>
  <c r="B5570" i="8"/>
  <c r="A5571" i="8"/>
  <c r="S5571" i="8" s="1"/>
  <c r="B5571" i="8"/>
  <c r="A5572" i="8"/>
  <c r="S5572" i="8" s="1"/>
  <c r="B5572" i="8"/>
  <c r="A5573" i="8"/>
  <c r="S5573" i="8" s="1"/>
  <c r="B5573" i="8"/>
  <c r="A5574" i="8"/>
  <c r="S5574" i="8" s="1"/>
  <c r="B5574" i="8"/>
  <c r="A5575" i="8"/>
  <c r="S5575" i="8" s="1"/>
  <c r="B5575" i="8"/>
  <c r="A5576" i="8"/>
  <c r="S5576" i="8" s="1"/>
  <c r="B5576" i="8"/>
  <c r="A5577" i="8"/>
  <c r="S5577" i="8" s="1"/>
  <c r="B5577" i="8"/>
  <c r="A5578" i="8"/>
  <c r="S5578" i="8" s="1"/>
  <c r="B5578" i="8"/>
  <c r="A5579" i="8"/>
  <c r="S5579" i="8" s="1"/>
  <c r="B5579" i="8"/>
  <c r="A5580" i="8"/>
  <c r="S5580" i="8" s="1"/>
  <c r="B5580" i="8"/>
  <c r="A5581" i="8"/>
  <c r="S5581" i="8" s="1"/>
  <c r="B5581" i="8"/>
  <c r="A5582" i="8"/>
  <c r="S5582" i="8" s="1"/>
  <c r="B5582" i="8"/>
  <c r="A5583" i="8"/>
  <c r="S5583" i="8" s="1"/>
  <c r="B5583" i="8"/>
  <c r="A5584" i="8"/>
  <c r="S5584" i="8" s="1"/>
  <c r="B5584" i="8"/>
  <c r="A5585" i="8"/>
  <c r="S5585" i="8" s="1"/>
  <c r="B5585" i="8"/>
  <c r="A5586" i="8"/>
  <c r="S5586" i="8" s="1"/>
  <c r="B5586" i="8"/>
  <c r="A5587" i="8"/>
  <c r="S5587" i="8" s="1"/>
  <c r="B5587" i="8"/>
  <c r="A5588" i="8"/>
  <c r="S5588" i="8" s="1"/>
  <c r="B5588" i="8"/>
  <c r="A5589" i="8"/>
  <c r="S5589" i="8" s="1"/>
  <c r="B5589" i="8"/>
  <c r="A5590" i="8"/>
  <c r="S5590" i="8" s="1"/>
  <c r="B5590" i="8"/>
  <c r="A5591" i="8"/>
  <c r="S5591" i="8" s="1"/>
  <c r="B5591" i="8"/>
  <c r="A5592" i="8"/>
  <c r="S5592" i="8" s="1"/>
  <c r="B5592" i="8"/>
  <c r="A5593" i="8"/>
  <c r="S5593" i="8" s="1"/>
  <c r="B5593" i="8"/>
  <c r="A5594" i="8"/>
  <c r="S5594" i="8" s="1"/>
  <c r="B5594" i="8"/>
  <c r="A5595" i="8"/>
  <c r="S5595" i="8" s="1"/>
  <c r="B5595" i="8"/>
  <c r="A5596" i="8"/>
  <c r="S5596" i="8" s="1"/>
  <c r="B5596" i="8"/>
  <c r="A5597" i="8"/>
  <c r="S5597" i="8" s="1"/>
  <c r="B5597" i="8"/>
  <c r="A5598" i="8"/>
  <c r="S5598" i="8" s="1"/>
  <c r="B5598" i="8"/>
  <c r="A5599" i="8"/>
  <c r="S5599" i="8" s="1"/>
  <c r="B5599" i="8"/>
  <c r="A5600" i="8"/>
  <c r="S5600" i="8" s="1"/>
  <c r="B5600" i="8"/>
  <c r="A5601" i="8"/>
  <c r="S5601" i="8" s="1"/>
  <c r="B5601" i="8"/>
  <c r="A5602" i="8"/>
  <c r="S5602" i="8" s="1"/>
  <c r="B5602" i="8"/>
  <c r="A5603" i="8"/>
  <c r="S5603" i="8" s="1"/>
  <c r="B5603" i="8"/>
  <c r="A5604" i="8"/>
  <c r="S5604" i="8" s="1"/>
  <c r="B5604" i="8"/>
  <c r="A5605" i="8"/>
  <c r="S5605" i="8" s="1"/>
  <c r="B5605" i="8"/>
  <c r="A5606" i="8"/>
  <c r="S5606" i="8" s="1"/>
  <c r="B5606" i="8"/>
  <c r="A5607" i="8"/>
  <c r="S5607" i="8" s="1"/>
  <c r="B5607" i="8"/>
  <c r="A5608" i="8"/>
  <c r="S5608" i="8" s="1"/>
  <c r="B5608" i="8"/>
  <c r="A5609" i="8"/>
  <c r="S5609" i="8" s="1"/>
  <c r="B5609" i="8"/>
  <c r="A5610" i="8"/>
  <c r="S5610" i="8" s="1"/>
  <c r="B5610" i="8"/>
  <c r="A5611" i="8"/>
  <c r="S5611" i="8" s="1"/>
  <c r="B5611" i="8"/>
  <c r="A5612" i="8"/>
  <c r="S5612" i="8" s="1"/>
  <c r="B5612" i="8"/>
  <c r="A5613" i="8"/>
  <c r="S5613" i="8" s="1"/>
  <c r="B5613" i="8"/>
  <c r="A5614" i="8"/>
  <c r="S5614" i="8" s="1"/>
  <c r="B5614" i="8"/>
  <c r="A5615" i="8"/>
  <c r="S5615" i="8" s="1"/>
  <c r="B5615" i="8"/>
  <c r="A5616" i="8"/>
  <c r="S5616" i="8" s="1"/>
  <c r="B5616" i="8"/>
  <c r="A5617" i="8"/>
  <c r="S5617" i="8" s="1"/>
  <c r="B5617" i="8"/>
  <c r="A5618" i="8"/>
  <c r="S5618" i="8" s="1"/>
  <c r="B5618" i="8"/>
  <c r="A5619" i="8"/>
  <c r="S5619" i="8" s="1"/>
  <c r="B5619" i="8"/>
  <c r="A5620" i="8"/>
  <c r="S5620" i="8" s="1"/>
  <c r="B5620" i="8"/>
  <c r="A5621" i="8"/>
  <c r="S5621" i="8" s="1"/>
  <c r="B5621" i="8"/>
  <c r="A5622" i="8"/>
  <c r="S5622" i="8" s="1"/>
  <c r="B5622" i="8"/>
  <c r="A5623" i="8"/>
  <c r="S5623" i="8" s="1"/>
  <c r="B5623" i="8"/>
  <c r="A5624" i="8"/>
  <c r="S5624" i="8" s="1"/>
  <c r="B5624" i="8"/>
  <c r="A5625" i="8"/>
  <c r="S5625" i="8" s="1"/>
  <c r="B5625" i="8"/>
  <c r="A5626" i="8"/>
  <c r="S5626" i="8" s="1"/>
  <c r="B5626" i="8"/>
  <c r="A5627" i="8"/>
  <c r="S5627" i="8" s="1"/>
  <c r="B5627" i="8"/>
  <c r="A5628" i="8"/>
  <c r="S5628" i="8" s="1"/>
  <c r="B5628" i="8"/>
  <c r="A5629" i="8"/>
  <c r="S5629" i="8" s="1"/>
  <c r="B5629" i="8"/>
  <c r="A5630" i="8"/>
  <c r="S5630" i="8" s="1"/>
  <c r="B5630" i="8"/>
  <c r="A5631" i="8"/>
  <c r="S5631" i="8" s="1"/>
  <c r="B5631" i="8"/>
  <c r="A5632" i="8"/>
  <c r="S5632" i="8" s="1"/>
  <c r="B5632" i="8"/>
  <c r="A5633" i="8"/>
  <c r="S5633" i="8" s="1"/>
  <c r="B5633" i="8"/>
  <c r="A5634" i="8"/>
  <c r="S5634" i="8" s="1"/>
  <c r="B5634" i="8"/>
  <c r="A5635" i="8"/>
  <c r="S5635" i="8" s="1"/>
  <c r="B5635" i="8"/>
  <c r="A5636" i="8"/>
  <c r="S5636" i="8" s="1"/>
  <c r="B5636" i="8"/>
  <c r="A5637" i="8"/>
  <c r="S5637" i="8" s="1"/>
  <c r="B5637" i="8"/>
  <c r="A5638" i="8"/>
  <c r="S5638" i="8" s="1"/>
  <c r="B5638" i="8"/>
  <c r="A5639" i="8"/>
  <c r="S5639" i="8" s="1"/>
  <c r="B5639" i="8"/>
  <c r="A5640" i="8"/>
  <c r="S5640" i="8" s="1"/>
  <c r="B5640" i="8"/>
  <c r="A5641" i="8"/>
  <c r="S5641" i="8" s="1"/>
  <c r="B5641" i="8"/>
  <c r="A5642" i="8"/>
  <c r="S5642" i="8" s="1"/>
  <c r="B5642" i="8"/>
  <c r="A5643" i="8"/>
  <c r="S5643" i="8" s="1"/>
  <c r="B5643" i="8"/>
  <c r="A5644" i="8"/>
  <c r="S5644" i="8" s="1"/>
  <c r="B5644" i="8"/>
  <c r="A5645" i="8"/>
  <c r="S5645" i="8" s="1"/>
  <c r="B5645" i="8"/>
  <c r="A5646" i="8"/>
  <c r="S5646" i="8" s="1"/>
  <c r="B5646" i="8"/>
  <c r="A5647" i="8"/>
  <c r="S5647" i="8" s="1"/>
  <c r="B5647" i="8"/>
  <c r="A5648" i="8"/>
  <c r="S5648" i="8" s="1"/>
  <c r="B5648" i="8"/>
  <c r="A5649" i="8"/>
  <c r="S5649" i="8" s="1"/>
  <c r="B5649" i="8"/>
  <c r="A5650" i="8"/>
  <c r="S5650" i="8" s="1"/>
  <c r="B5650" i="8"/>
  <c r="A5651" i="8"/>
  <c r="S5651" i="8" s="1"/>
  <c r="B5651" i="8"/>
  <c r="A5652" i="8"/>
  <c r="S5652" i="8" s="1"/>
  <c r="B5652" i="8"/>
  <c r="A5653" i="8"/>
  <c r="S5653" i="8" s="1"/>
  <c r="B5653" i="8"/>
  <c r="A5654" i="8"/>
  <c r="S5654" i="8" s="1"/>
  <c r="B5654" i="8"/>
  <c r="A5655" i="8"/>
  <c r="S5655" i="8" s="1"/>
  <c r="B5655" i="8"/>
  <c r="A5656" i="8"/>
  <c r="S5656" i="8" s="1"/>
  <c r="B5656" i="8"/>
  <c r="A5657" i="8"/>
  <c r="S5657" i="8" s="1"/>
  <c r="B5657" i="8"/>
  <c r="A5658" i="8"/>
  <c r="S5658" i="8" s="1"/>
  <c r="B5658" i="8"/>
  <c r="A5659" i="8"/>
  <c r="S5659" i="8" s="1"/>
  <c r="B5659" i="8"/>
  <c r="A5660" i="8"/>
  <c r="S5660" i="8" s="1"/>
  <c r="B5660" i="8"/>
  <c r="A5661" i="8"/>
  <c r="S5661" i="8" s="1"/>
  <c r="B5661" i="8"/>
  <c r="A5662" i="8"/>
  <c r="S5662" i="8" s="1"/>
  <c r="B5662" i="8"/>
  <c r="A5663" i="8"/>
  <c r="S5663" i="8" s="1"/>
  <c r="B5663" i="8"/>
  <c r="A5664" i="8"/>
  <c r="S5664" i="8" s="1"/>
  <c r="B5664" i="8"/>
  <c r="A5665" i="8"/>
  <c r="S5665" i="8" s="1"/>
  <c r="B5665" i="8"/>
  <c r="A5666" i="8"/>
  <c r="S5666" i="8" s="1"/>
  <c r="B5666" i="8"/>
  <c r="A5667" i="8"/>
  <c r="S5667" i="8" s="1"/>
  <c r="B5667" i="8"/>
  <c r="A5668" i="8"/>
  <c r="S5668" i="8" s="1"/>
  <c r="B5668" i="8"/>
  <c r="A5669" i="8"/>
  <c r="S5669" i="8" s="1"/>
  <c r="B5669" i="8"/>
  <c r="A5670" i="8"/>
  <c r="S5670" i="8" s="1"/>
  <c r="B5670" i="8"/>
  <c r="A5671" i="8"/>
  <c r="S5671" i="8" s="1"/>
  <c r="B5671" i="8"/>
  <c r="A5672" i="8"/>
  <c r="S5672" i="8" s="1"/>
  <c r="B5672" i="8"/>
  <c r="A5673" i="8"/>
  <c r="S5673" i="8" s="1"/>
  <c r="B5673" i="8"/>
  <c r="A5674" i="8"/>
  <c r="S5674" i="8" s="1"/>
  <c r="B5674" i="8"/>
  <c r="A5675" i="8"/>
  <c r="S5675" i="8" s="1"/>
  <c r="B5675" i="8"/>
  <c r="A5676" i="8"/>
  <c r="S5676" i="8" s="1"/>
  <c r="B5676" i="8"/>
  <c r="A5677" i="8"/>
  <c r="S5677" i="8" s="1"/>
  <c r="B5677" i="8"/>
  <c r="A5678" i="8"/>
  <c r="S5678" i="8" s="1"/>
  <c r="B5678" i="8"/>
  <c r="A5679" i="8"/>
  <c r="S5679" i="8" s="1"/>
  <c r="B5679" i="8"/>
  <c r="A5680" i="8"/>
  <c r="S5680" i="8" s="1"/>
  <c r="B5680" i="8"/>
  <c r="A5681" i="8"/>
  <c r="S5681" i="8" s="1"/>
  <c r="B5681" i="8"/>
  <c r="A5682" i="8"/>
  <c r="S5682" i="8" s="1"/>
  <c r="B5682" i="8"/>
  <c r="A5683" i="8"/>
  <c r="S5683" i="8" s="1"/>
  <c r="B5683" i="8"/>
  <c r="A5684" i="8"/>
  <c r="S5684" i="8" s="1"/>
  <c r="B5684" i="8"/>
  <c r="A5685" i="8"/>
  <c r="S5685" i="8" s="1"/>
  <c r="B5685" i="8"/>
  <c r="A5686" i="8"/>
  <c r="S5686" i="8" s="1"/>
  <c r="B5686" i="8"/>
  <c r="A5687" i="8"/>
  <c r="S5687" i="8" s="1"/>
  <c r="B5687" i="8"/>
  <c r="A5688" i="8"/>
  <c r="S5688" i="8" s="1"/>
  <c r="B5688" i="8"/>
  <c r="A5689" i="8"/>
  <c r="S5689" i="8" s="1"/>
  <c r="B5689" i="8"/>
  <c r="A5690" i="8"/>
  <c r="S5690" i="8" s="1"/>
  <c r="B5690" i="8"/>
  <c r="A5691" i="8"/>
  <c r="S5691" i="8" s="1"/>
  <c r="B5691" i="8"/>
  <c r="A5692" i="8"/>
  <c r="S5692" i="8" s="1"/>
  <c r="B5692" i="8"/>
  <c r="A5693" i="8"/>
  <c r="S5693" i="8" s="1"/>
  <c r="B5693" i="8"/>
  <c r="A5694" i="8"/>
  <c r="S5694" i="8" s="1"/>
  <c r="B5694" i="8"/>
  <c r="A5695" i="8"/>
  <c r="S5695" i="8" s="1"/>
  <c r="B5695" i="8"/>
  <c r="A5696" i="8"/>
  <c r="S5696" i="8" s="1"/>
  <c r="B5696" i="8"/>
  <c r="A5697" i="8"/>
  <c r="S5697" i="8" s="1"/>
  <c r="B5697" i="8"/>
  <c r="A5698" i="8"/>
  <c r="S5698" i="8" s="1"/>
  <c r="B5698" i="8"/>
  <c r="A5699" i="8"/>
  <c r="S5699" i="8" s="1"/>
  <c r="B5699" i="8"/>
  <c r="A5700" i="8"/>
  <c r="S5700" i="8" s="1"/>
  <c r="B5700" i="8"/>
  <c r="A5701" i="8"/>
  <c r="S5701" i="8" s="1"/>
  <c r="B5701" i="8"/>
  <c r="A5702" i="8"/>
  <c r="S5702" i="8" s="1"/>
  <c r="B5702" i="8"/>
  <c r="A5703" i="8"/>
  <c r="S5703" i="8" s="1"/>
  <c r="B5703" i="8"/>
  <c r="A5704" i="8"/>
  <c r="S5704" i="8" s="1"/>
  <c r="B5704" i="8"/>
  <c r="A5705" i="8"/>
  <c r="S5705" i="8" s="1"/>
  <c r="B5705" i="8"/>
  <c r="A5706" i="8"/>
  <c r="S5706" i="8" s="1"/>
  <c r="B5706" i="8"/>
  <c r="A5707" i="8"/>
  <c r="S5707" i="8" s="1"/>
  <c r="B5707" i="8"/>
  <c r="A5708" i="8"/>
  <c r="S5708" i="8" s="1"/>
  <c r="B5708" i="8"/>
  <c r="A5709" i="8"/>
  <c r="S5709" i="8" s="1"/>
  <c r="B5709" i="8"/>
  <c r="A5710" i="8"/>
  <c r="S5710" i="8" s="1"/>
  <c r="B5710" i="8"/>
  <c r="A5711" i="8"/>
  <c r="S5711" i="8" s="1"/>
  <c r="B5711" i="8"/>
  <c r="A5712" i="8"/>
  <c r="S5712" i="8" s="1"/>
  <c r="B5712" i="8"/>
  <c r="A5713" i="8"/>
  <c r="S5713" i="8" s="1"/>
  <c r="B5713" i="8"/>
  <c r="A5714" i="8"/>
  <c r="S5714" i="8" s="1"/>
  <c r="B5714" i="8"/>
  <c r="A5715" i="8"/>
  <c r="S5715" i="8" s="1"/>
  <c r="B5715" i="8"/>
  <c r="A5716" i="8"/>
  <c r="S5716" i="8" s="1"/>
  <c r="B5716" i="8"/>
  <c r="A5717" i="8"/>
  <c r="S5717" i="8" s="1"/>
  <c r="B5717" i="8"/>
  <c r="A5718" i="8"/>
  <c r="S5718" i="8" s="1"/>
  <c r="B5718" i="8"/>
  <c r="A5719" i="8"/>
  <c r="S5719" i="8" s="1"/>
  <c r="B5719" i="8"/>
  <c r="A5720" i="8"/>
  <c r="S5720" i="8" s="1"/>
  <c r="B5720" i="8"/>
  <c r="A5721" i="8"/>
  <c r="S5721" i="8" s="1"/>
  <c r="B5721" i="8"/>
  <c r="A5722" i="8"/>
  <c r="S5722" i="8" s="1"/>
  <c r="B5722" i="8"/>
  <c r="A5723" i="8"/>
  <c r="S5723" i="8" s="1"/>
  <c r="B5723" i="8"/>
  <c r="A5724" i="8"/>
  <c r="S5724" i="8" s="1"/>
  <c r="B5724" i="8"/>
  <c r="A5725" i="8"/>
  <c r="S5725" i="8" s="1"/>
  <c r="B5725" i="8"/>
  <c r="A5726" i="8"/>
  <c r="S5726" i="8" s="1"/>
  <c r="B5726" i="8"/>
  <c r="A5727" i="8"/>
  <c r="S5727" i="8" s="1"/>
  <c r="B5727" i="8"/>
  <c r="A5728" i="8"/>
  <c r="S5728" i="8" s="1"/>
  <c r="B5728" i="8"/>
  <c r="A5729" i="8"/>
  <c r="S5729" i="8" s="1"/>
  <c r="B5729" i="8"/>
  <c r="A5730" i="8"/>
  <c r="S5730" i="8" s="1"/>
  <c r="B5730" i="8"/>
  <c r="A5731" i="8"/>
  <c r="S5731" i="8" s="1"/>
  <c r="B5731" i="8"/>
  <c r="A5732" i="8"/>
  <c r="S5732" i="8" s="1"/>
  <c r="B5732" i="8"/>
  <c r="A5733" i="8"/>
  <c r="S5733" i="8" s="1"/>
  <c r="B5733" i="8"/>
  <c r="A5734" i="8"/>
  <c r="S5734" i="8" s="1"/>
  <c r="B5734" i="8"/>
  <c r="A5735" i="8"/>
  <c r="S5735" i="8" s="1"/>
  <c r="B5735" i="8"/>
  <c r="A5736" i="8"/>
  <c r="S5736" i="8" s="1"/>
  <c r="B5736" i="8"/>
  <c r="A5737" i="8"/>
  <c r="S5737" i="8" s="1"/>
  <c r="B5737" i="8"/>
  <c r="A5738" i="8"/>
  <c r="S5738" i="8" s="1"/>
  <c r="B5738" i="8"/>
  <c r="A5739" i="8"/>
  <c r="S5739" i="8" s="1"/>
  <c r="B5739" i="8"/>
  <c r="A5740" i="8"/>
  <c r="S5740" i="8" s="1"/>
  <c r="B5740" i="8"/>
  <c r="A5741" i="8"/>
  <c r="S5741" i="8" s="1"/>
  <c r="B5741" i="8"/>
  <c r="A5742" i="8"/>
  <c r="S5742" i="8" s="1"/>
  <c r="B5742" i="8"/>
  <c r="A5743" i="8"/>
  <c r="S5743" i="8" s="1"/>
  <c r="B5743" i="8"/>
  <c r="A5744" i="8"/>
  <c r="S5744" i="8" s="1"/>
  <c r="B5744" i="8"/>
  <c r="A5745" i="8"/>
  <c r="S5745" i="8" s="1"/>
  <c r="B5745" i="8"/>
  <c r="A5746" i="8"/>
  <c r="S5746" i="8" s="1"/>
  <c r="B5746" i="8"/>
  <c r="A5747" i="8"/>
  <c r="S5747" i="8" s="1"/>
  <c r="B5747" i="8"/>
  <c r="A5748" i="8"/>
  <c r="S5748" i="8" s="1"/>
  <c r="B5748" i="8"/>
  <c r="A5749" i="8"/>
  <c r="S5749" i="8" s="1"/>
  <c r="B5749" i="8"/>
  <c r="A5750" i="8"/>
  <c r="S5750" i="8" s="1"/>
  <c r="B5750" i="8"/>
  <c r="A5751" i="8"/>
  <c r="S5751" i="8" s="1"/>
  <c r="B5751" i="8"/>
  <c r="A5752" i="8"/>
  <c r="S5752" i="8" s="1"/>
  <c r="B5752" i="8"/>
  <c r="A5753" i="8"/>
  <c r="S5753" i="8" s="1"/>
  <c r="B5753" i="8"/>
  <c r="A5754" i="8"/>
  <c r="S5754" i="8" s="1"/>
  <c r="B5754" i="8"/>
  <c r="A5755" i="8"/>
  <c r="S5755" i="8" s="1"/>
  <c r="B5755" i="8"/>
  <c r="A5756" i="8"/>
  <c r="S5756" i="8" s="1"/>
  <c r="B5756" i="8"/>
  <c r="A5757" i="8"/>
  <c r="S5757" i="8" s="1"/>
  <c r="B5757" i="8"/>
  <c r="A5758" i="8"/>
  <c r="S5758" i="8" s="1"/>
  <c r="B5758" i="8"/>
  <c r="A5759" i="8"/>
  <c r="S5759" i="8" s="1"/>
  <c r="B5759" i="8"/>
  <c r="A5760" i="8"/>
  <c r="S5760" i="8" s="1"/>
  <c r="B5760" i="8"/>
  <c r="A5761" i="8"/>
  <c r="S5761" i="8" s="1"/>
  <c r="B5761" i="8"/>
  <c r="A5762" i="8"/>
  <c r="S5762" i="8" s="1"/>
  <c r="B5762" i="8"/>
  <c r="A5763" i="8"/>
  <c r="S5763" i="8" s="1"/>
  <c r="B5763" i="8"/>
  <c r="A5764" i="8"/>
  <c r="S5764" i="8" s="1"/>
  <c r="B5764" i="8"/>
  <c r="A5765" i="8"/>
  <c r="S5765" i="8" s="1"/>
  <c r="B5765" i="8"/>
  <c r="A5766" i="8"/>
  <c r="S5766" i="8" s="1"/>
  <c r="B5766" i="8"/>
  <c r="A5767" i="8"/>
  <c r="S5767" i="8" s="1"/>
  <c r="B5767" i="8"/>
  <c r="A5768" i="8"/>
  <c r="S5768" i="8" s="1"/>
  <c r="B5768" i="8"/>
  <c r="A5769" i="8"/>
  <c r="S5769" i="8" s="1"/>
  <c r="B5769" i="8"/>
  <c r="A5770" i="8"/>
  <c r="S5770" i="8" s="1"/>
  <c r="B5770" i="8"/>
  <c r="A5771" i="8"/>
  <c r="S5771" i="8" s="1"/>
  <c r="B5771" i="8"/>
  <c r="A5772" i="8"/>
  <c r="S5772" i="8" s="1"/>
  <c r="B5772" i="8"/>
  <c r="A5773" i="8"/>
  <c r="S5773" i="8" s="1"/>
  <c r="B5773" i="8"/>
  <c r="A5774" i="8"/>
  <c r="S5774" i="8" s="1"/>
  <c r="B5774" i="8"/>
  <c r="A5775" i="8"/>
  <c r="S5775" i="8" s="1"/>
  <c r="B5775" i="8"/>
  <c r="A5776" i="8"/>
  <c r="S5776" i="8" s="1"/>
  <c r="B5776" i="8"/>
  <c r="A5777" i="8"/>
  <c r="S5777" i="8" s="1"/>
  <c r="B5777" i="8"/>
  <c r="A5778" i="8"/>
  <c r="S5778" i="8" s="1"/>
  <c r="B5778" i="8"/>
  <c r="A5779" i="8"/>
  <c r="S5779" i="8" s="1"/>
  <c r="B5779" i="8"/>
  <c r="A5780" i="8"/>
  <c r="S5780" i="8" s="1"/>
  <c r="B5780" i="8"/>
  <c r="A5781" i="8"/>
  <c r="S5781" i="8" s="1"/>
  <c r="B5781" i="8"/>
  <c r="A5782" i="8"/>
  <c r="S5782" i="8" s="1"/>
  <c r="B5782" i="8"/>
  <c r="A5783" i="8"/>
  <c r="S5783" i="8" s="1"/>
  <c r="B5783" i="8"/>
  <c r="A5784" i="8"/>
  <c r="S5784" i="8" s="1"/>
  <c r="B5784" i="8"/>
  <c r="A5785" i="8"/>
  <c r="S5785" i="8" s="1"/>
  <c r="B5785" i="8"/>
  <c r="A5786" i="8"/>
  <c r="S5786" i="8" s="1"/>
  <c r="B5786" i="8"/>
  <c r="A5787" i="8"/>
  <c r="S5787" i="8" s="1"/>
  <c r="B5787" i="8"/>
  <c r="A5788" i="8"/>
  <c r="S5788" i="8" s="1"/>
  <c r="B5788" i="8"/>
  <c r="A5789" i="8"/>
  <c r="S5789" i="8" s="1"/>
  <c r="B5789" i="8"/>
  <c r="A5790" i="8"/>
  <c r="S5790" i="8" s="1"/>
  <c r="B5790" i="8"/>
  <c r="A5791" i="8"/>
  <c r="S5791" i="8" s="1"/>
  <c r="B5791" i="8"/>
  <c r="A5792" i="8"/>
  <c r="S5792" i="8" s="1"/>
  <c r="B5792" i="8"/>
  <c r="A5793" i="8"/>
  <c r="S5793" i="8" s="1"/>
  <c r="B5793" i="8"/>
  <c r="A5794" i="8"/>
  <c r="S5794" i="8" s="1"/>
  <c r="B5794" i="8"/>
  <c r="A5795" i="8"/>
  <c r="S5795" i="8" s="1"/>
  <c r="B5795" i="8"/>
  <c r="A5796" i="8"/>
  <c r="S5796" i="8" s="1"/>
  <c r="B5796" i="8"/>
  <c r="A5797" i="8"/>
  <c r="S5797" i="8" s="1"/>
  <c r="B5797" i="8"/>
  <c r="A5798" i="8"/>
  <c r="S5798" i="8" s="1"/>
  <c r="B5798" i="8"/>
  <c r="A5799" i="8"/>
  <c r="S5799" i="8" s="1"/>
  <c r="B5799" i="8"/>
  <c r="A5800" i="8"/>
  <c r="S5800" i="8" s="1"/>
  <c r="B5800" i="8"/>
  <c r="A5801" i="8"/>
  <c r="S5801" i="8" s="1"/>
  <c r="B5801" i="8"/>
  <c r="A5802" i="8"/>
  <c r="S5802" i="8" s="1"/>
  <c r="B5802" i="8"/>
  <c r="A5803" i="8"/>
  <c r="S5803" i="8" s="1"/>
  <c r="B5803" i="8"/>
  <c r="A5804" i="8"/>
  <c r="S5804" i="8" s="1"/>
  <c r="B5804" i="8"/>
  <c r="A5805" i="8"/>
  <c r="S5805" i="8" s="1"/>
  <c r="B5805" i="8"/>
  <c r="A5806" i="8"/>
  <c r="S5806" i="8" s="1"/>
  <c r="B5806" i="8"/>
  <c r="A5807" i="8"/>
  <c r="S5807" i="8" s="1"/>
  <c r="B5807" i="8"/>
  <c r="A5808" i="8"/>
  <c r="S5808" i="8" s="1"/>
  <c r="B5808" i="8"/>
  <c r="A5809" i="8"/>
  <c r="S5809" i="8" s="1"/>
  <c r="B5809" i="8"/>
  <c r="A5810" i="8"/>
  <c r="S5810" i="8" s="1"/>
  <c r="B5810" i="8"/>
  <c r="A5811" i="8"/>
  <c r="S5811" i="8" s="1"/>
  <c r="B5811" i="8"/>
  <c r="A5812" i="8"/>
  <c r="S5812" i="8" s="1"/>
  <c r="B5812" i="8"/>
  <c r="A5813" i="8"/>
  <c r="S5813" i="8" s="1"/>
  <c r="B5813" i="8"/>
  <c r="A5814" i="8"/>
  <c r="S5814" i="8" s="1"/>
  <c r="B5814" i="8"/>
  <c r="A5815" i="8"/>
  <c r="S5815" i="8" s="1"/>
  <c r="B5815" i="8"/>
  <c r="A5816" i="8"/>
  <c r="S5816" i="8" s="1"/>
  <c r="B5816" i="8"/>
  <c r="A5817" i="8"/>
  <c r="S5817" i="8" s="1"/>
  <c r="B5817" i="8"/>
  <c r="A5818" i="8"/>
  <c r="S5818" i="8" s="1"/>
  <c r="B5818" i="8"/>
  <c r="A5819" i="8"/>
  <c r="S5819" i="8" s="1"/>
  <c r="B5819" i="8"/>
  <c r="A5820" i="8"/>
  <c r="S5820" i="8" s="1"/>
  <c r="B5820" i="8"/>
  <c r="A5821" i="8"/>
  <c r="S5821" i="8" s="1"/>
  <c r="B5821" i="8"/>
  <c r="A5822" i="8"/>
  <c r="S5822" i="8" s="1"/>
  <c r="B5822" i="8"/>
  <c r="A5823" i="8"/>
  <c r="S5823" i="8" s="1"/>
  <c r="B5823" i="8"/>
  <c r="A5824" i="8"/>
  <c r="S5824" i="8" s="1"/>
  <c r="B5824" i="8"/>
  <c r="A5825" i="8"/>
  <c r="S5825" i="8" s="1"/>
  <c r="B5825" i="8"/>
  <c r="A5826" i="8"/>
  <c r="S5826" i="8" s="1"/>
  <c r="B5826" i="8"/>
  <c r="A5827" i="8"/>
  <c r="S5827" i="8" s="1"/>
  <c r="B5827" i="8"/>
  <c r="A5828" i="8"/>
  <c r="S5828" i="8" s="1"/>
  <c r="B5828" i="8"/>
  <c r="A5829" i="8"/>
  <c r="S5829" i="8" s="1"/>
  <c r="B5829" i="8"/>
  <c r="A5830" i="8"/>
  <c r="S5830" i="8" s="1"/>
  <c r="B5830" i="8"/>
  <c r="A5831" i="8"/>
  <c r="S5831" i="8" s="1"/>
  <c r="B5831" i="8"/>
  <c r="A5832" i="8"/>
  <c r="S5832" i="8" s="1"/>
  <c r="B5832" i="8"/>
  <c r="A5833" i="8"/>
  <c r="S5833" i="8" s="1"/>
  <c r="B5833" i="8"/>
  <c r="A5834" i="8"/>
  <c r="S5834" i="8" s="1"/>
  <c r="B5834" i="8"/>
  <c r="A5835" i="8"/>
  <c r="S5835" i="8" s="1"/>
  <c r="B5835" i="8"/>
  <c r="A5836" i="8"/>
  <c r="S5836" i="8" s="1"/>
  <c r="B5836" i="8"/>
  <c r="A5837" i="8"/>
  <c r="S5837" i="8" s="1"/>
  <c r="B5837" i="8"/>
  <c r="A5838" i="8"/>
  <c r="S5838" i="8" s="1"/>
  <c r="B5838" i="8"/>
  <c r="A5839" i="8"/>
  <c r="S5839" i="8" s="1"/>
  <c r="B5839" i="8"/>
  <c r="A5840" i="8"/>
  <c r="S5840" i="8" s="1"/>
  <c r="B5840" i="8"/>
  <c r="A5841" i="8"/>
  <c r="S5841" i="8" s="1"/>
  <c r="B5841" i="8"/>
  <c r="A5842" i="8"/>
  <c r="S5842" i="8" s="1"/>
  <c r="B5842" i="8"/>
  <c r="A5843" i="8"/>
  <c r="S5843" i="8" s="1"/>
  <c r="B5843" i="8"/>
  <c r="A5844" i="8"/>
  <c r="S5844" i="8" s="1"/>
  <c r="B5844" i="8"/>
  <c r="A5845" i="8"/>
  <c r="S5845" i="8" s="1"/>
  <c r="B5845" i="8"/>
  <c r="A5846" i="8"/>
  <c r="S5846" i="8" s="1"/>
  <c r="B5846" i="8"/>
  <c r="A5847" i="8"/>
  <c r="S5847" i="8" s="1"/>
  <c r="B5847" i="8"/>
  <c r="A5848" i="8"/>
  <c r="S5848" i="8" s="1"/>
  <c r="B5848" i="8"/>
  <c r="A5849" i="8"/>
  <c r="S5849" i="8" s="1"/>
  <c r="B5849" i="8"/>
  <c r="A5850" i="8"/>
  <c r="S5850" i="8" s="1"/>
  <c r="B5850" i="8"/>
  <c r="A5851" i="8"/>
  <c r="S5851" i="8" s="1"/>
  <c r="B5851" i="8"/>
  <c r="A5852" i="8"/>
  <c r="S5852" i="8" s="1"/>
  <c r="B5852" i="8"/>
  <c r="A5853" i="8"/>
  <c r="S5853" i="8" s="1"/>
  <c r="B5853" i="8"/>
  <c r="A5854" i="8"/>
  <c r="S5854" i="8" s="1"/>
  <c r="B5854" i="8"/>
  <c r="A5855" i="8"/>
  <c r="S5855" i="8" s="1"/>
  <c r="B5855" i="8"/>
  <c r="A5856" i="8"/>
  <c r="S5856" i="8" s="1"/>
  <c r="B5856" i="8"/>
  <c r="A5857" i="8"/>
  <c r="S5857" i="8" s="1"/>
  <c r="B5857" i="8"/>
  <c r="A5858" i="8"/>
  <c r="S5858" i="8" s="1"/>
  <c r="B5858" i="8"/>
  <c r="A5859" i="8"/>
  <c r="S5859" i="8" s="1"/>
  <c r="B5859" i="8"/>
  <c r="A5860" i="8"/>
  <c r="S5860" i="8" s="1"/>
  <c r="B5860" i="8"/>
  <c r="A5861" i="8"/>
  <c r="S5861" i="8" s="1"/>
  <c r="B5861" i="8"/>
  <c r="A5862" i="8"/>
  <c r="S5862" i="8" s="1"/>
  <c r="B5862" i="8"/>
  <c r="A5863" i="8"/>
  <c r="S5863" i="8" s="1"/>
  <c r="B5863" i="8"/>
  <c r="A5864" i="8"/>
  <c r="S5864" i="8" s="1"/>
  <c r="B5864" i="8"/>
  <c r="A5865" i="8"/>
  <c r="S5865" i="8" s="1"/>
  <c r="B5865" i="8"/>
  <c r="A5866" i="8"/>
  <c r="S5866" i="8" s="1"/>
  <c r="B5866" i="8"/>
  <c r="A5867" i="8"/>
  <c r="S5867" i="8" s="1"/>
  <c r="B5867" i="8"/>
  <c r="A5868" i="8"/>
  <c r="S5868" i="8" s="1"/>
  <c r="B5868" i="8"/>
  <c r="A5869" i="8"/>
  <c r="S5869" i="8" s="1"/>
  <c r="B5869" i="8"/>
  <c r="A5870" i="8"/>
  <c r="S5870" i="8" s="1"/>
  <c r="B5870" i="8"/>
  <c r="A5871" i="8"/>
  <c r="S5871" i="8" s="1"/>
  <c r="B5871" i="8"/>
  <c r="A5872" i="8"/>
  <c r="S5872" i="8" s="1"/>
  <c r="B5872" i="8"/>
  <c r="A5873" i="8"/>
  <c r="S5873" i="8" s="1"/>
  <c r="B5873" i="8"/>
  <c r="A5874" i="8"/>
  <c r="S5874" i="8" s="1"/>
  <c r="B5874" i="8"/>
  <c r="A5875" i="8"/>
  <c r="S5875" i="8" s="1"/>
  <c r="B5875" i="8"/>
  <c r="A5876" i="8"/>
  <c r="S5876" i="8" s="1"/>
  <c r="B5876" i="8"/>
  <c r="A5877" i="8"/>
  <c r="S5877" i="8" s="1"/>
  <c r="B5877" i="8"/>
  <c r="A5878" i="8"/>
  <c r="S5878" i="8" s="1"/>
  <c r="B5878" i="8"/>
  <c r="A5879" i="8"/>
  <c r="S5879" i="8" s="1"/>
  <c r="B5879" i="8"/>
  <c r="A5880" i="8"/>
  <c r="S5880" i="8" s="1"/>
  <c r="B5880" i="8"/>
  <c r="A5881" i="8"/>
  <c r="S5881" i="8" s="1"/>
  <c r="B5881" i="8"/>
  <c r="A5882" i="8"/>
  <c r="S5882" i="8" s="1"/>
  <c r="B5882" i="8"/>
  <c r="A5883" i="8"/>
  <c r="S5883" i="8" s="1"/>
  <c r="B5883" i="8"/>
  <c r="A5884" i="8"/>
  <c r="S5884" i="8" s="1"/>
  <c r="B5884" i="8"/>
  <c r="A5885" i="8"/>
  <c r="S5885" i="8" s="1"/>
  <c r="B5885" i="8"/>
  <c r="A5886" i="8"/>
  <c r="S5886" i="8" s="1"/>
  <c r="B5886" i="8"/>
  <c r="A5887" i="8"/>
  <c r="S5887" i="8" s="1"/>
  <c r="B5887" i="8"/>
  <c r="A5888" i="8"/>
  <c r="S5888" i="8" s="1"/>
  <c r="B5888" i="8"/>
  <c r="A5889" i="8"/>
  <c r="S5889" i="8" s="1"/>
  <c r="B5889" i="8"/>
  <c r="A5890" i="8"/>
  <c r="S5890" i="8" s="1"/>
  <c r="B5890" i="8"/>
  <c r="A5891" i="8"/>
  <c r="S5891" i="8" s="1"/>
  <c r="B5891" i="8"/>
  <c r="A5892" i="8"/>
  <c r="S5892" i="8" s="1"/>
  <c r="B5892" i="8"/>
  <c r="A5893" i="8"/>
  <c r="S5893" i="8" s="1"/>
  <c r="B5893" i="8"/>
  <c r="A5894" i="8"/>
  <c r="S5894" i="8" s="1"/>
  <c r="B5894" i="8"/>
  <c r="A5895" i="8"/>
  <c r="S5895" i="8" s="1"/>
  <c r="B5895" i="8"/>
  <c r="A5896" i="8"/>
  <c r="S5896" i="8" s="1"/>
  <c r="B5896" i="8"/>
  <c r="A5897" i="8"/>
  <c r="S5897" i="8" s="1"/>
  <c r="B5897" i="8"/>
  <c r="A5898" i="8"/>
  <c r="S5898" i="8" s="1"/>
  <c r="B5898" i="8"/>
  <c r="A5899" i="8"/>
  <c r="S5899" i="8" s="1"/>
  <c r="B5899" i="8"/>
  <c r="A5900" i="8"/>
  <c r="S5900" i="8" s="1"/>
  <c r="B5900" i="8"/>
  <c r="A5901" i="8"/>
  <c r="S5901" i="8" s="1"/>
  <c r="B5901" i="8"/>
  <c r="A5902" i="8"/>
  <c r="S5902" i="8" s="1"/>
  <c r="B5902" i="8"/>
  <c r="A5903" i="8"/>
  <c r="S5903" i="8" s="1"/>
  <c r="B5903" i="8"/>
  <c r="A5904" i="8"/>
  <c r="S5904" i="8" s="1"/>
  <c r="B5904" i="8"/>
  <c r="A5905" i="8"/>
  <c r="S5905" i="8" s="1"/>
  <c r="B5905" i="8"/>
  <c r="A5906" i="8"/>
  <c r="S5906" i="8" s="1"/>
  <c r="B5906" i="8"/>
  <c r="A5907" i="8"/>
  <c r="S5907" i="8" s="1"/>
  <c r="B5907" i="8"/>
  <c r="A5908" i="8"/>
  <c r="S5908" i="8" s="1"/>
  <c r="B5908" i="8"/>
  <c r="A5909" i="8"/>
  <c r="S5909" i="8" s="1"/>
  <c r="B5909" i="8"/>
  <c r="A5910" i="8"/>
  <c r="S5910" i="8" s="1"/>
  <c r="B5910" i="8"/>
  <c r="A5911" i="8"/>
  <c r="S5911" i="8" s="1"/>
  <c r="B5911" i="8"/>
  <c r="A5912" i="8"/>
  <c r="S5912" i="8" s="1"/>
  <c r="B5912" i="8"/>
  <c r="A5913" i="8"/>
  <c r="S5913" i="8" s="1"/>
  <c r="B5913" i="8"/>
  <c r="A5914" i="8"/>
  <c r="S5914" i="8" s="1"/>
  <c r="B5914" i="8"/>
  <c r="A5915" i="8"/>
  <c r="S5915" i="8" s="1"/>
  <c r="B5915" i="8"/>
  <c r="A5916" i="8"/>
  <c r="S5916" i="8" s="1"/>
  <c r="B5916" i="8"/>
  <c r="A5917" i="8"/>
  <c r="S5917" i="8" s="1"/>
  <c r="B5917" i="8"/>
  <c r="A5918" i="8"/>
  <c r="S5918" i="8" s="1"/>
  <c r="B5918" i="8"/>
  <c r="A5919" i="8"/>
  <c r="S5919" i="8" s="1"/>
  <c r="B5919" i="8"/>
  <c r="A5920" i="8"/>
  <c r="S5920" i="8" s="1"/>
  <c r="B5920" i="8"/>
  <c r="A5921" i="8"/>
  <c r="S5921" i="8" s="1"/>
  <c r="B5921" i="8"/>
  <c r="A5922" i="8"/>
  <c r="S5922" i="8" s="1"/>
  <c r="B5922" i="8"/>
  <c r="A5923" i="8"/>
  <c r="S5923" i="8" s="1"/>
  <c r="B5923" i="8"/>
  <c r="A5924" i="8"/>
  <c r="S5924" i="8" s="1"/>
  <c r="B5924" i="8"/>
  <c r="A5925" i="8"/>
  <c r="S5925" i="8" s="1"/>
  <c r="B5925" i="8"/>
  <c r="A5926" i="8"/>
  <c r="S5926" i="8" s="1"/>
  <c r="B5926" i="8"/>
  <c r="A5927" i="8"/>
  <c r="S5927" i="8" s="1"/>
  <c r="B5927" i="8"/>
  <c r="A5928" i="8"/>
  <c r="S5928" i="8" s="1"/>
  <c r="B5928" i="8"/>
  <c r="A5929" i="8"/>
  <c r="S5929" i="8" s="1"/>
  <c r="B5929" i="8"/>
  <c r="A5930" i="8"/>
  <c r="S5930" i="8" s="1"/>
  <c r="B5930" i="8"/>
  <c r="A5931" i="8"/>
  <c r="S5931" i="8" s="1"/>
  <c r="B5931" i="8"/>
  <c r="A5932" i="8"/>
  <c r="S5932" i="8" s="1"/>
  <c r="B5932" i="8"/>
  <c r="A5933" i="8"/>
  <c r="S5933" i="8" s="1"/>
  <c r="B5933" i="8"/>
  <c r="A5934" i="8"/>
  <c r="S5934" i="8" s="1"/>
  <c r="B5934" i="8"/>
  <c r="A5935" i="8"/>
  <c r="S5935" i="8" s="1"/>
  <c r="B5935" i="8"/>
  <c r="A5936" i="8"/>
  <c r="S5936" i="8" s="1"/>
  <c r="B5936" i="8"/>
  <c r="A5937" i="8"/>
  <c r="S5937" i="8" s="1"/>
  <c r="B5937" i="8"/>
  <c r="A5938" i="8"/>
  <c r="S5938" i="8" s="1"/>
  <c r="B5938" i="8"/>
  <c r="A5939" i="8"/>
  <c r="S5939" i="8" s="1"/>
  <c r="B5939" i="8"/>
  <c r="A5940" i="8"/>
  <c r="S5940" i="8" s="1"/>
  <c r="B5940" i="8"/>
  <c r="A5941" i="8"/>
  <c r="S5941" i="8" s="1"/>
  <c r="B5941" i="8"/>
  <c r="A5942" i="8"/>
  <c r="S5942" i="8" s="1"/>
  <c r="B5942" i="8"/>
  <c r="A5943" i="8"/>
  <c r="S5943" i="8" s="1"/>
  <c r="B5943" i="8"/>
  <c r="A5944" i="8"/>
  <c r="S5944" i="8" s="1"/>
  <c r="B5944" i="8"/>
  <c r="A5945" i="8"/>
  <c r="S5945" i="8" s="1"/>
  <c r="B5945" i="8"/>
  <c r="A5946" i="8"/>
  <c r="S5946" i="8" s="1"/>
  <c r="B5946" i="8"/>
  <c r="A5947" i="8"/>
  <c r="S5947" i="8" s="1"/>
  <c r="B5947" i="8"/>
  <c r="A5948" i="8"/>
  <c r="S5948" i="8" s="1"/>
  <c r="B5948" i="8"/>
  <c r="A5949" i="8"/>
  <c r="S5949" i="8" s="1"/>
  <c r="B5949" i="8"/>
  <c r="A5950" i="8"/>
  <c r="S5950" i="8" s="1"/>
  <c r="B5950" i="8"/>
  <c r="A5951" i="8"/>
  <c r="S5951" i="8" s="1"/>
  <c r="B5951" i="8"/>
  <c r="A5952" i="8"/>
  <c r="S5952" i="8" s="1"/>
  <c r="B5952" i="8"/>
  <c r="A5953" i="8"/>
  <c r="S5953" i="8" s="1"/>
  <c r="B5953" i="8"/>
  <c r="A5954" i="8"/>
  <c r="S5954" i="8" s="1"/>
  <c r="B5954" i="8"/>
  <c r="A5955" i="8"/>
  <c r="S5955" i="8" s="1"/>
  <c r="B5955" i="8"/>
  <c r="A5956" i="8"/>
  <c r="S5956" i="8" s="1"/>
  <c r="B5956" i="8"/>
  <c r="A5957" i="8"/>
  <c r="S5957" i="8" s="1"/>
  <c r="B5957" i="8"/>
  <c r="A5958" i="8"/>
  <c r="S5958" i="8" s="1"/>
  <c r="B5958" i="8"/>
  <c r="A5959" i="8"/>
  <c r="S5959" i="8" s="1"/>
  <c r="B5959" i="8"/>
  <c r="A5960" i="8"/>
  <c r="S5960" i="8" s="1"/>
  <c r="B5960" i="8"/>
  <c r="A5961" i="8"/>
  <c r="S5961" i="8" s="1"/>
  <c r="B5961" i="8"/>
  <c r="A5962" i="8"/>
  <c r="S5962" i="8" s="1"/>
  <c r="B5962" i="8"/>
  <c r="A5963" i="8"/>
  <c r="S5963" i="8" s="1"/>
  <c r="B5963" i="8"/>
  <c r="A5964" i="8"/>
  <c r="S5964" i="8" s="1"/>
  <c r="B5964" i="8"/>
  <c r="A5965" i="8"/>
  <c r="S5965" i="8" s="1"/>
  <c r="B5965" i="8"/>
  <c r="A5966" i="8"/>
  <c r="S5966" i="8" s="1"/>
  <c r="B5966" i="8"/>
  <c r="A5967" i="8"/>
  <c r="S5967" i="8" s="1"/>
  <c r="B5967" i="8"/>
  <c r="A5968" i="8"/>
  <c r="S5968" i="8" s="1"/>
  <c r="B5968" i="8"/>
  <c r="A5969" i="8"/>
  <c r="S5969" i="8" s="1"/>
  <c r="B5969" i="8"/>
  <c r="A5970" i="8"/>
  <c r="S5970" i="8" s="1"/>
  <c r="B5970" i="8"/>
  <c r="A5971" i="8"/>
  <c r="S5971" i="8" s="1"/>
  <c r="B5971" i="8"/>
  <c r="A5972" i="8"/>
  <c r="S5972" i="8" s="1"/>
  <c r="B5972" i="8"/>
  <c r="A5973" i="8"/>
  <c r="S5973" i="8" s="1"/>
  <c r="B5973" i="8"/>
  <c r="A5974" i="8"/>
  <c r="S5974" i="8" s="1"/>
  <c r="B5974" i="8"/>
  <c r="A5975" i="8"/>
  <c r="S5975" i="8" s="1"/>
  <c r="B5975" i="8"/>
  <c r="A5976" i="8"/>
  <c r="S5976" i="8" s="1"/>
  <c r="B5976" i="8"/>
  <c r="A5977" i="8"/>
  <c r="S5977" i="8" s="1"/>
  <c r="B5977" i="8"/>
  <c r="A5978" i="8"/>
  <c r="S5978" i="8" s="1"/>
  <c r="B5978" i="8"/>
  <c r="A5979" i="8"/>
  <c r="S5979" i="8" s="1"/>
  <c r="B5979" i="8"/>
  <c r="A5980" i="8"/>
  <c r="S5980" i="8" s="1"/>
  <c r="B5980" i="8"/>
  <c r="A5981" i="8"/>
  <c r="S5981" i="8" s="1"/>
  <c r="B5981" i="8"/>
  <c r="A5982" i="8"/>
  <c r="S5982" i="8" s="1"/>
  <c r="B5982" i="8"/>
  <c r="A5983" i="8"/>
  <c r="S5983" i="8" s="1"/>
  <c r="B5983" i="8"/>
  <c r="A5984" i="8"/>
  <c r="S5984" i="8" s="1"/>
  <c r="B5984" i="8"/>
  <c r="A5985" i="8"/>
  <c r="S5985" i="8" s="1"/>
  <c r="B5985" i="8"/>
  <c r="A5986" i="8"/>
  <c r="S5986" i="8" s="1"/>
  <c r="B5986" i="8"/>
  <c r="A5987" i="8"/>
  <c r="S5987" i="8" s="1"/>
  <c r="B5987" i="8"/>
  <c r="A5988" i="8"/>
  <c r="S5988" i="8" s="1"/>
  <c r="B5988" i="8"/>
  <c r="A5989" i="8"/>
  <c r="S5989" i="8" s="1"/>
  <c r="B5989" i="8"/>
  <c r="A5990" i="8"/>
  <c r="S5990" i="8" s="1"/>
  <c r="B5990" i="8"/>
  <c r="A5991" i="8"/>
  <c r="S5991" i="8" s="1"/>
  <c r="B5991" i="8"/>
  <c r="A5992" i="8"/>
  <c r="S5992" i="8" s="1"/>
  <c r="B5992" i="8"/>
  <c r="A5993" i="8"/>
  <c r="S5993" i="8" s="1"/>
  <c r="B5993" i="8"/>
  <c r="A5994" i="8"/>
  <c r="S5994" i="8" s="1"/>
  <c r="B5994" i="8"/>
  <c r="A5995" i="8"/>
  <c r="S5995" i="8" s="1"/>
  <c r="B5995" i="8"/>
  <c r="A5996" i="8"/>
  <c r="S5996" i="8" s="1"/>
  <c r="B5996" i="8"/>
  <c r="A5997" i="8"/>
  <c r="S5997" i="8" s="1"/>
  <c r="B5997" i="8"/>
  <c r="A5998" i="8"/>
  <c r="S5998" i="8" s="1"/>
  <c r="B5998" i="8"/>
  <c r="A5999" i="8"/>
  <c r="S5999" i="8" s="1"/>
  <c r="B5999" i="8"/>
  <c r="A6000" i="8"/>
  <c r="S6000" i="8" s="1"/>
  <c r="B6000" i="8"/>
  <c r="A3" i="8"/>
  <c r="S3" i="8" s="1"/>
  <c r="A4" i="8"/>
  <c r="S4" i="8" s="1"/>
  <c r="A5" i="8"/>
  <c r="S5" i="8" s="1"/>
  <c r="A6" i="8"/>
  <c r="S6" i="8" s="1"/>
  <c r="A7" i="8"/>
  <c r="S7" i="8" s="1"/>
  <c r="A8" i="8"/>
  <c r="S8" i="8" s="1"/>
  <c r="A9" i="8"/>
  <c r="S9" i="8" s="1"/>
  <c r="A10" i="8"/>
  <c r="S10" i="8" s="1"/>
  <c r="A11" i="8"/>
  <c r="S11" i="8" s="1"/>
  <c r="A12" i="8"/>
  <c r="S12" i="8" s="1"/>
  <c r="A13" i="8"/>
  <c r="S13" i="8" s="1"/>
  <c r="A14" i="8"/>
  <c r="S14" i="8" s="1"/>
  <c r="A15" i="8"/>
  <c r="S15" i="8" s="1"/>
  <c r="A16" i="8"/>
  <c r="S16" i="8" s="1"/>
  <c r="A17" i="8"/>
  <c r="S17" i="8" s="1"/>
  <c r="A18" i="8"/>
  <c r="S18" i="8" s="1"/>
  <c r="A19" i="8"/>
  <c r="S19" i="8" s="1"/>
  <c r="A20" i="8"/>
  <c r="S20" i="8" s="1"/>
  <c r="A21" i="8"/>
  <c r="S21" i="8" s="1"/>
  <c r="A22" i="8"/>
  <c r="S22" i="8" s="1"/>
  <c r="A23" i="8"/>
  <c r="S23" i="8" s="1"/>
  <c r="A24" i="8"/>
  <c r="S24" i="8" s="1"/>
  <c r="A25" i="8"/>
  <c r="S25" i="8" s="1"/>
  <c r="A26" i="8"/>
  <c r="S26" i="8" s="1"/>
  <c r="A27" i="8"/>
  <c r="S27" i="8" s="1"/>
  <c r="A28" i="8"/>
  <c r="S28" i="8" s="1"/>
  <c r="A29" i="8"/>
  <c r="S29" i="8" s="1"/>
  <c r="A30" i="8"/>
  <c r="S30" i="8" s="1"/>
  <c r="A31" i="8"/>
  <c r="S31" i="8" s="1"/>
  <c r="A32" i="8"/>
  <c r="S32" i="8" s="1"/>
  <c r="A33" i="8"/>
  <c r="S33" i="8" s="1"/>
  <c r="A34" i="8"/>
  <c r="S34" i="8" s="1"/>
  <c r="A35" i="8"/>
  <c r="S35" i="8" s="1"/>
  <c r="A36" i="8"/>
  <c r="S36" i="8" s="1"/>
  <c r="A37" i="8"/>
  <c r="S37" i="8" s="1"/>
  <c r="A38" i="8"/>
  <c r="S38" i="8" s="1"/>
  <c r="A39" i="8"/>
  <c r="S39" i="8" s="1"/>
  <c r="A40" i="8"/>
  <c r="S40" i="8" s="1"/>
  <c r="A41" i="8"/>
  <c r="S41" i="8" s="1"/>
  <c r="A42" i="8"/>
  <c r="S42" i="8" s="1"/>
  <c r="A43" i="8"/>
  <c r="S43" i="8" s="1"/>
  <c r="A44" i="8"/>
  <c r="S44" i="8" s="1"/>
  <c r="A45" i="8"/>
  <c r="S45" i="8" s="1"/>
  <c r="A46" i="8"/>
  <c r="S46" i="8" s="1"/>
  <c r="A47" i="8"/>
  <c r="S47" i="8" s="1"/>
  <c r="A48" i="8"/>
  <c r="S48" i="8" s="1"/>
  <c r="A49" i="8"/>
  <c r="S49" i="8" s="1"/>
  <c r="A50" i="8"/>
  <c r="S50" i="8" s="1"/>
  <c r="A51" i="8"/>
  <c r="S51" i="8" s="1"/>
  <c r="A52" i="8"/>
  <c r="S52" i="8" s="1"/>
  <c r="A53" i="8"/>
  <c r="S53" i="8" s="1"/>
  <c r="A54" i="8"/>
  <c r="S54" i="8" s="1"/>
  <c r="A55" i="8"/>
  <c r="S55" i="8" s="1"/>
  <c r="A56" i="8"/>
  <c r="S56" i="8" s="1"/>
  <c r="A57" i="8"/>
  <c r="S57" i="8" s="1"/>
  <c r="A58" i="8"/>
  <c r="S58" i="8" s="1"/>
  <c r="A59" i="8"/>
  <c r="S59" i="8" s="1"/>
  <c r="A60" i="8"/>
  <c r="S60" i="8" s="1"/>
  <c r="A61" i="8"/>
  <c r="S61" i="8" s="1"/>
  <c r="A62" i="8"/>
  <c r="S62" i="8" s="1"/>
  <c r="A63" i="8"/>
  <c r="S63" i="8" s="1"/>
  <c r="A64" i="8"/>
  <c r="S64" i="8" s="1"/>
  <c r="A65" i="8"/>
  <c r="S65" i="8" s="1"/>
  <c r="A66" i="8"/>
  <c r="S66" i="8" s="1"/>
  <c r="A67" i="8"/>
  <c r="S67" i="8" s="1"/>
  <c r="A68" i="8"/>
  <c r="S68" i="8" s="1"/>
  <c r="A69" i="8"/>
  <c r="S69" i="8" s="1"/>
  <c r="A70" i="8"/>
  <c r="S70" i="8" s="1"/>
  <c r="A71" i="8"/>
  <c r="S71" i="8" s="1"/>
  <c r="A72" i="8"/>
  <c r="S72" i="8" s="1"/>
  <c r="A73" i="8"/>
  <c r="S73" i="8" s="1"/>
  <c r="A74" i="8"/>
  <c r="S74" i="8" s="1"/>
  <c r="A75" i="8"/>
  <c r="S75" i="8" s="1"/>
  <c r="A76" i="8"/>
  <c r="S76" i="8" s="1"/>
  <c r="A77" i="8"/>
  <c r="S77" i="8" s="1"/>
  <c r="A78" i="8"/>
  <c r="S78" i="8" s="1"/>
  <c r="A79" i="8"/>
  <c r="S79" i="8" s="1"/>
  <c r="A80" i="8"/>
  <c r="S80" i="8" s="1"/>
  <c r="A81" i="8"/>
  <c r="S81" i="8" s="1"/>
  <c r="A82" i="8"/>
  <c r="S82" i="8" s="1"/>
  <c r="A83" i="8"/>
  <c r="S83" i="8" s="1"/>
  <c r="A84" i="8"/>
  <c r="S84" i="8" s="1"/>
  <c r="A85" i="8"/>
  <c r="S85" i="8" s="1"/>
  <c r="A86" i="8"/>
  <c r="S86" i="8" s="1"/>
  <c r="A87" i="8"/>
  <c r="S87" i="8" s="1"/>
  <c r="A88" i="8"/>
  <c r="S88" i="8" s="1"/>
  <c r="A89" i="8"/>
  <c r="S89" i="8" s="1"/>
  <c r="A90" i="8"/>
  <c r="S90" i="8" s="1"/>
  <c r="A91" i="8"/>
  <c r="S91" i="8" s="1"/>
  <c r="A92" i="8"/>
  <c r="S92" i="8" s="1"/>
  <c r="A93" i="8"/>
  <c r="S93" i="8" s="1"/>
  <c r="A94" i="8"/>
  <c r="S94" i="8" s="1"/>
  <c r="A95" i="8"/>
  <c r="S95" i="8" s="1"/>
  <c r="A96" i="8"/>
  <c r="S96" i="8" s="1"/>
  <c r="A97" i="8"/>
  <c r="S97" i="8" s="1"/>
  <c r="A98" i="8"/>
  <c r="S98" i="8" s="1"/>
  <c r="A99" i="8"/>
  <c r="S99" i="8" s="1"/>
  <c r="A100" i="8"/>
  <c r="S100" i="8" s="1"/>
  <c r="A101" i="8"/>
  <c r="S101" i="8" s="1"/>
  <c r="A102" i="8"/>
  <c r="S102" i="8" s="1"/>
  <c r="A103" i="8"/>
  <c r="S103" i="8" s="1"/>
  <c r="A104" i="8"/>
  <c r="S104" i="8" s="1"/>
  <c r="A105" i="8"/>
  <c r="S105" i="8" s="1"/>
  <c r="A106" i="8"/>
  <c r="S106" i="8" s="1"/>
  <c r="A107" i="8"/>
  <c r="S107" i="8" s="1"/>
  <c r="A108" i="8"/>
  <c r="S108" i="8" s="1"/>
  <c r="A109" i="8"/>
  <c r="S109" i="8" s="1"/>
  <c r="A110" i="8"/>
  <c r="S110" i="8" s="1"/>
  <c r="A111" i="8"/>
  <c r="S111" i="8" s="1"/>
  <c r="A112" i="8"/>
  <c r="S112" i="8" s="1"/>
  <c r="A113" i="8"/>
  <c r="S113" i="8" s="1"/>
  <c r="A114" i="8"/>
  <c r="S114" i="8" s="1"/>
  <c r="A115" i="8"/>
  <c r="S115" i="8" s="1"/>
  <c r="A116" i="8"/>
  <c r="S116" i="8" s="1"/>
  <c r="A117" i="8"/>
  <c r="S117" i="8" s="1"/>
  <c r="A118" i="8"/>
  <c r="S118" i="8" s="1"/>
  <c r="A119" i="8"/>
  <c r="S119" i="8" s="1"/>
  <c r="A120" i="8"/>
  <c r="S120" i="8" s="1"/>
  <c r="A121" i="8"/>
  <c r="S121" i="8" s="1"/>
  <c r="A122" i="8"/>
  <c r="S122" i="8" s="1"/>
  <c r="A123" i="8"/>
  <c r="S123" i="8" s="1"/>
  <c r="A124" i="8"/>
  <c r="S124" i="8" s="1"/>
  <c r="A125" i="8"/>
  <c r="S125" i="8" s="1"/>
  <c r="A126" i="8"/>
  <c r="S126" i="8" s="1"/>
  <c r="A127" i="8"/>
  <c r="S127" i="8" s="1"/>
  <c r="A128" i="8"/>
  <c r="S128" i="8" s="1"/>
  <c r="A129" i="8"/>
  <c r="S129" i="8" s="1"/>
  <c r="A130" i="8"/>
  <c r="S130" i="8" s="1"/>
  <c r="A131" i="8"/>
  <c r="S131" i="8" s="1"/>
  <c r="A132" i="8"/>
  <c r="S132" i="8" s="1"/>
  <c r="A133" i="8"/>
  <c r="S133" i="8" s="1"/>
  <c r="A134" i="8"/>
  <c r="S134" i="8" s="1"/>
  <c r="A135" i="8"/>
  <c r="S135" i="8" s="1"/>
  <c r="A136" i="8"/>
  <c r="S136" i="8" s="1"/>
  <c r="A137" i="8"/>
  <c r="S137" i="8" s="1"/>
  <c r="A138" i="8"/>
  <c r="S138" i="8" s="1"/>
  <c r="A139" i="8"/>
  <c r="S139" i="8" s="1"/>
  <c r="A140" i="8"/>
  <c r="S140" i="8" s="1"/>
  <c r="A141" i="8"/>
  <c r="S141" i="8" s="1"/>
  <c r="A142" i="8"/>
  <c r="S142" i="8" s="1"/>
  <c r="A143" i="8"/>
  <c r="S143" i="8" s="1"/>
  <c r="A144" i="8"/>
  <c r="S144" i="8" s="1"/>
  <c r="A145" i="8"/>
  <c r="S145" i="8" s="1"/>
  <c r="A146" i="8"/>
  <c r="S146" i="8" s="1"/>
  <c r="A147" i="8"/>
  <c r="S147" i="8" s="1"/>
  <c r="A148" i="8"/>
  <c r="S148" i="8" s="1"/>
  <c r="A149" i="8"/>
  <c r="S149" i="8" s="1"/>
  <c r="A150" i="8"/>
  <c r="S150" i="8" s="1"/>
  <c r="A151" i="8"/>
  <c r="S151" i="8" s="1"/>
  <c r="A152" i="8"/>
  <c r="S152" i="8" s="1"/>
  <c r="A153" i="8"/>
  <c r="S153" i="8" s="1"/>
  <c r="A154" i="8"/>
  <c r="S154" i="8" s="1"/>
  <c r="A155" i="8"/>
  <c r="S155" i="8" s="1"/>
  <c r="A156" i="8"/>
  <c r="S156" i="8" s="1"/>
  <c r="A157" i="8"/>
  <c r="S157" i="8" s="1"/>
  <c r="A158" i="8"/>
  <c r="S158" i="8" s="1"/>
  <c r="A159" i="8"/>
  <c r="S159" i="8" s="1"/>
  <c r="A160" i="8"/>
  <c r="S160" i="8" s="1"/>
  <c r="A161" i="8"/>
  <c r="S161" i="8" s="1"/>
  <c r="A162" i="8"/>
  <c r="S162" i="8" s="1"/>
  <c r="A163" i="8"/>
  <c r="S163" i="8" s="1"/>
  <c r="A164" i="8"/>
  <c r="S164" i="8" s="1"/>
  <c r="A165" i="8"/>
  <c r="S165" i="8" s="1"/>
  <c r="A166" i="8"/>
  <c r="S166" i="8" s="1"/>
  <c r="A167" i="8"/>
  <c r="S167" i="8" s="1"/>
  <c r="A168" i="8"/>
  <c r="S168" i="8" s="1"/>
  <c r="A169" i="8"/>
  <c r="S169" i="8" s="1"/>
  <c r="A170" i="8"/>
  <c r="S170" i="8" s="1"/>
  <c r="A171" i="8"/>
  <c r="S171" i="8" s="1"/>
  <c r="A172" i="8"/>
  <c r="S172" i="8" s="1"/>
  <c r="A173" i="8"/>
  <c r="S173" i="8" s="1"/>
  <c r="A174" i="8"/>
  <c r="S174" i="8" s="1"/>
  <c r="A175" i="8"/>
  <c r="S175" i="8" s="1"/>
  <c r="A176" i="8"/>
  <c r="S176" i="8" s="1"/>
  <c r="A177" i="8"/>
  <c r="S177" i="8" s="1"/>
  <c r="A178" i="8"/>
  <c r="S178" i="8" s="1"/>
  <c r="A179" i="8"/>
  <c r="S179" i="8" s="1"/>
  <c r="A180" i="8"/>
  <c r="S180" i="8" s="1"/>
  <c r="A181" i="8"/>
  <c r="S181" i="8" s="1"/>
  <c r="A182" i="8"/>
  <c r="S182" i="8" s="1"/>
  <c r="A183" i="8"/>
  <c r="S183" i="8" s="1"/>
  <c r="A184" i="8"/>
  <c r="S184" i="8" s="1"/>
  <c r="A185" i="8"/>
  <c r="S185" i="8" s="1"/>
  <c r="A186" i="8"/>
  <c r="S186" i="8" s="1"/>
  <c r="A187" i="8"/>
  <c r="S187" i="8" s="1"/>
  <c r="A188" i="8"/>
  <c r="S188" i="8" s="1"/>
  <c r="A189" i="8"/>
  <c r="S189" i="8" s="1"/>
  <c r="A190" i="8"/>
  <c r="S190" i="8" s="1"/>
  <c r="A191" i="8"/>
  <c r="S191" i="8" s="1"/>
  <c r="A192" i="8"/>
  <c r="S192" i="8" s="1"/>
  <c r="A193" i="8"/>
  <c r="S193" i="8" s="1"/>
  <c r="A194" i="8"/>
  <c r="S194" i="8" s="1"/>
  <c r="A195" i="8"/>
  <c r="S195" i="8" s="1"/>
  <c r="A196" i="8"/>
  <c r="S196" i="8" s="1"/>
  <c r="A197" i="8"/>
  <c r="S197" i="8" s="1"/>
  <c r="A198" i="8"/>
  <c r="S198" i="8" s="1"/>
  <c r="A199" i="8"/>
  <c r="S199" i="8" s="1"/>
  <c r="A200" i="8"/>
  <c r="S200" i="8" s="1"/>
  <c r="A201" i="8"/>
  <c r="S201" i="8" s="1"/>
  <c r="A202" i="8"/>
  <c r="S202" i="8" s="1"/>
  <c r="A203" i="8"/>
  <c r="S203" i="8" s="1"/>
  <c r="A204" i="8"/>
  <c r="S204" i="8" s="1"/>
  <c r="A205" i="8"/>
  <c r="S205" i="8" s="1"/>
  <c r="A206" i="8"/>
  <c r="S206" i="8" s="1"/>
  <c r="A207" i="8"/>
  <c r="S207" i="8" s="1"/>
  <c r="A208" i="8"/>
  <c r="S208" i="8" s="1"/>
  <c r="A209" i="8"/>
  <c r="S209" i="8" s="1"/>
  <c r="A210" i="8"/>
  <c r="S210" i="8" s="1"/>
  <c r="A211" i="8"/>
  <c r="S211" i="8" s="1"/>
  <c r="A212" i="8"/>
  <c r="S212" i="8" s="1"/>
  <c r="A213" i="8"/>
  <c r="S213" i="8" s="1"/>
  <c r="A214" i="8"/>
  <c r="S214" i="8" s="1"/>
  <c r="A215" i="8"/>
  <c r="S215" i="8" s="1"/>
  <c r="A216" i="8"/>
  <c r="S216" i="8" s="1"/>
  <c r="A217" i="8"/>
  <c r="S217" i="8" s="1"/>
  <c r="A218" i="8"/>
  <c r="S218" i="8" s="1"/>
  <c r="A219" i="8"/>
  <c r="S219" i="8" s="1"/>
  <c r="A220" i="8"/>
  <c r="S220" i="8" s="1"/>
  <c r="A221" i="8"/>
  <c r="S221" i="8" s="1"/>
  <c r="A222" i="8"/>
  <c r="S222" i="8" s="1"/>
  <c r="A223" i="8"/>
  <c r="S223" i="8" s="1"/>
  <c r="A224" i="8"/>
  <c r="S224" i="8" s="1"/>
  <c r="A225" i="8"/>
  <c r="S225" i="8" s="1"/>
  <c r="A226" i="8"/>
  <c r="S226" i="8" s="1"/>
  <c r="A227" i="8"/>
  <c r="S227" i="8" s="1"/>
  <c r="A228" i="8"/>
  <c r="S228" i="8" s="1"/>
  <c r="A229" i="8"/>
  <c r="S229" i="8" s="1"/>
  <c r="A230" i="8"/>
  <c r="S230" i="8" s="1"/>
  <c r="A231" i="8"/>
  <c r="S231" i="8" s="1"/>
  <c r="A232" i="8"/>
  <c r="S232" i="8" s="1"/>
  <c r="A233" i="8"/>
  <c r="S233" i="8" s="1"/>
  <c r="A234" i="8"/>
  <c r="S234" i="8" s="1"/>
  <c r="A235" i="8"/>
  <c r="S235" i="8" s="1"/>
  <c r="A236" i="8"/>
  <c r="S236" i="8" s="1"/>
  <c r="A237" i="8"/>
  <c r="S237" i="8" s="1"/>
  <c r="A238" i="8"/>
  <c r="S238" i="8" s="1"/>
  <c r="A239" i="8"/>
  <c r="S239" i="8" s="1"/>
  <c r="A240" i="8"/>
  <c r="S240" i="8" s="1"/>
  <c r="A241" i="8"/>
  <c r="S241" i="8" s="1"/>
  <c r="A242" i="8"/>
  <c r="S242" i="8" s="1"/>
  <c r="A243" i="8"/>
  <c r="S243" i="8" s="1"/>
  <c r="A244" i="8"/>
  <c r="S244" i="8" s="1"/>
  <c r="A245" i="8"/>
  <c r="S245" i="8" s="1"/>
  <c r="A246" i="8"/>
  <c r="S246" i="8" s="1"/>
  <c r="A247" i="8"/>
  <c r="S247" i="8" s="1"/>
  <c r="A248" i="8"/>
  <c r="S248" i="8" s="1"/>
  <c r="A249" i="8"/>
  <c r="S249" i="8" s="1"/>
  <c r="A250" i="8"/>
  <c r="S250" i="8" s="1"/>
  <c r="A251" i="8"/>
  <c r="S251" i="8" s="1"/>
  <c r="A252" i="8"/>
  <c r="S252" i="8" s="1"/>
  <c r="A253" i="8"/>
  <c r="S253" i="8" s="1"/>
  <c r="A254" i="8"/>
  <c r="S254" i="8" s="1"/>
  <c r="A255" i="8"/>
  <c r="S255" i="8" s="1"/>
  <c r="A256" i="8"/>
  <c r="S256" i="8" s="1"/>
  <c r="A257" i="8"/>
  <c r="S257" i="8" s="1"/>
  <c r="A258" i="8"/>
  <c r="S258" i="8" s="1"/>
  <c r="A259" i="8"/>
  <c r="S259" i="8" s="1"/>
  <c r="A260" i="8"/>
  <c r="S260" i="8" s="1"/>
  <c r="A261" i="8"/>
  <c r="S261" i="8" s="1"/>
  <c r="A262" i="8"/>
  <c r="S262" i="8" s="1"/>
  <c r="A263" i="8"/>
  <c r="S263" i="8" s="1"/>
  <c r="A264" i="8"/>
  <c r="S264" i="8" s="1"/>
  <c r="A265" i="8"/>
  <c r="S265" i="8" s="1"/>
  <c r="A266" i="8"/>
  <c r="S266" i="8" s="1"/>
  <c r="A267" i="8"/>
  <c r="S267" i="8" s="1"/>
  <c r="A268" i="8"/>
  <c r="S268" i="8" s="1"/>
  <c r="A269" i="8"/>
  <c r="S269" i="8" s="1"/>
  <c r="A270" i="8"/>
  <c r="S270" i="8" s="1"/>
  <c r="A271" i="8"/>
  <c r="S271" i="8" s="1"/>
  <c r="A272" i="8"/>
  <c r="S272" i="8" s="1"/>
  <c r="A273" i="8"/>
  <c r="S273" i="8" s="1"/>
  <c r="A274" i="8"/>
  <c r="S274" i="8" s="1"/>
  <c r="A275" i="8"/>
  <c r="S275" i="8" s="1"/>
  <c r="A276" i="8"/>
  <c r="S276" i="8" s="1"/>
  <c r="A277" i="8"/>
  <c r="S277" i="8" s="1"/>
  <c r="A278" i="8"/>
  <c r="S278" i="8" s="1"/>
  <c r="A279" i="8"/>
  <c r="S279" i="8" s="1"/>
  <c r="A280" i="8"/>
  <c r="S280" i="8" s="1"/>
  <c r="A281" i="8"/>
  <c r="S281" i="8" s="1"/>
  <c r="A282" i="8"/>
  <c r="S282" i="8" s="1"/>
  <c r="A283" i="8"/>
  <c r="S283" i="8" s="1"/>
  <c r="A284" i="8"/>
  <c r="S284" i="8" s="1"/>
  <c r="A285" i="8"/>
  <c r="S285" i="8" s="1"/>
  <c r="A286" i="8"/>
  <c r="S286" i="8" s="1"/>
  <c r="A287" i="8"/>
  <c r="S287" i="8" s="1"/>
  <c r="A288" i="8"/>
  <c r="S288" i="8" s="1"/>
  <c r="A289" i="8"/>
  <c r="S289" i="8" s="1"/>
  <c r="A290" i="8"/>
  <c r="S290" i="8" s="1"/>
  <c r="A291" i="8"/>
  <c r="S291" i="8" s="1"/>
  <c r="A292" i="8"/>
  <c r="S292" i="8" s="1"/>
  <c r="A293" i="8"/>
  <c r="S293" i="8" s="1"/>
  <c r="A294" i="8"/>
  <c r="S294" i="8" s="1"/>
  <c r="A295" i="8"/>
  <c r="S295" i="8" s="1"/>
  <c r="A296" i="8"/>
  <c r="S296" i="8" s="1"/>
  <c r="A297" i="8"/>
  <c r="S297" i="8" s="1"/>
  <c r="A298" i="8"/>
  <c r="S298" i="8" s="1"/>
  <c r="A299" i="8"/>
  <c r="S299" i="8" s="1"/>
  <c r="A300" i="8"/>
  <c r="S300" i="8" s="1"/>
  <c r="A301" i="8"/>
  <c r="S301" i="8" s="1"/>
  <c r="A302" i="8"/>
  <c r="S302" i="8" s="1"/>
  <c r="A303" i="8"/>
  <c r="S303" i="8" s="1"/>
  <c r="A304" i="8"/>
  <c r="S304" i="8" s="1"/>
  <c r="A305" i="8"/>
  <c r="S305" i="8" s="1"/>
  <c r="A306" i="8"/>
  <c r="S306" i="8" s="1"/>
  <c r="A307" i="8"/>
  <c r="S307" i="8" s="1"/>
  <c r="A308" i="8"/>
  <c r="S308" i="8" s="1"/>
  <c r="A309" i="8"/>
  <c r="S309" i="8" s="1"/>
  <c r="A310" i="8"/>
  <c r="S310" i="8" s="1"/>
  <c r="A311" i="8"/>
  <c r="S311" i="8" s="1"/>
  <c r="A312" i="8"/>
  <c r="S312" i="8" s="1"/>
  <c r="A313" i="8"/>
  <c r="S313" i="8" s="1"/>
  <c r="A314" i="8"/>
  <c r="S314" i="8" s="1"/>
  <c r="A315" i="8"/>
  <c r="S315" i="8" s="1"/>
  <c r="A316" i="8"/>
  <c r="S316" i="8" s="1"/>
  <c r="A317" i="8"/>
  <c r="S317" i="8" s="1"/>
  <c r="A318" i="8"/>
  <c r="S318" i="8" s="1"/>
  <c r="A319" i="8"/>
  <c r="S319" i="8" s="1"/>
  <c r="A320" i="8"/>
  <c r="S320" i="8" s="1"/>
  <c r="A321" i="8"/>
  <c r="S321" i="8" s="1"/>
  <c r="A322" i="8"/>
  <c r="S322" i="8" s="1"/>
  <c r="A323" i="8"/>
  <c r="S323" i="8" s="1"/>
  <c r="A324" i="8"/>
  <c r="S324" i="8" s="1"/>
  <c r="A325" i="8"/>
  <c r="S325" i="8" s="1"/>
  <c r="A326" i="8"/>
  <c r="S326" i="8" s="1"/>
  <c r="A327" i="8"/>
  <c r="S327" i="8" s="1"/>
  <c r="A328" i="8"/>
  <c r="S328" i="8" s="1"/>
  <c r="A329" i="8"/>
  <c r="S329" i="8" s="1"/>
  <c r="A330" i="8"/>
  <c r="S330" i="8" s="1"/>
  <c r="A331" i="8"/>
  <c r="S331" i="8" s="1"/>
  <c r="A332" i="8"/>
  <c r="S332" i="8" s="1"/>
  <c r="A333" i="8"/>
  <c r="S333" i="8" s="1"/>
  <c r="A334" i="8"/>
  <c r="S334" i="8" s="1"/>
  <c r="A335" i="8"/>
  <c r="S335" i="8" s="1"/>
  <c r="A336" i="8"/>
  <c r="S336" i="8" s="1"/>
  <c r="A337" i="8"/>
  <c r="S337" i="8" s="1"/>
  <c r="A338" i="8"/>
  <c r="S338" i="8" s="1"/>
  <c r="A339" i="8"/>
  <c r="S339" i="8" s="1"/>
  <c r="A340" i="8"/>
  <c r="S340" i="8" s="1"/>
  <c r="A341" i="8"/>
  <c r="S341" i="8" s="1"/>
  <c r="A342" i="8"/>
  <c r="S342" i="8" s="1"/>
  <c r="A343" i="8"/>
  <c r="S343" i="8" s="1"/>
  <c r="A344" i="8"/>
  <c r="S344" i="8" s="1"/>
  <c r="A345" i="8"/>
  <c r="S345" i="8" s="1"/>
  <c r="A346" i="8"/>
  <c r="S346" i="8" s="1"/>
  <c r="A347" i="8"/>
  <c r="S347" i="8" s="1"/>
  <c r="A348" i="8"/>
  <c r="S348" i="8" s="1"/>
  <c r="A349" i="8"/>
  <c r="S349" i="8" s="1"/>
  <c r="A350" i="8"/>
  <c r="S350" i="8" s="1"/>
  <c r="A351" i="8"/>
  <c r="S351" i="8" s="1"/>
  <c r="A352" i="8"/>
  <c r="S352" i="8" s="1"/>
  <c r="A353" i="8"/>
  <c r="S353" i="8" s="1"/>
  <c r="A354" i="8"/>
  <c r="S354" i="8" s="1"/>
  <c r="A355" i="8"/>
  <c r="S355" i="8" s="1"/>
  <c r="A356" i="8"/>
  <c r="S356" i="8" s="1"/>
  <c r="A357" i="8"/>
  <c r="S357" i="8" s="1"/>
  <c r="A358" i="8"/>
  <c r="S358" i="8" s="1"/>
  <c r="A359" i="8"/>
  <c r="S359" i="8" s="1"/>
  <c r="A360" i="8"/>
  <c r="S360" i="8" s="1"/>
  <c r="A361" i="8"/>
  <c r="S361" i="8" s="1"/>
  <c r="A362" i="8"/>
  <c r="S362" i="8" s="1"/>
  <c r="A363" i="8"/>
  <c r="S363" i="8" s="1"/>
  <c r="A364" i="8"/>
  <c r="S364" i="8" s="1"/>
  <c r="A365" i="8"/>
  <c r="S365" i="8" s="1"/>
  <c r="A366" i="8"/>
  <c r="S366" i="8" s="1"/>
  <c r="A367" i="8"/>
  <c r="S367" i="8" s="1"/>
  <c r="A368" i="8"/>
  <c r="S368" i="8" s="1"/>
  <c r="A369" i="8"/>
  <c r="S369" i="8" s="1"/>
  <c r="A370" i="8"/>
  <c r="S370" i="8" s="1"/>
  <c r="A371" i="8"/>
  <c r="S371" i="8" s="1"/>
  <c r="A372" i="8"/>
  <c r="S372" i="8" s="1"/>
  <c r="A373" i="8"/>
  <c r="S373" i="8" s="1"/>
  <c r="A374" i="8"/>
  <c r="S374" i="8" s="1"/>
  <c r="A375" i="8"/>
  <c r="S375" i="8" s="1"/>
  <c r="A376" i="8"/>
  <c r="S376" i="8" s="1"/>
  <c r="A377" i="8"/>
  <c r="S377" i="8" s="1"/>
  <c r="A378" i="8"/>
  <c r="S378" i="8" s="1"/>
  <c r="A379" i="8"/>
  <c r="S379" i="8" s="1"/>
  <c r="A380" i="8"/>
  <c r="S380" i="8" s="1"/>
  <c r="A381" i="8"/>
  <c r="S381" i="8" s="1"/>
  <c r="A382" i="8"/>
  <c r="S382" i="8" s="1"/>
  <c r="A383" i="8"/>
  <c r="S383" i="8" s="1"/>
  <c r="A384" i="8"/>
  <c r="S384" i="8" s="1"/>
  <c r="A385" i="8"/>
  <c r="S385" i="8" s="1"/>
  <c r="A386" i="8"/>
  <c r="S386" i="8" s="1"/>
  <c r="A387" i="8"/>
  <c r="S387" i="8" s="1"/>
  <c r="A388" i="8"/>
  <c r="S388" i="8" s="1"/>
  <c r="A389" i="8"/>
  <c r="S389" i="8" s="1"/>
  <c r="A390" i="8"/>
  <c r="S390" i="8" s="1"/>
  <c r="A391" i="8"/>
  <c r="S391" i="8" s="1"/>
  <c r="A392" i="8"/>
  <c r="S392" i="8" s="1"/>
  <c r="A393" i="8"/>
  <c r="S393" i="8" s="1"/>
  <c r="A394" i="8"/>
  <c r="S394" i="8" s="1"/>
  <c r="A395" i="8"/>
  <c r="S395" i="8" s="1"/>
  <c r="A396" i="8"/>
  <c r="S396" i="8" s="1"/>
  <c r="A397" i="8"/>
  <c r="S397" i="8" s="1"/>
  <c r="A398" i="8"/>
  <c r="S398" i="8" s="1"/>
  <c r="A399" i="8"/>
  <c r="S399" i="8" s="1"/>
  <c r="A400" i="8"/>
  <c r="S400" i="8" s="1"/>
  <c r="A401" i="8"/>
  <c r="S401" i="8" s="1"/>
  <c r="A402" i="8"/>
  <c r="S402" i="8" s="1"/>
  <c r="A403" i="8"/>
  <c r="S403" i="8" s="1"/>
  <c r="A404" i="8"/>
  <c r="S404" i="8" s="1"/>
  <c r="A405" i="8"/>
  <c r="S405" i="8" s="1"/>
  <c r="A406" i="8"/>
  <c r="S406" i="8" s="1"/>
  <c r="A407" i="8"/>
  <c r="S407" i="8" s="1"/>
  <c r="A408" i="8"/>
  <c r="S408" i="8" s="1"/>
  <c r="A409" i="8"/>
  <c r="S409" i="8" s="1"/>
  <c r="A410" i="8"/>
  <c r="S410" i="8" s="1"/>
  <c r="A411" i="8"/>
  <c r="S411" i="8" s="1"/>
  <c r="A412" i="8"/>
  <c r="S412" i="8" s="1"/>
  <c r="A413" i="8"/>
  <c r="S413" i="8" s="1"/>
  <c r="A414" i="8"/>
  <c r="S414" i="8" s="1"/>
  <c r="A415" i="8"/>
  <c r="S415" i="8" s="1"/>
  <c r="A416" i="8"/>
  <c r="S416" i="8" s="1"/>
  <c r="A417" i="8"/>
  <c r="S417" i="8" s="1"/>
  <c r="A418" i="8"/>
  <c r="S418" i="8" s="1"/>
  <c r="A419" i="8"/>
  <c r="S419" i="8" s="1"/>
  <c r="A420" i="8"/>
  <c r="S420" i="8" s="1"/>
  <c r="A421" i="8"/>
  <c r="S421" i="8" s="1"/>
  <c r="A422" i="8"/>
  <c r="S422" i="8" s="1"/>
  <c r="A423" i="8"/>
  <c r="S423" i="8" s="1"/>
  <c r="A424" i="8"/>
  <c r="S424" i="8" s="1"/>
  <c r="A425" i="8"/>
  <c r="S425" i="8" s="1"/>
  <c r="A426" i="8"/>
  <c r="S426" i="8" s="1"/>
  <c r="A427" i="8"/>
  <c r="S427" i="8" s="1"/>
  <c r="A428" i="8"/>
  <c r="S428" i="8" s="1"/>
  <c r="A429" i="8"/>
  <c r="S429" i="8" s="1"/>
  <c r="A430" i="8"/>
  <c r="S430" i="8" s="1"/>
  <c r="A431" i="8"/>
  <c r="S431" i="8" s="1"/>
  <c r="A432" i="8"/>
  <c r="S432" i="8" s="1"/>
  <c r="A433" i="8"/>
  <c r="S433" i="8" s="1"/>
  <c r="A434" i="8"/>
  <c r="S434" i="8" s="1"/>
  <c r="A435" i="8"/>
  <c r="S435" i="8" s="1"/>
  <c r="A436" i="8"/>
  <c r="S436" i="8" s="1"/>
  <c r="A437" i="8"/>
  <c r="S437" i="8" s="1"/>
  <c r="A438" i="8"/>
  <c r="S438" i="8" s="1"/>
  <c r="A439" i="8"/>
  <c r="S439" i="8" s="1"/>
  <c r="A440" i="8"/>
  <c r="S440" i="8" s="1"/>
  <c r="A441" i="8"/>
  <c r="S441" i="8" s="1"/>
  <c r="A442" i="8"/>
  <c r="S442" i="8" s="1"/>
  <c r="A443" i="8"/>
  <c r="S443" i="8" s="1"/>
  <c r="A444" i="8"/>
  <c r="S444" i="8" s="1"/>
  <c r="A445" i="8"/>
  <c r="S445" i="8" s="1"/>
  <c r="A446" i="8"/>
  <c r="S446" i="8" s="1"/>
  <c r="A447" i="8"/>
  <c r="S447" i="8" s="1"/>
  <c r="A448" i="8"/>
  <c r="S448" i="8" s="1"/>
  <c r="A449" i="8"/>
  <c r="S449" i="8" s="1"/>
  <c r="A450" i="8"/>
  <c r="S450" i="8" s="1"/>
  <c r="A451" i="8"/>
  <c r="S451" i="8" s="1"/>
  <c r="A452" i="8"/>
  <c r="S452" i="8" s="1"/>
  <c r="A453" i="8"/>
  <c r="S453" i="8" s="1"/>
  <c r="A454" i="8"/>
  <c r="S454" i="8" s="1"/>
  <c r="A455" i="8"/>
  <c r="S455" i="8" s="1"/>
  <c r="A456" i="8"/>
  <c r="S456" i="8" s="1"/>
  <c r="A457" i="8"/>
  <c r="S457" i="8" s="1"/>
  <c r="A458" i="8"/>
  <c r="S458" i="8" s="1"/>
  <c r="A459" i="8"/>
  <c r="S459" i="8" s="1"/>
  <c r="A460" i="8"/>
  <c r="S460" i="8" s="1"/>
  <c r="A461" i="8"/>
  <c r="S461" i="8" s="1"/>
  <c r="A462" i="8"/>
  <c r="S462" i="8" s="1"/>
  <c r="A463" i="8"/>
  <c r="S463" i="8" s="1"/>
  <c r="A464" i="8"/>
  <c r="S464" i="8" s="1"/>
  <c r="A465" i="8"/>
  <c r="S465" i="8" s="1"/>
  <c r="A466" i="8"/>
  <c r="S466" i="8" s="1"/>
  <c r="A467" i="8"/>
  <c r="S467" i="8" s="1"/>
  <c r="A468" i="8"/>
  <c r="S468" i="8" s="1"/>
  <c r="A469" i="8"/>
  <c r="S469" i="8" s="1"/>
  <c r="A470" i="8"/>
  <c r="S470" i="8" s="1"/>
  <c r="A471" i="8"/>
  <c r="S471" i="8" s="1"/>
  <c r="A472" i="8"/>
  <c r="S472" i="8" s="1"/>
  <c r="A473" i="8"/>
  <c r="S473" i="8" s="1"/>
  <c r="A474" i="8"/>
  <c r="S474" i="8" s="1"/>
  <c r="A475" i="8"/>
  <c r="S475" i="8" s="1"/>
  <c r="A476" i="8"/>
  <c r="S476" i="8" s="1"/>
  <c r="A477" i="8"/>
  <c r="S477" i="8" s="1"/>
  <c r="A478" i="8"/>
  <c r="S478" i="8" s="1"/>
  <c r="A479" i="8"/>
  <c r="S479" i="8" s="1"/>
  <c r="A480" i="8"/>
  <c r="S480" i="8" s="1"/>
  <c r="A481" i="8"/>
  <c r="S481" i="8" s="1"/>
  <c r="A482" i="8"/>
  <c r="S482" i="8" s="1"/>
  <c r="A483" i="8"/>
  <c r="S483" i="8" s="1"/>
  <c r="A484" i="8"/>
  <c r="S484" i="8" s="1"/>
  <c r="A485" i="8"/>
  <c r="S485" i="8" s="1"/>
  <c r="A486" i="8"/>
  <c r="S486" i="8" s="1"/>
  <c r="A487" i="8"/>
  <c r="S487" i="8" s="1"/>
  <c r="A488" i="8"/>
  <c r="S488" i="8" s="1"/>
  <c r="A489" i="8"/>
  <c r="S489" i="8" s="1"/>
  <c r="A490" i="8"/>
  <c r="S490" i="8" s="1"/>
  <c r="A491" i="8"/>
  <c r="S491" i="8" s="1"/>
  <c r="A492" i="8"/>
  <c r="S492" i="8" s="1"/>
  <c r="A493" i="8"/>
  <c r="S493" i="8" s="1"/>
  <c r="A494" i="8"/>
  <c r="S494" i="8" s="1"/>
  <c r="A495" i="8"/>
  <c r="S495" i="8" s="1"/>
  <c r="A496" i="8"/>
  <c r="S496" i="8" s="1"/>
  <c r="A497" i="8"/>
  <c r="S497" i="8" s="1"/>
  <c r="A498" i="8"/>
  <c r="S498" i="8" s="1"/>
  <c r="A499" i="8"/>
  <c r="S499" i="8" s="1"/>
  <c r="A500" i="8"/>
  <c r="S500" i="8" s="1"/>
  <c r="A501" i="8"/>
  <c r="S501" i="8" s="1"/>
  <c r="A502" i="8"/>
  <c r="S502" i="8" s="1"/>
  <c r="A503" i="8"/>
  <c r="S503" i="8" s="1"/>
  <c r="A504" i="8"/>
  <c r="S504" i="8" s="1"/>
  <c r="A505" i="8"/>
  <c r="S505" i="8" s="1"/>
  <c r="A506" i="8"/>
  <c r="S506" i="8" s="1"/>
  <c r="A507" i="8"/>
  <c r="S507" i="8" s="1"/>
  <c r="A508" i="8"/>
  <c r="S508" i="8" s="1"/>
  <c r="A509" i="8"/>
  <c r="S509" i="8" s="1"/>
  <c r="A510" i="8"/>
  <c r="S510" i="8" s="1"/>
  <c r="A511" i="8"/>
  <c r="S511" i="8" s="1"/>
  <c r="A512" i="8"/>
  <c r="S512" i="8" s="1"/>
  <c r="A513" i="8"/>
  <c r="S513" i="8" s="1"/>
  <c r="A514" i="8"/>
  <c r="S514" i="8" s="1"/>
  <c r="A515" i="8"/>
  <c r="S515" i="8" s="1"/>
  <c r="A516" i="8"/>
  <c r="S516" i="8" s="1"/>
  <c r="A517" i="8"/>
  <c r="S517" i="8" s="1"/>
  <c r="A518" i="8"/>
  <c r="S518" i="8" s="1"/>
  <c r="A519" i="8"/>
  <c r="S519" i="8" s="1"/>
  <c r="A520" i="8"/>
  <c r="S520" i="8" s="1"/>
  <c r="A521" i="8"/>
  <c r="S521" i="8" s="1"/>
  <c r="A522" i="8"/>
  <c r="S522" i="8" s="1"/>
  <c r="A523" i="8"/>
  <c r="S523" i="8" s="1"/>
  <c r="A524" i="8"/>
  <c r="S524" i="8" s="1"/>
  <c r="A525" i="8"/>
  <c r="S525" i="8" s="1"/>
  <c r="A526" i="8"/>
  <c r="S526" i="8" s="1"/>
  <c r="A527" i="8"/>
  <c r="S527" i="8" s="1"/>
  <c r="A528" i="8"/>
  <c r="S528" i="8" s="1"/>
  <c r="A529" i="8"/>
  <c r="S529" i="8" s="1"/>
  <c r="A530" i="8"/>
  <c r="S530" i="8" s="1"/>
  <c r="A531" i="8"/>
  <c r="S531" i="8" s="1"/>
  <c r="A532" i="8"/>
  <c r="S532" i="8" s="1"/>
  <c r="A533" i="8"/>
  <c r="S533" i="8" s="1"/>
  <c r="A534" i="8"/>
  <c r="S534" i="8" s="1"/>
  <c r="A535" i="8"/>
  <c r="S535" i="8" s="1"/>
  <c r="A536" i="8"/>
  <c r="S536" i="8" s="1"/>
  <c r="A537" i="8"/>
  <c r="S537" i="8" s="1"/>
  <c r="A538" i="8"/>
  <c r="S538" i="8" s="1"/>
  <c r="A539" i="8"/>
  <c r="S539" i="8" s="1"/>
  <c r="A540" i="8"/>
  <c r="S540" i="8" s="1"/>
  <c r="A541" i="8"/>
  <c r="S541" i="8" s="1"/>
  <c r="A542" i="8"/>
  <c r="S542" i="8" s="1"/>
  <c r="A543" i="8"/>
  <c r="S543" i="8" s="1"/>
  <c r="A544" i="8"/>
  <c r="S544" i="8" s="1"/>
  <c r="A545" i="8"/>
  <c r="S545" i="8" s="1"/>
  <c r="A546" i="8"/>
  <c r="S546" i="8" s="1"/>
  <c r="A547" i="8"/>
  <c r="S547" i="8" s="1"/>
  <c r="A548" i="8"/>
  <c r="S548" i="8" s="1"/>
  <c r="A549" i="8"/>
  <c r="S549" i="8" s="1"/>
  <c r="A550" i="8"/>
  <c r="S550" i="8" s="1"/>
  <c r="A551" i="8"/>
  <c r="S551" i="8" s="1"/>
  <c r="A552" i="8"/>
  <c r="S552" i="8" s="1"/>
  <c r="A553" i="8"/>
  <c r="S553" i="8" s="1"/>
  <c r="A554" i="8"/>
  <c r="S554" i="8" s="1"/>
  <c r="A555" i="8"/>
  <c r="S555" i="8" s="1"/>
  <c r="A556" i="8"/>
  <c r="S556" i="8" s="1"/>
  <c r="A557" i="8"/>
  <c r="S557" i="8" s="1"/>
  <c r="A558" i="8"/>
  <c r="S558" i="8" s="1"/>
  <c r="A559" i="8"/>
  <c r="S559" i="8" s="1"/>
  <c r="A560" i="8"/>
  <c r="S560" i="8" s="1"/>
  <c r="A561" i="8"/>
  <c r="S561" i="8" s="1"/>
  <c r="A562" i="8"/>
  <c r="S562" i="8" s="1"/>
  <c r="A563" i="8"/>
  <c r="S563" i="8" s="1"/>
  <c r="A564" i="8"/>
  <c r="S564" i="8" s="1"/>
  <c r="A565" i="8"/>
  <c r="S565" i="8" s="1"/>
  <c r="A566" i="8"/>
  <c r="S566" i="8" s="1"/>
  <c r="A567" i="8"/>
  <c r="S567" i="8" s="1"/>
  <c r="A568" i="8"/>
  <c r="S568" i="8" s="1"/>
  <c r="A569" i="8"/>
  <c r="S569" i="8" s="1"/>
  <c r="A570" i="8"/>
  <c r="S570" i="8" s="1"/>
  <c r="A571" i="8"/>
  <c r="S571" i="8" s="1"/>
  <c r="A572" i="8"/>
  <c r="S572" i="8" s="1"/>
  <c r="A573" i="8"/>
  <c r="S573" i="8" s="1"/>
  <c r="A574" i="8"/>
  <c r="S574" i="8" s="1"/>
  <c r="A575" i="8"/>
  <c r="S575" i="8" s="1"/>
  <c r="A576" i="8"/>
  <c r="S576" i="8" s="1"/>
  <c r="A577" i="8"/>
  <c r="S577" i="8" s="1"/>
  <c r="A578" i="8"/>
  <c r="S578" i="8" s="1"/>
  <c r="A579" i="8"/>
  <c r="S579" i="8" s="1"/>
  <c r="A580" i="8"/>
  <c r="S580" i="8" s="1"/>
  <c r="A581" i="8"/>
  <c r="S581" i="8" s="1"/>
  <c r="A582" i="8"/>
  <c r="S582" i="8" s="1"/>
  <c r="A583" i="8"/>
  <c r="S583" i="8" s="1"/>
  <c r="A584" i="8"/>
  <c r="S584" i="8" s="1"/>
  <c r="A585" i="8"/>
  <c r="S585" i="8" s="1"/>
  <c r="A586" i="8"/>
  <c r="S586" i="8" s="1"/>
  <c r="A587" i="8"/>
  <c r="S587" i="8" s="1"/>
  <c r="A588" i="8"/>
  <c r="S588" i="8" s="1"/>
  <c r="A589" i="8"/>
  <c r="S589" i="8" s="1"/>
  <c r="A590" i="8"/>
  <c r="S590" i="8" s="1"/>
  <c r="A591" i="8"/>
  <c r="S591" i="8" s="1"/>
  <c r="A592" i="8"/>
  <c r="S592" i="8" s="1"/>
  <c r="A593" i="8"/>
  <c r="S593" i="8" s="1"/>
  <c r="A594" i="8"/>
  <c r="S594" i="8" s="1"/>
  <c r="A595" i="8"/>
  <c r="S595" i="8" s="1"/>
  <c r="A596" i="8"/>
  <c r="S596" i="8" s="1"/>
  <c r="A597" i="8"/>
  <c r="S597" i="8" s="1"/>
  <c r="A598" i="8"/>
  <c r="S598" i="8" s="1"/>
  <c r="A599" i="8"/>
  <c r="S599" i="8" s="1"/>
  <c r="A600" i="8"/>
  <c r="S600" i="8" s="1"/>
  <c r="A601" i="8"/>
  <c r="S601" i="8" s="1"/>
  <c r="A602" i="8"/>
  <c r="S602" i="8" s="1"/>
  <c r="A603" i="8"/>
  <c r="S603" i="8" s="1"/>
  <c r="A604" i="8"/>
  <c r="S604" i="8" s="1"/>
  <c r="A605" i="8"/>
  <c r="S605" i="8" s="1"/>
  <c r="A606" i="8"/>
  <c r="S606" i="8" s="1"/>
  <c r="A607" i="8"/>
  <c r="S607" i="8" s="1"/>
  <c r="A608" i="8"/>
  <c r="S608" i="8" s="1"/>
  <c r="A609" i="8"/>
  <c r="S609" i="8" s="1"/>
  <c r="A610" i="8"/>
  <c r="S610" i="8" s="1"/>
  <c r="A611" i="8"/>
  <c r="S611" i="8" s="1"/>
  <c r="A612" i="8"/>
  <c r="S612" i="8" s="1"/>
  <c r="A613" i="8"/>
  <c r="S613" i="8" s="1"/>
  <c r="A614" i="8"/>
  <c r="S614" i="8" s="1"/>
  <c r="A615" i="8"/>
  <c r="S615" i="8" s="1"/>
  <c r="A616" i="8"/>
  <c r="S616" i="8" s="1"/>
  <c r="A617" i="8"/>
  <c r="S617" i="8" s="1"/>
  <c r="A618" i="8"/>
  <c r="S618" i="8" s="1"/>
  <c r="A619" i="8"/>
  <c r="S619" i="8" s="1"/>
  <c r="A620" i="8"/>
  <c r="S620" i="8" s="1"/>
  <c r="A621" i="8"/>
  <c r="S621" i="8" s="1"/>
  <c r="A622" i="8"/>
  <c r="S622" i="8" s="1"/>
  <c r="A623" i="8"/>
  <c r="S623" i="8" s="1"/>
  <c r="A624" i="8"/>
  <c r="S624" i="8" s="1"/>
  <c r="A625" i="8"/>
  <c r="S625" i="8" s="1"/>
  <c r="A626" i="8"/>
  <c r="S626" i="8" s="1"/>
  <c r="A627" i="8"/>
  <c r="S627" i="8" s="1"/>
  <c r="A628" i="8"/>
  <c r="S628" i="8" s="1"/>
  <c r="A629" i="8"/>
  <c r="S629" i="8" s="1"/>
  <c r="A630" i="8"/>
  <c r="S630" i="8" s="1"/>
  <c r="A631" i="8"/>
  <c r="S631" i="8" s="1"/>
  <c r="A632" i="8"/>
  <c r="S632" i="8" s="1"/>
  <c r="A633" i="8"/>
  <c r="S633" i="8" s="1"/>
  <c r="A634" i="8"/>
  <c r="S634" i="8" s="1"/>
  <c r="A635" i="8"/>
  <c r="S635" i="8" s="1"/>
  <c r="A636" i="8"/>
  <c r="S636" i="8" s="1"/>
  <c r="A637" i="8"/>
  <c r="S637" i="8" s="1"/>
  <c r="A638" i="8"/>
  <c r="S638" i="8" s="1"/>
  <c r="A639" i="8"/>
  <c r="S639" i="8" s="1"/>
  <c r="A640" i="8"/>
  <c r="S640" i="8" s="1"/>
  <c r="A641" i="8"/>
  <c r="S641" i="8" s="1"/>
  <c r="A642" i="8"/>
  <c r="S642" i="8" s="1"/>
  <c r="A643" i="8"/>
  <c r="S643" i="8" s="1"/>
  <c r="A644" i="8"/>
  <c r="S644" i="8" s="1"/>
  <c r="A645" i="8"/>
  <c r="S645" i="8" s="1"/>
  <c r="A646" i="8"/>
  <c r="S646" i="8" s="1"/>
  <c r="A647" i="8"/>
  <c r="S647" i="8" s="1"/>
  <c r="A648" i="8"/>
  <c r="S648" i="8" s="1"/>
  <c r="A649" i="8"/>
  <c r="S649" i="8" s="1"/>
  <c r="A650" i="8"/>
  <c r="S650" i="8" s="1"/>
  <c r="A651" i="8"/>
  <c r="S651" i="8" s="1"/>
  <c r="A652" i="8"/>
  <c r="S652" i="8" s="1"/>
  <c r="A653" i="8"/>
  <c r="S653" i="8" s="1"/>
  <c r="A654" i="8"/>
  <c r="S654" i="8" s="1"/>
  <c r="A655" i="8"/>
  <c r="S655" i="8" s="1"/>
  <c r="A656" i="8"/>
  <c r="S656" i="8" s="1"/>
  <c r="A657" i="8"/>
  <c r="S657" i="8" s="1"/>
  <c r="A658" i="8"/>
  <c r="S658" i="8" s="1"/>
  <c r="A659" i="8"/>
  <c r="S659" i="8" s="1"/>
  <c r="A660" i="8"/>
  <c r="S660" i="8" s="1"/>
  <c r="A661" i="8"/>
  <c r="S661" i="8" s="1"/>
  <c r="A662" i="8"/>
  <c r="S662" i="8" s="1"/>
  <c r="A663" i="8"/>
  <c r="S663" i="8" s="1"/>
  <c r="A664" i="8"/>
  <c r="S664" i="8" s="1"/>
  <c r="A665" i="8"/>
  <c r="S665" i="8" s="1"/>
  <c r="A666" i="8"/>
  <c r="S666" i="8" s="1"/>
  <c r="A667" i="8"/>
  <c r="S667" i="8" s="1"/>
  <c r="A668" i="8"/>
  <c r="S668" i="8" s="1"/>
  <c r="A669" i="8"/>
  <c r="S669" i="8" s="1"/>
  <c r="A670" i="8"/>
  <c r="S670" i="8" s="1"/>
  <c r="A671" i="8"/>
  <c r="S671" i="8" s="1"/>
  <c r="A672" i="8"/>
  <c r="S672" i="8" s="1"/>
  <c r="A673" i="8"/>
  <c r="S673" i="8" s="1"/>
  <c r="A674" i="8"/>
  <c r="S674" i="8" s="1"/>
  <c r="A675" i="8"/>
  <c r="S675" i="8" s="1"/>
  <c r="A676" i="8"/>
  <c r="S676" i="8" s="1"/>
  <c r="A677" i="8"/>
  <c r="S677" i="8" s="1"/>
  <c r="A678" i="8"/>
  <c r="S678" i="8" s="1"/>
  <c r="A679" i="8"/>
  <c r="S679" i="8" s="1"/>
  <c r="A680" i="8"/>
  <c r="S680" i="8" s="1"/>
  <c r="A681" i="8"/>
  <c r="S681" i="8" s="1"/>
  <c r="A682" i="8"/>
  <c r="S682" i="8" s="1"/>
  <c r="A683" i="8"/>
  <c r="S683" i="8" s="1"/>
  <c r="A684" i="8"/>
  <c r="S684" i="8" s="1"/>
  <c r="A685" i="8"/>
  <c r="S685" i="8" s="1"/>
  <c r="A686" i="8"/>
  <c r="S686" i="8" s="1"/>
  <c r="A687" i="8"/>
  <c r="S687" i="8" s="1"/>
  <c r="A688" i="8"/>
  <c r="S688" i="8" s="1"/>
  <c r="A689" i="8"/>
  <c r="S689" i="8" s="1"/>
  <c r="A690" i="8"/>
  <c r="S690" i="8" s="1"/>
  <c r="A691" i="8"/>
  <c r="S691" i="8" s="1"/>
  <c r="A692" i="8"/>
  <c r="S692" i="8" s="1"/>
  <c r="A693" i="8"/>
  <c r="S693" i="8" s="1"/>
  <c r="A694" i="8"/>
  <c r="S694" i="8" s="1"/>
  <c r="A695" i="8"/>
  <c r="S695" i="8" s="1"/>
  <c r="A696" i="8"/>
  <c r="S696" i="8" s="1"/>
  <c r="A697" i="8"/>
  <c r="S697" i="8" s="1"/>
  <c r="A698" i="8"/>
  <c r="S698" i="8" s="1"/>
  <c r="A699" i="8"/>
  <c r="S699" i="8" s="1"/>
  <c r="A700" i="8"/>
  <c r="S700" i="8" s="1"/>
  <c r="A701" i="8"/>
  <c r="S701" i="8" s="1"/>
  <c r="A702" i="8"/>
  <c r="S702" i="8" s="1"/>
  <c r="A703" i="8"/>
  <c r="S703" i="8" s="1"/>
  <c r="A704" i="8"/>
  <c r="S704" i="8" s="1"/>
  <c r="A705" i="8"/>
  <c r="S705" i="8" s="1"/>
  <c r="A706" i="8"/>
  <c r="S706" i="8" s="1"/>
  <c r="A707" i="8"/>
  <c r="S707" i="8" s="1"/>
  <c r="A708" i="8"/>
  <c r="S708" i="8" s="1"/>
  <c r="A709" i="8"/>
  <c r="S709" i="8" s="1"/>
  <c r="A710" i="8"/>
  <c r="S710" i="8" s="1"/>
  <c r="A711" i="8"/>
  <c r="S711" i="8" s="1"/>
  <c r="A712" i="8"/>
  <c r="S712" i="8" s="1"/>
  <c r="A713" i="8"/>
  <c r="S713" i="8" s="1"/>
  <c r="A714" i="8"/>
  <c r="S714" i="8" s="1"/>
  <c r="A715" i="8"/>
  <c r="S715" i="8" s="1"/>
  <c r="A716" i="8"/>
  <c r="S716" i="8" s="1"/>
  <c r="A717" i="8"/>
  <c r="S717" i="8" s="1"/>
  <c r="A718" i="8"/>
  <c r="S718" i="8" s="1"/>
  <c r="A719" i="8"/>
  <c r="S719" i="8" s="1"/>
  <c r="A720" i="8"/>
  <c r="S720" i="8" s="1"/>
  <c r="A721" i="8"/>
  <c r="S721" i="8" s="1"/>
  <c r="A722" i="8"/>
  <c r="S722" i="8" s="1"/>
  <c r="A723" i="8"/>
  <c r="S723" i="8" s="1"/>
  <c r="A724" i="8"/>
  <c r="S724" i="8" s="1"/>
  <c r="A725" i="8"/>
  <c r="S725" i="8" s="1"/>
  <c r="A726" i="8"/>
  <c r="S726" i="8" s="1"/>
  <c r="A727" i="8"/>
  <c r="S727" i="8" s="1"/>
  <c r="A728" i="8"/>
  <c r="S728" i="8" s="1"/>
  <c r="A729" i="8"/>
  <c r="S729" i="8" s="1"/>
  <c r="A730" i="8"/>
  <c r="S730" i="8" s="1"/>
  <c r="A731" i="8"/>
  <c r="S731" i="8" s="1"/>
  <c r="A732" i="8"/>
  <c r="S732" i="8" s="1"/>
  <c r="A733" i="8"/>
  <c r="S733" i="8" s="1"/>
  <c r="A734" i="8"/>
  <c r="S734" i="8" s="1"/>
  <c r="A735" i="8"/>
  <c r="S735" i="8" s="1"/>
  <c r="A736" i="8"/>
  <c r="S736" i="8" s="1"/>
  <c r="A737" i="8"/>
  <c r="S737" i="8" s="1"/>
  <c r="A738" i="8"/>
  <c r="S738" i="8" s="1"/>
  <c r="A739" i="8"/>
  <c r="S739" i="8" s="1"/>
  <c r="A740" i="8"/>
  <c r="S740" i="8" s="1"/>
  <c r="A741" i="8"/>
  <c r="S741" i="8" s="1"/>
  <c r="A742" i="8"/>
  <c r="S742" i="8" s="1"/>
  <c r="A743" i="8"/>
  <c r="S743" i="8" s="1"/>
  <c r="A744" i="8"/>
  <c r="S744" i="8" s="1"/>
  <c r="A745" i="8"/>
  <c r="S745" i="8" s="1"/>
  <c r="A746" i="8"/>
  <c r="S746" i="8" s="1"/>
  <c r="A747" i="8"/>
  <c r="S747" i="8" s="1"/>
  <c r="A748" i="8"/>
  <c r="S748" i="8" s="1"/>
  <c r="A749" i="8"/>
  <c r="S749" i="8" s="1"/>
  <c r="A750" i="8"/>
  <c r="S750" i="8" s="1"/>
  <c r="A751" i="8"/>
  <c r="S751" i="8" s="1"/>
  <c r="A752" i="8"/>
  <c r="S752" i="8" s="1"/>
  <c r="A753" i="8"/>
  <c r="S753" i="8" s="1"/>
  <c r="A754" i="8"/>
  <c r="S754" i="8" s="1"/>
  <c r="A755" i="8"/>
  <c r="S755" i="8" s="1"/>
  <c r="A756" i="8"/>
  <c r="S756" i="8" s="1"/>
  <c r="A757" i="8"/>
  <c r="S757" i="8" s="1"/>
  <c r="A758" i="8"/>
  <c r="S758" i="8" s="1"/>
  <c r="A759" i="8"/>
  <c r="S759" i="8" s="1"/>
  <c r="A760" i="8"/>
  <c r="S760" i="8" s="1"/>
  <c r="A761" i="8"/>
  <c r="S761" i="8" s="1"/>
  <c r="A762" i="8"/>
  <c r="S762" i="8" s="1"/>
  <c r="A763" i="8"/>
  <c r="S763" i="8" s="1"/>
  <c r="A764" i="8"/>
  <c r="S764" i="8" s="1"/>
  <c r="A765" i="8"/>
  <c r="S765" i="8" s="1"/>
  <c r="A766" i="8"/>
  <c r="S766" i="8" s="1"/>
  <c r="A767" i="8"/>
  <c r="S767" i="8" s="1"/>
  <c r="A768" i="8"/>
  <c r="S768" i="8" s="1"/>
  <c r="A769" i="8"/>
  <c r="S769" i="8" s="1"/>
  <c r="A770" i="8"/>
  <c r="S770" i="8" s="1"/>
  <c r="A771" i="8"/>
  <c r="S771" i="8" s="1"/>
  <c r="A772" i="8"/>
  <c r="S772" i="8" s="1"/>
  <c r="A773" i="8"/>
  <c r="S773" i="8" s="1"/>
  <c r="A774" i="8"/>
  <c r="S774" i="8" s="1"/>
  <c r="A775" i="8"/>
  <c r="S775" i="8" s="1"/>
  <c r="A776" i="8"/>
  <c r="S776" i="8" s="1"/>
  <c r="A777" i="8"/>
  <c r="S777" i="8" s="1"/>
  <c r="A778" i="8"/>
  <c r="S778" i="8" s="1"/>
  <c r="A779" i="8"/>
  <c r="S779" i="8" s="1"/>
  <c r="A780" i="8"/>
  <c r="S780" i="8" s="1"/>
  <c r="A781" i="8"/>
  <c r="S781" i="8" s="1"/>
  <c r="A782" i="8"/>
  <c r="S782" i="8" s="1"/>
  <c r="A783" i="8"/>
  <c r="S783" i="8" s="1"/>
  <c r="A784" i="8"/>
  <c r="S784" i="8" s="1"/>
  <c r="A785" i="8"/>
  <c r="S785" i="8" s="1"/>
  <c r="A786" i="8"/>
  <c r="S786" i="8" s="1"/>
  <c r="A787" i="8"/>
  <c r="S787" i="8" s="1"/>
  <c r="A788" i="8"/>
  <c r="S788" i="8" s="1"/>
  <c r="A789" i="8"/>
  <c r="S789" i="8" s="1"/>
  <c r="A790" i="8"/>
  <c r="S790" i="8" s="1"/>
  <c r="A791" i="8"/>
  <c r="S791" i="8" s="1"/>
  <c r="A792" i="8"/>
  <c r="S792" i="8" s="1"/>
  <c r="A793" i="8"/>
  <c r="S793" i="8" s="1"/>
  <c r="A794" i="8"/>
  <c r="S794" i="8" s="1"/>
  <c r="A795" i="8"/>
  <c r="S795" i="8" s="1"/>
  <c r="A796" i="8"/>
  <c r="S796" i="8" s="1"/>
  <c r="A797" i="8"/>
  <c r="S797" i="8" s="1"/>
  <c r="A798" i="8"/>
  <c r="S798" i="8" s="1"/>
  <c r="A799" i="8"/>
  <c r="S799" i="8" s="1"/>
  <c r="A800" i="8"/>
  <c r="S800" i="8" s="1"/>
  <c r="A801" i="8"/>
  <c r="S801" i="8" s="1"/>
  <c r="A802" i="8"/>
  <c r="S802" i="8" s="1"/>
  <c r="A803" i="8"/>
  <c r="S803" i="8" s="1"/>
  <c r="A804" i="8"/>
  <c r="S804" i="8" s="1"/>
  <c r="A805" i="8"/>
  <c r="S805" i="8" s="1"/>
  <c r="A806" i="8"/>
  <c r="S806" i="8" s="1"/>
  <c r="A807" i="8"/>
  <c r="S807" i="8" s="1"/>
  <c r="A808" i="8"/>
  <c r="S808" i="8" s="1"/>
  <c r="A809" i="8"/>
  <c r="S809" i="8" s="1"/>
  <c r="A810" i="8"/>
  <c r="S810" i="8" s="1"/>
  <c r="A811" i="8"/>
  <c r="S811" i="8" s="1"/>
  <c r="A812" i="8"/>
  <c r="S812" i="8" s="1"/>
  <c r="A813" i="8"/>
  <c r="S813" i="8" s="1"/>
  <c r="A814" i="8"/>
  <c r="S814" i="8" s="1"/>
  <c r="A815" i="8"/>
  <c r="S815" i="8" s="1"/>
  <c r="A816" i="8"/>
  <c r="S816" i="8" s="1"/>
  <c r="A817" i="8"/>
  <c r="S817" i="8" s="1"/>
  <c r="A818" i="8"/>
  <c r="S818" i="8" s="1"/>
  <c r="A819" i="8"/>
  <c r="S819" i="8" s="1"/>
  <c r="A820" i="8"/>
  <c r="S820" i="8" s="1"/>
  <c r="A821" i="8"/>
  <c r="S821" i="8" s="1"/>
  <c r="A822" i="8"/>
  <c r="S822" i="8" s="1"/>
  <c r="A823" i="8"/>
  <c r="S823" i="8" s="1"/>
  <c r="A824" i="8"/>
  <c r="S824" i="8" s="1"/>
  <c r="A825" i="8"/>
  <c r="S825" i="8" s="1"/>
  <c r="A826" i="8"/>
  <c r="S826" i="8" s="1"/>
  <c r="A827" i="8"/>
  <c r="S827" i="8" s="1"/>
  <c r="A828" i="8"/>
  <c r="S828" i="8" s="1"/>
  <c r="A829" i="8"/>
  <c r="S829" i="8" s="1"/>
  <c r="A830" i="8"/>
  <c r="S830" i="8" s="1"/>
  <c r="A831" i="8"/>
  <c r="S831" i="8" s="1"/>
  <c r="A832" i="8"/>
  <c r="S832" i="8" s="1"/>
  <c r="A833" i="8"/>
  <c r="S833" i="8" s="1"/>
  <c r="A834" i="8"/>
  <c r="S834" i="8" s="1"/>
  <c r="A835" i="8"/>
  <c r="S835" i="8" s="1"/>
  <c r="A836" i="8"/>
  <c r="S836" i="8" s="1"/>
  <c r="A837" i="8"/>
  <c r="S837" i="8" s="1"/>
  <c r="A838" i="8"/>
  <c r="S838" i="8" s="1"/>
  <c r="A839" i="8"/>
  <c r="S839" i="8" s="1"/>
  <c r="A840" i="8"/>
  <c r="S840" i="8" s="1"/>
  <c r="A841" i="8"/>
  <c r="S841" i="8" s="1"/>
  <c r="A842" i="8"/>
  <c r="S842" i="8" s="1"/>
  <c r="A843" i="8"/>
  <c r="S843" i="8" s="1"/>
  <c r="A844" i="8"/>
  <c r="S844" i="8" s="1"/>
  <c r="A845" i="8"/>
  <c r="S845" i="8" s="1"/>
  <c r="A846" i="8"/>
  <c r="S846" i="8" s="1"/>
  <c r="A847" i="8"/>
  <c r="S847" i="8" s="1"/>
  <c r="A848" i="8"/>
  <c r="S848" i="8" s="1"/>
  <c r="A849" i="8"/>
  <c r="S849" i="8" s="1"/>
  <c r="A850" i="8"/>
  <c r="S850" i="8" s="1"/>
  <c r="A851" i="8"/>
  <c r="S851" i="8" s="1"/>
  <c r="A852" i="8"/>
  <c r="S852" i="8" s="1"/>
  <c r="A853" i="8"/>
  <c r="S853" i="8" s="1"/>
  <c r="A854" i="8"/>
  <c r="S854" i="8" s="1"/>
  <c r="A855" i="8"/>
  <c r="S855" i="8" s="1"/>
  <c r="A856" i="8"/>
  <c r="S856" i="8" s="1"/>
  <c r="A857" i="8"/>
  <c r="S857" i="8" s="1"/>
  <c r="A858" i="8"/>
  <c r="S858" i="8" s="1"/>
  <c r="A859" i="8"/>
  <c r="S859" i="8" s="1"/>
  <c r="A860" i="8"/>
  <c r="S860" i="8" s="1"/>
  <c r="A861" i="8"/>
  <c r="S861" i="8" s="1"/>
  <c r="A862" i="8"/>
  <c r="S862" i="8" s="1"/>
  <c r="A863" i="8"/>
  <c r="S863" i="8" s="1"/>
  <c r="A864" i="8"/>
  <c r="S864" i="8" s="1"/>
  <c r="A865" i="8"/>
  <c r="S865" i="8" s="1"/>
  <c r="A866" i="8"/>
  <c r="S866" i="8" s="1"/>
  <c r="A867" i="8"/>
  <c r="S867" i="8" s="1"/>
  <c r="A868" i="8"/>
  <c r="S868" i="8" s="1"/>
  <c r="A869" i="8"/>
  <c r="S869" i="8" s="1"/>
  <c r="A870" i="8"/>
  <c r="S870" i="8" s="1"/>
  <c r="A871" i="8"/>
  <c r="S871" i="8" s="1"/>
  <c r="A872" i="8"/>
  <c r="S872" i="8" s="1"/>
  <c r="A873" i="8"/>
  <c r="S873" i="8" s="1"/>
  <c r="A874" i="8"/>
  <c r="S874" i="8" s="1"/>
  <c r="A875" i="8"/>
  <c r="S875" i="8" s="1"/>
  <c r="A876" i="8"/>
  <c r="S876" i="8" s="1"/>
  <c r="A877" i="8"/>
  <c r="S877" i="8" s="1"/>
  <c r="A878" i="8"/>
  <c r="S878" i="8" s="1"/>
  <c r="A879" i="8"/>
  <c r="S879" i="8" s="1"/>
  <c r="A880" i="8"/>
  <c r="S880" i="8" s="1"/>
  <c r="A881" i="8"/>
  <c r="S881" i="8" s="1"/>
  <c r="A882" i="8"/>
  <c r="S882" i="8" s="1"/>
  <c r="A883" i="8"/>
  <c r="S883" i="8" s="1"/>
  <c r="A884" i="8"/>
  <c r="S884" i="8" s="1"/>
  <c r="A885" i="8"/>
  <c r="S885" i="8" s="1"/>
  <c r="A886" i="8"/>
  <c r="S886" i="8" s="1"/>
  <c r="A887" i="8"/>
  <c r="S887" i="8" s="1"/>
  <c r="A888" i="8"/>
  <c r="S888" i="8" s="1"/>
  <c r="A889" i="8"/>
  <c r="S889" i="8" s="1"/>
  <c r="A890" i="8"/>
  <c r="S890" i="8" s="1"/>
  <c r="A891" i="8"/>
  <c r="S891" i="8" s="1"/>
  <c r="A892" i="8"/>
  <c r="S892" i="8" s="1"/>
  <c r="A893" i="8"/>
  <c r="S893" i="8" s="1"/>
  <c r="A894" i="8"/>
  <c r="S894" i="8" s="1"/>
  <c r="A895" i="8"/>
  <c r="S895" i="8" s="1"/>
  <c r="A896" i="8"/>
  <c r="S896" i="8" s="1"/>
  <c r="A897" i="8"/>
  <c r="S897" i="8" s="1"/>
  <c r="A898" i="8"/>
  <c r="S898" i="8" s="1"/>
  <c r="A899" i="8"/>
  <c r="S899" i="8" s="1"/>
  <c r="A900" i="8"/>
  <c r="S900" i="8" s="1"/>
  <c r="A901" i="8"/>
  <c r="S901" i="8" s="1"/>
  <c r="A902" i="8"/>
  <c r="S902" i="8" s="1"/>
  <c r="A903" i="8"/>
  <c r="S903" i="8" s="1"/>
  <c r="A904" i="8"/>
  <c r="S904" i="8" s="1"/>
  <c r="A905" i="8"/>
  <c r="S905" i="8" s="1"/>
  <c r="A906" i="8"/>
  <c r="S906" i="8" s="1"/>
  <c r="A907" i="8"/>
  <c r="S907" i="8" s="1"/>
  <c r="A908" i="8"/>
  <c r="S908" i="8" s="1"/>
  <c r="A909" i="8"/>
  <c r="S909" i="8" s="1"/>
  <c r="A910" i="8"/>
  <c r="S910" i="8" s="1"/>
  <c r="A911" i="8"/>
  <c r="S911" i="8" s="1"/>
  <c r="A912" i="8"/>
  <c r="S912" i="8" s="1"/>
  <c r="A913" i="8"/>
  <c r="S913" i="8" s="1"/>
  <c r="A914" i="8"/>
  <c r="S914" i="8" s="1"/>
  <c r="A915" i="8"/>
  <c r="S915" i="8" s="1"/>
  <c r="A916" i="8"/>
  <c r="S916" i="8" s="1"/>
  <c r="A917" i="8"/>
  <c r="S917" i="8" s="1"/>
  <c r="A918" i="8"/>
  <c r="S918" i="8" s="1"/>
  <c r="A919" i="8"/>
  <c r="S919" i="8" s="1"/>
  <c r="A920" i="8"/>
  <c r="S920" i="8" s="1"/>
  <c r="A921" i="8"/>
  <c r="S921" i="8" s="1"/>
  <c r="A922" i="8"/>
  <c r="S922" i="8" s="1"/>
  <c r="A923" i="8"/>
  <c r="S923" i="8" s="1"/>
  <c r="A924" i="8"/>
  <c r="S924" i="8" s="1"/>
  <c r="A925" i="8"/>
  <c r="S925" i="8" s="1"/>
  <c r="A926" i="8"/>
  <c r="S926" i="8" s="1"/>
  <c r="A927" i="8"/>
  <c r="S927" i="8" s="1"/>
  <c r="A928" i="8"/>
  <c r="S928" i="8" s="1"/>
  <c r="A929" i="8"/>
  <c r="S929" i="8" s="1"/>
  <c r="A930" i="8"/>
  <c r="S930" i="8" s="1"/>
  <c r="A931" i="8"/>
  <c r="S931" i="8" s="1"/>
  <c r="A932" i="8"/>
  <c r="S932" i="8" s="1"/>
  <c r="A933" i="8"/>
  <c r="S933" i="8" s="1"/>
  <c r="A934" i="8"/>
  <c r="S934" i="8" s="1"/>
  <c r="A935" i="8"/>
  <c r="S935" i="8" s="1"/>
  <c r="A936" i="8"/>
  <c r="S936" i="8" s="1"/>
  <c r="A937" i="8"/>
  <c r="S937" i="8" s="1"/>
  <c r="A938" i="8"/>
  <c r="S938" i="8" s="1"/>
  <c r="A939" i="8"/>
  <c r="S939" i="8" s="1"/>
  <c r="A940" i="8"/>
  <c r="S940" i="8" s="1"/>
  <c r="A941" i="8"/>
  <c r="S941" i="8" s="1"/>
  <c r="A942" i="8"/>
  <c r="S942" i="8" s="1"/>
  <c r="A943" i="8"/>
  <c r="S943" i="8" s="1"/>
  <c r="A944" i="8"/>
  <c r="S944" i="8" s="1"/>
  <c r="A945" i="8"/>
  <c r="S945" i="8" s="1"/>
  <c r="A946" i="8"/>
  <c r="S946" i="8" s="1"/>
  <c r="A947" i="8"/>
  <c r="S947" i="8" s="1"/>
  <c r="A948" i="8"/>
  <c r="S948" i="8" s="1"/>
  <c r="A949" i="8"/>
  <c r="S949" i="8" s="1"/>
  <c r="A950" i="8"/>
  <c r="S950" i="8" s="1"/>
  <c r="A951" i="8"/>
  <c r="S951" i="8" s="1"/>
  <c r="A952" i="8"/>
  <c r="S952" i="8" s="1"/>
  <c r="A953" i="8"/>
  <c r="S953" i="8" s="1"/>
  <c r="A954" i="8"/>
  <c r="S954" i="8" s="1"/>
  <c r="A955" i="8"/>
  <c r="S955" i="8" s="1"/>
  <c r="A956" i="8"/>
  <c r="S956" i="8" s="1"/>
  <c r="A957" i="8"/>
  <c r="S957" i="8" s="1"/>
  <c r="A958" i="8"/>
  <c r="S958" i="8" s="1"/>
  <c r="A959" i="8"/>
  <c r="S959" i="8" s="1"/>
  <c r="A960" i="8"/>
  <c r="S960" i="8" s="1"/>
  <c r="A961" i="8"/>
  <c r="S961" i="8" s="1"/>
  <c r="A962" i="8"/>
  <c r="S962" i="8" s="1"/>
  <c r="A963" i="8"/>
  <c r="S963" i="8" s="1"/>
  <c r="A964" i="8"/>
  <c r="S964" i="8" s="1"/>
  <c r="A965" i="8"/>
  <c r="S965" i="8" s="1"/>
  <c r="A966" i="8"/>
  <c r="S966" i="8" s="1"/>
  <c r="A967" i="8"/>
  <c r="S967" i="8" s="1"/>
  <c r="A968" i="8"/>
  <c r="S968" i="8" s="1"/>
  <c r="A969" i="8"/>
  <c r="S969" i="8" s="1"/>
  <c r="A970" i="8"/>
  <c r="S970" i="8" s="1"/>
  <c r="A971" i="8"/>
  <c r="S971" i="8" s="1"/>
  <c r="A972" i="8"/>
  <c r="S972" i="8" s="1"/>
  <c r="A973" i="8"/>
  <c r="S973" i="8" s="1"/>
  <c r="A974" i="8"/>
  <c r="S974" i="8" s="1"/>
  <c r="A975" i="8"/>
  <c r="S975" i="8" s="1"/>
  <c r="A976" i="8"/>
  <c r="S976" i="8" s="1"/>
  <c r="A977" i="8"/>
  <c r="S977" i="8" s="1"/>
  <c r="A978" i="8"/>
  <c r="S978" i="8" s="1"/>
  <c r="A979" i="8"/>
  <c r="S979" i="8" s="1"/>
  <c r="A980" i="8"/>
  <c r="S980" i="8" s="1"/>
  <c r="A981" i="8"/>
  <c r="S981" i="8" s="1"/>
  <c r="A982" i="8"/>
  <c r="S982" i="8" s="1"/>
  <c r="A983" i="8"/>
  <c r="S983" i="8" s="1"/>
  <c r="A984" i="8"/>
  <c r="S984" i="8" s="1"/>
  <c r="A985" i="8"/>
  <c r="S985" i="8" s="1"/>
  <c r="A986" i="8"/>
  <c r="S986" i="8" s="1"/>
  <c r="A987" i="8"/>
  <c r="S987" i="8" s="1"/>
  <c r="A988" i="8"/>
  <c r="S988" i="8" s="1"/>
  <c r="A989" i="8"/>
  <c r="S989" i="8" s="1"/>
  <c r="A990" i="8"/>
  <c r="S990" i="8" s="1"/>
  <c r="A991" i="8"/>
  <c r="S991" i="8" s="1"/>
  <c r="A992" i="8"/>
  <c r="S992" i="8" s="1"/>
  <c r="A993" i="8"/>
  <c r="S993" i="8" s="1"/>
  <c r="A994" i="8"/>
  <c r="S994" i="8" s="1"/>
  <c r="A995" i="8"/>
  <c r="S995" i="8" s="1"/>
  <c r="A996" i="8"/>
  <c r="S996" i="8" s="1"/>
  <c r="A997" i="8"/>
  <c r="S997" i="8" s="1"/>
  <c r="A998" i="8"/>
  <c r="S998" i="8" s="1"/>
  <c r="A999" i="8"/>
  <c r="S999" i="8" s="1"/>
  <c r="A1000" i="8"/>
  <c r="S1000" i="8" s="1"/>
  <c r="A1001" i="8"/>
  <c r="S1001" i="8" s="1"/>
  <c r="A1002" i="8"/>
  <c r="S1002" i="8" s="1"/>
  <c r="A1003" i="8"/>
  <c r="S1003" i="8" s="1"/>
  <c r="A1004" i="8"/>
  <c r="S1004" i="8" s="1"/>
  <c r="A1005" i="8"/>
  <c r="S1005" i="8" s="1"/>
  <c r="A1006" i="8"/>
  <c r="S1006" i="8" s="1"/>
  <c r="A1007" i="8"/>
  <c r="S1007" i="8" s="1"/>
  <c r="A1008" i="8"/>
  <c r="S1008" i="8" s="1"/>
  <c r="A1009" i="8"/>
  <c r="S1009" i="8" s="1"/>
  <c r="A1010" i="8"/>
  <c r="S1010" i="8" s="1"/>
  <c r="A1011" i="8"/>
  <c r="S1011" i="8" s="1"/>
  <c r="A1012" i="8"/>
  <c r="S1012" i="8" s="1"/>
  <c r="A1013" i="8"/>
  <c r="S1013" i="8" s="1"/>
  <c r="A1014" i="8"/>
  <c r="S1014" i="8" s="1"/>
  <c r="A1015" i="8"/>
  <c r="S1015" i="8" s="1"/>
  <c r="A1016" i="8"/>
  <c r="S1016" i="8" s="1"/>
  <c r="A1017" i="8"/>
  <c r="S1017" i="8" s="1"/>
  <c r="A1018" i="8"/>
  <c r="S1018" i="8" s="1"/>
  <c r="A1019" i="8"/>
  <c r="S1019" i="8" s="1"/>
  <c r="A1020" i="8"/>
  <c r="S1020" i="8" s="1"/>
  <c r="A1021" i="8"/>
  <c r="S1021" i="8" s="1"/>
  <c r="A1022" i="8"/>
  <c r="S1022" i="8" s="1"/>
  <c r="A1023" i="8"/>
  <c r="S1023" i="8" s="1"/>
  <c r="A1024" i="8"/>
  <c r="S1024" i="8" s="1"/>
  <c r="A1025" i="8"/>
  <c r="S1025" i="8" s="1"/>
  <c r="A1026" i="8"/>
  <c r="S1026" i="8" s="1"/>
  <c r="A1027" i="8"/>
  <c r="S1027" i="8" s="1"/>
  <c r="A1028" i="8"/>
  <c r="S1028" i="8" s="1"/>
  <c r="A1029" i="8"/>
  <c r="S1029" i="8" s="1"/>
  <c r="A1030" i="8"/>
  <c r="S1030" i="8" s="1"/>
  <c r="A1031" i="8"/>
  <c r="S1031" i="8" s="1"/>
  <c r="A1032" i="8"/>
  <c r="S1032" i="8" s="1"/>
  <c r="A1033" i="8"/>
  <c r="S1033" i="8" s="1"/>
  <c r="A1034" i="8"/>
  <c r="S1034" i="8" s="1"/>
  <c r="A1035" i="8"/>
  <c r="S1035" i="8" s="1"/>
  <c r="A1036" i="8"/>
  <c r="S1036" i="8" s="1"/>
  <c r="A1037" i="8"/>
  <c r="S1037" i="8" s="1"/>
  <c r="A1038" i="8"/>
  <c r="S1038" i="8" s="1"/>
  <c r="A1039" i="8"/>
  <c r="S1039" i="8" s="1"/>
  <c r="A1040" i="8"/>
  <c r="S1040" i="8" s="1"/>
  <c r="A1041" i="8"/>
  <c r="S1041" i="8" s="1"/>
  <c r="A1042" i="8"/>
  <c r="S1042" i="8" s="1"/>
  <c r="A1043" i="8"/>
  <c r="S1043" i="8" s="1"/>
  <c r="A1044" i="8"/>
  <c r="S1044" i="8" s="1"/>
  <c r="A1045" i="8"/>
  <c r="S1045" i="8" s="1"/>
  <c r="A1046" i="8"/>
  <c r="S1046" i="8" s="1"/>
  <c r="A1047" i="8"/>
  <c r="S1047" i="8" s="1"/>
  <c r="A1048" i="8"/>
  <c r="S1048" i="8" s="1"/>
  <c r="A1049" i="8"/>
  <c r="S1049" i="8" s="1"/>
  <c r="A1050" i="8"/>
  <c r="S1050" i="8" s="1"/>
  <c r="A1051" i="8"/>
  <c r="S1051" i="8" s="1"/>
  <c r="A1052" i="8"/>
  <c r="S1052" i="8" s="1"/>
  <c r="A1053" i="8"/>
  <c r="S1053" i="8" s="1"/>
  <c r="A1054" i="8"/>
  <c r="S1054" i="8" s="1"/>
  <c r="A1055" i="8"/>
  <c r="S1055" i="8" s="1"/>
  <c r="A1056" i="8"/>
  <c r="S1056" i="8" s="1"/>
  <c r="A1057" i="8"/>
  <c r="S1057" i="8" s="1"/>
  <c r="A1058" i="8"/>
  <c r="S1058" i="8" s="1"/>
  <c r="A1059" i="8"/>
  <c r="S1059" i="8" s="1"/>
  <c r="A1060" i="8"/>
  <c r="S1060" i="8" s="1"/>
  <c r="A1061" i="8"/>
  <c r="S1061" i="8" s="1"/>
  <c r="A1062" i="8"/>
  <c r="S1062" i="8" s="1"/>
  <c r="A1063" i="8"/>
  <c r="S1063" i="8" s="1"/>
  <c r="A1064" i="8"/>
  <c r="S1064" i="8" s="1"/>
  <c r="A1065" i="8"/>
  <c r="S1065" i="8" s="1"/>
  <c r="A1066" i="8"/>
  <c r="S1066" i="8" s="1"/>
  <c r="A1067" i="8"/>
  <c r="S1067" i="8" s="1"/>
  <c r="A1068" i="8"/>
  <c r="S1068" i="8" s="1"/>
  <c r="A1069" i="8"/>
  <c r="S1069" i="8" s="1"/>
  <c r="A1070" i="8"/>
  <c r="S1070" i="8" s="1"/>
  <c r="A1071" i="8"/>
  <c r="S1071" i="8" s="1"/>
  <c r="A1072" i="8"/>
  <c r="S1072" i="8" s="1"/>
  <c r="A1073" i="8"/>
  <c r="S1073" i="8" s="1"/>
  <c r="A1074" i="8"/>
  <c r="S1074" i="8" s="1"/>
  <c r="A1075" i="8"/>
  <c r="S1075" i="8" s="1"/>
  <c r="A1076" i="8"/>
  <c r="S1076" i="8" s="1"/>
  <c r="A1077" i="8"/>
  <c r="S1077" i="8" s="1"/>
  <c r="A1078" i="8"/>
  <c r="S1078" i="8" s="1"/>
  <c r="A1079" i="8"/>
  <c r="S1079" i="8" s="1"/>
  <c r="A1080" i="8"/>
  <c r="S1080" i="8" s="1"/>
  <c r="A1081" i="8"/>
  <c r="S1081" i="8" s="1"/>
  <c r="A1082" i="8"/>
  <c r="S1082" i="8" s="1"/>
  <c r="A1083" i="8"/>
  <c r="S1083" i="8" s="1"/>
  <c r="A1084" i="8"/>
  <c r="S1084" i="8" s="1"/>
  <c r="A1085" i="8"/>
  <c r="S1085" i="8" s="1"/>
  <c r="A1086" i="8"/>
  <c r="S1086" i="8" s="1"/>
  <c r="A1087" i="8"/>
  <c r="S1087" i="8" s="1"/>
  <c r="A1088" i="8"/>
  <c r="S1088" i="8" s="1"/>
  <c r="A1089" i="8"/>
  <c r="S1089" i="8" s="1"/>
  <c r="A1090" i="8"/>
  <c r="S1090" i="8" s="1"/>
  <c r="A1091" i="8"/>
  <c r="S1091" i="8" s="1"/>
  <c r="A1092" i="8"/>
  <c r="S1092" i="8" s="1"/>
  <c r="A1093" i="8"/>
  <c r="S1093" i="8" s="1"/>
  <c r="A1094" i="8"/>
  <c r="S1094" i="8" s="1"/>
  <c r="A1095" i="8"/>
  <c r="S1095" i="8" s="1"/>
  <c r="A1096" i="8"/>
  <c r="S1096" i="8" s="1"/>
  <c r="A1097" i="8"/>
  <c r="S1097" i="8" s="1"/>
  <c r="A1098" i="8"/>
  <c r="S1098" i="8" s="1"/>
  <c r="A1099" i="8"/>
  <c r="S1099" i="8" s="1"/>
  <c r="A1100" i="8"/>
  <c r="S1100" i="8" s="1"/>
  <c r="A1101" i="8"/>
  <c r="S1101" i="8" s="1"/>
  <c r="A1102" i="8"/>
  <c r="S1102" i="8" s="1"/>
  <c r="A1103" i="8"/>
  <c r="S1103" i="8" s="1"/>
  <c r="A1104" i="8"/>
  <c r="S1104" i="8" s="1"/>
  <c r="A1105" i="8"/>
  <c r="S1105" i="8" s="1"/>
  <c r="A1106" i="8"/>
  <c r="S1106" i="8" s="1"/>
  <c r="A1107" i="8"/>
  <c r="S1107" i="8" s="1"/>
  <c r="A1108" i="8"/>
  <c r="S1108" i="8" s="1"/>
  <c r="A1109" i="8"/>
  <c r="S1109" i="8" s="1"/>
  <c r="A1110" i="8"/>
  <c r="S1110" i="8" s="1"/>
  <c r="A1111" i="8"/>
  <c r="S1111" i="8" s="1"/>
  <c r="A1112" i="8"/>
  <c r="S1112" i="8" s="1"/>
  <c r="A1113" i="8"/>
  <c r="S1113" i="8" s="1"/>
  <c r="A1114" i="8"/>
  <c r="S1114" i="8" s="1"/>
  <c r="A1115" i="8"/>
  <c r="S1115" i="8" s="1"/>
  <c r="A1116" i="8"/>
  <c r="S1116" i="8" s="1"/>
  <c r="A1117" i="8"/>
  <c r="S1117" i="8" s="1"/>
  <c r="A1118" i="8"/>
  <c r="S1118" i="8" s="1"/>
  <c r="A1119" i="8"/>
  <c r="S1119" i="8" s="1"/>
  <c r="A1120" i="8"/>
  <c r="S1120" i="8" s="1"/>
  <c r="A1121" i="8"/>
  <c r="S1121" i="8" s="1"/>
  <c r="A1122" i="8"/>
  <c r="S1122" i="8" s="1"/>
  <c r="A1123" i="8"/>
  <c r="S1123" i="8" s="1"/>
  <c r="A1124" i="8"/>
  <c r="S1124" i="8" s="1"/>
  <c r="A1125" i="8"/>
  <c r="S1125" i="8" s="1"/>
  <c r="A1126" i="8"/>
  <c r="S1126" i="8" s="1"/>
  <c r="A1127" i="8"/>
  <c r="S1127" i="8" s="1"/>
  <c r="A1128" i="8"/>
  <c r="S1128" i="8" s="1"/>
  <c r="A1129" i="8"/>
  <c r="S1129" i="8" s="1"/>
  <c r="A1130" i="8"/>
  <c r="S1130" i="8" s="1"/>
  <c r="A1131" i="8"/>
  <c r="S1131" i="8" s="1"/>
  <c r="A1132" i="8"/>
  <c r="S1132" i="8" s="1"/>
  <c r="A1133" i="8"/>
  <c r="S1133" i="8" s="1"/>
  <c r="A1134" i="8"/>
  <c r="S1134" i="8" s="1"/>
  <c r="A1135" i="8"/>
  <c r="S1135" i="8" s="1"/>
  <c r="A1136" i="8"/>
  <c r="S1136" i="8" s="1"/>
  <c r="A1137" i="8"/>
  <c r="S1137" i="8" s="1"/>
  <c r="A1138" i="8"/>
  <c r="S1138" i="8" s="1"/>
  <c r="A1139" i="8"/>
  <c r="S1139" i="8" s="1"/>
  <c r="A1140" i="8"/>
  <c r="S1140" i="8" s="1"/>
  <c r="A1141" i="8"/>
  <c r="S1141" i="8" s="1"/>
  <c r="A1142" i="8"/>
  <c r="S1142" i="8" s="1"/>
  <c r="A1143" i="8"/>
  <c r="S1143" i="8" s="1"/>
  <c r="A1144" i="8"/>
  <c r="S1144" i="8" s="1"/>
  <c r="A1145" i="8"/>
  <c r="S1145" i="8" s="1"/>
  <c r="A1146" i="8"/>
  <c r="S1146" i="8" s="1"/>
  <c r="A1147" i="8"/>
  <c r="S1147" i="8" s="1"/>
  <c r="A1148" i="8"/>
  <c r="S1148" i="8" s="1"/>
  <c r="A1149" i="8"/>
  <c r="S1149" i="8" s="1"/>
  <c r="A1150" i="8"/>
  <c r="S1150" i="8" s="1"/>
  <c r="A1151" i="8"/>
  <c r="S1151" i="8" s="1"/>
  <c r="A1152" i="8"/>
  <c r="S1152" i="8" s="1"/>
  <c r="A1153" i="8"/>
  <c r="S1153" i="8" s="1"/>
  <c r="A1154" i="8"/>
  <c r="S1154" i="8" s="1"/>
  <c r="A1155" i="8"/>
  <c r="S1155" i="8" s="1"/>
  <c r="A1156" i="8"/>
  <c r="S1156" i="8" s="1"/>
  <c r="A1157" i="8"/>
  <c r="S1157" i="8" s="1"/>
  <c r="A1158" i="8"/>
  <c r="S1158" i="8" s="1"/>
  <c r="A1159" i="8"/>
  <c r="S1159" i="8" s="1"/>
  <c r="A1160" i="8"/>
  <c r="S1160" i="8" s="1"/>
  <c r="A1161" i="8"/>
  <c r="S1161" i="8" s="1"/>
  <c r="A1162" i="8"/>
  <c r="S1162" i="8" s="1"/>
  <c r="A1163" i="8"/>
  <c r="S1163" i="8" s="1"/>
  <c r="A1164" i="8"/>
  <c r="S1164" i="8" s="1"/>
  <c r="A1165" i="8"/>
  <c r="S1165" i="8" s="1"/>
  <c r="A1166" i="8"/>
  <c r="S1166" i="8" s="1"/>
  <c r="A1167" i="8"/>
  <c r="S1167" i="8" s="1"/>
  <c r="A1168" i="8"/>
  <c r="S1168" i="8" s="1"/>
  <c r="A1169" i="8"/>
  <c r="S1169" i="8" s="1"/>
  <c r="A1170" i="8"/>
  <c r="S1170" i="8" s="1"/>
  <c r="A1171" i="8"/>
  <c r="S1171" i="8" s="1"/>
  <c r="A1172" i="8"/>
  <c r="S1172" i="8" s="1"/>
  <c r="A1173" i="8"/>
  <c r="S1173" i="8" s="1"/>
  <c r="A1174" i="8"/>
  <c r="S1174" i="8" s="1"/>
  <c r="A1175" i="8"/>
  <c r="S1175" i="8" s="1"/>
  <c r="A1176" i="8"/>
  <c r="S1176" i="8" s="1"/>
  <c r="A1177" i="8"/>
  <c r="S1177" i="8" s="1"/>
  <c r="A1178" i="8"/>
  <c r="S1178" i="8" s="1"/>
  <c r="A1179" i="8"/>
  <c r="S1179" i="8" s="1"/>
  <c r="A1180" i="8"/>
  <c r="S1180" i="8" s="1"/>
  <c r="A1181" i="8"/>
  <c r="S1181" i="8" s="1"/>
  <c r="A1182" i="8"/>
  <c r="S1182" i="8" s="1"/>
  <c r="A1183" i="8"/>
  <c r="S1183" i="8" s="1"/>
  <c r="A1184" i="8"/>
  <c r="S1184" i="8" s="1"/>
  <c r="A1185" i="8"/>
  <c r="S1185" i="8" s="1"/>
  <c r="A1186" i="8"/>
  <c r="S1186" i="8" s="1"/>
  <c r="A1187" i="8"/>
  <c r="S1187" i="8" s="1"/>
  <c r="A1188" i="8"/>
  <c r="S1188" i="8" s="1"/>
  <c r="A1189" i="8"/>
  <c r="S1189" i="8" s="1"/>
  <c r="A1190" i="8"/>
  <c r="S1190" i="8" s="1"/>
  <c r="A1191" i="8"/>
  <c r="S1191" i="8" s="1"/>
  <c r="A1192" i="8"/>
  <c r="S1192" i="8" s="1"/>
  <c r="A1193" i="8"/>
  <c r="S1193" i="8" s="1"/>
  <c r="A1194" i="8"/>
  <c r="S1194" i="8" s="1"/>
  <c r="A1195" i="8"/>
  <c r="S1195" i="8" s="1"/>
  <c r="A1196" i="8"/>
  <c r="S1196" i="8" s="1"/>
  <c r="A1197" i="8"/>
  <c r="S1197" i="8" s="1"/>
  <c r="A1198" i="8"/>
  <c r="S1198" i="8" s="1"/>
  <c r="A1199" i="8"/>
  <c r="S1199" i="8" s="1"/>
  <c r="A1200" i="8"/>
  <c r="S1200" i="8" s="1"/>
  <c r="A1201" i="8"/>
  <c r="S1201" i="8" s="1"/>
  <c r="A1202" i="8"/>
  <c r="S1202" i="8" s="1"/>
  <c r="A1203" i="8"/>
  <c r="S1203" i="8" s="1"/>
  <c r="A1204" i="8"/>
  <c r="S1204" i="8" s="1"/>
  <c r="A1205" i="8"/>
  <c r="S1205" i="8" s="1"/>
  <c r="A1206" i="8"/>
  <c r="S1206" i="8" s="1"/>
  <c r="A1207" i="8"/>
  <c r="S1207" i="8" s="1"/>
  <c r="A1208" i="8"/>
  <c r="S1208" i="8" s="1"/>
  <c r="A1209" i="8"/>
  <c r="S1209" i="8" s="1"/>
  <c r="A1210" i="8"/>
  <c r="S1210" i="8" s="1"/>
  <c r="A1211" i="8"/>
  <c r="S1211" i="8" s="1"/>
  <c r="A1212" i="8"/>
  <c r="S1212" i="8" s="1"/>
  <c r="A1213" i="8"/>
  <c r="S1213" i="8" s="1"/>
  <c r="A1214" i="8"/>
  <c r="S1214" i="8" s="1"/>
  <c r="A1215" i="8"/>
  <c r="S1215" i="8" s="1"/>
  <c r="A1216" i="8"/>
  <c r="S1216" i="8" s="1"/>
  <c r="A1217" i="8"/>
  <c r="S1217" i="8" s="1"/>
  <c r="A1218" i="8"/>
  <c r="S1218" i="8" s="1"/>
  <c r="A1219" i="8"/>
  <c r="S1219" i="8" s="1"/>
  <c r="A1220" i="8"/>
  <c r="S1220" i="8" s="1"/>
  <c r="A1221" i="8"/>
  <c r="S1221" i="8" s="1"/>
  <c r="A1222" i="8"/>
  <c r="S1222" i="8" s="1"/>
  <c r="A1223" i="8"/>
  <c r="S1223" i="8" s="1"/>
  <c r="A1224" i="8"/>
  <c r="S1224" i="8" s="1"/>
  <c r="A1225" i="8"/>
  <c r="S1225" i="8" s="1"/>
  <c r="A1226" i="8"/>
  <c r="S1226" i="8" s="1"/>
  <c r="A1227" i="8"/>
  <c r="S1227" i="8" s="1"/>
  <c r="A1228" i="8"/>
  <c r="S1228" i="8" s="1"/>
  <c r="A1229" i="8"/>
  <c r="S1229" i="8" s="1"/>
  <c r="A1230" i="8"/>
  <c r="S1230" i="8" s="1"/>
  <c r="A1231" i="8"/>
  <c r="S1231" i="8" s="1"/>
  <c r="A1232" i="8"/>
  <c r="S1232" i="8" s="1"/>
  <c r="A1233" i="8"/>
  <c r="S1233" i="8" s="1"/>
  <c r="A1234" i="8"/>
  <c r="S1234" i="8" s="1"/>
  <c r="A1235" i="8"/>
  <c r="S1235" i="8" s="1"/>
  <c r="A1236" i="8"/>
  <c r="S1236" i="8" s="1"/>
  <c r="A1237" i="8"/>
  <c r="S1237" i="8" s="1"/>
  <c r="A1238" i="8"/>
  <c r="S1238" i="8" s="1"/>
  <c r="A1239" i="8"/>
  <c r="S1239" i="8" s="1"/>
  <c r="A1240" i="8"/>
  <c r="S1240" i="8" s="1"/>
  <c r="A1241" i="8"/>
  <c r="S1241" i="8" s="1"/>
  <c r="A1242" i="8"/>
  <c r="S1242" i="8" s="1"/>
  <c r="A1243" i="8"/>
  <c r="S1243" i="8" s="1"/>
  <c r="A1244" i="8"/>
  <c r="S1244" i="8" s="1"/>
  <c r="A1245" i="8"/>
  <c r="S1245" i="8" s="1"/>
  <c r="A1246" i="8"/>
  <c r="S1246" i="8" s="1"/>
  <c r="A1247" i="8"/>
  <c r="S1247" i="8" s="1"/>
  <c r="A1248" i="8"/>
  <c r="S1248" i="8" s="1"/>
  <c r="A1249" i="8"/>
  <c r="S1249" i="8" s="1"/>
  <c r="A1250" i="8"/>
  <c r="S1250" i="8" s="1"/>
  <c r="A1251" i="8"/>
  <c r="S1251" i="8" s="1"/>
  <c r="A1252" i="8"/>
  <c r="S1252" i="8" s="1"/>
  <c r="A1253" i="8"/>
  <c r="S1253" i="8" s="1"/>
  <c r="A1254" i="8"/>
  <c r="S1254" i="8" s="1"/>
  <c r="A1255" i="8"/>
  <c r="S1255" i="8" s="1"/>
  <c r="A1256" i="8"/>
  <c r="S1256" i="8" s="1"/>
  <c r="A1257" i="8"/>
  <c r="S1257" i="8" s="1"/>
  <c r="A1258" i="8"/>
  <c r="S1258" i="8" s="1"/>
  <c r="A1259" i="8"/>
  <c r="S1259" i="8" s="1"/>
  <c r="A1260" i="8"/>
  <c r="S1260" i="8" s="1"/>
  <c r="A1261" i="8"/>
  <c r="S1261" i="8" s="1"/>
  <c r="A1262" i="8"/>
  <c r="S1262" i="8" s="1"/>
  <c r="A1263" i="8"/>
  <c r="S1263" i="8" s="1"/>
  <c r="A1264" i="8"/>
  <c r="S1264" i="8" s="1"/>
  <c r="A1265" i="8"/>
  <c r="S1265" i="8" s="1"/>
  <c r="A1266" i="8"/>
  <c r="S1266" i="8" s="1"/>
  <c r="A1267" i="8"/>
  <c r="S1267" i="8" s="1"/>
  <c r="A1268" i="8"/>
  <c r="S1268" i="8" s="1"/>
  <c r="A1269" i="8"/>
  <c r="S1269" i="8" s="1"/>
  <c r="A1270" i="8"/>
  <c r="S1270" i="8" s="1"/>
  <c r="A1271" i="8"/>
  <c r="S1271" i="8" s="1"/>
  <c r="A1272" i="8"/>
  <c r="S1272" i="8" s="1"/>
  <c r="A1273" i="8"/>
  <c r="S1273" i="8" s="1"/>
  <c r="A1274" i="8"/>
  <c r="S1274" i="8" s="1"/>
  <c r="A1275" i="8"/>
  <c r="S1275" i="8" s="1"/>
  <c r="A1276" i="8"/>
  <c r="S1276" i="8" s="1"/>
  <c r="A1277" i="8"/>
  <c r="S1277" i="8" s="1"/>
  <c r="A1278" i="8"/>
  <c r="S1278" i="8" s="1"/>
  <c r="A1279" i="8"/>
  <c r="S1279" i="8" s="1"/>
  <c r="A1280" i="8"/>
  <c r="S1280" i="8" s="1"/>
  <c r="A1281" i="8"/>
  <c r="S1281" i="8" s="1"/>
  <c r="A1282" i="8"/>
  <c r="S1282" i="8" s="1"/>
  <c r="A1283" i="8"/>
  <c r="S1283" i="8" s="1"/>
  <c r="A1284" i="8"/>
  <c r="S1284" i="8" s="1"/>
  <c r="A1285" i="8"/>
  <c r="S1285" i="8" s="1"/>
  <c r="A1286" i="8"/>
  <c r="S1286" i="8" s="1"/>
  <c r="A1287" i="8"/>
  <c r="S1287" i="8" s="1"/>
  <c r="A1288" i="8"/>
  <c r="S1288" i="8" s="1"/>
  <c r="A1289" i="8"/>
  <c r="S1289" i="8" s="1"/>
  <c r="A1290" i="8"/>
  <c r="S1290" i="8" s="1"/>
  <c r="A1291" i="8"/>
  <c r="S1291" i="8" s="1"/>
  <c r="A1292" i="8"/>
  <c r="S1292" i="8" s="1"/>
  <c r="A1293" i="8"/>
  <c r="S1293" i="8" s="1"/>
  <c r="A1294" i="8"/>
  <c r="S1294" i="8" s="1"/>
  <c r="A1295" i="8"/>
  <c r="S1295" i="8" s="1"/>
  <c r="A1296" i="8"/>
  <c r="S1296" i="8" s="1"/>
  <c r="A1297" i="8"/>
  <c r="S1297" i="8" s="1"/>
  <c r="A1298" i="8"/>
  <c r="S1298" i="8" s="1"/>
  <c r="A1299" i="8"/>
  <c r="S1299" i="8" s="1"/>
  <c r="A1300" i="8"/>
  <c r="S1300" i="8" s="1"/>
  <c r="A1301" i="8"/>
  <c r="S1301" i="8" s="1"/>
  <c r="A1302" i="8"/>
  <c r="S1302" i="8" s="1"/>
  <c r="A1303" i="8"/>
  <c r="S1303" i="8" s="1"/>
  <c r="A1304" i="8"/>
  <c r="S1304" i="8" s="1"/>
  <c r="A1305" i="8"/>
  <c r="S1305" i="8" s="1"/>
  <c r="A1306" i="8"/>
  <c r="S1306" i="8" s="1"/>
  <c r="A1307" i="8"/>
  <c r="S1307" i="8" s="1"/>
  <c r="A1308" i="8"/>
  <c r="S1308" i="8" s="1"/>
  <c r="A1309" i="8"/>
  <c r="S1309" i="8" s="1"/>
  <c r="A1310" i="8"/>
  <c r="S1310" i="8" s="1"/>
  <c r="A1311" i="8"/>
  <c r="S1311" i="8" s="1"/>
  <c r="A1312" i="8"/>
  <c r="S1312" i="8" s="1"/>
  <c r="A1313" i="8"/>
  <c r="S1313" i="8" s="1"/>
  <c r="A1314" i="8"/>
  <c r="S1314" i="8" s="1"/>
  <c r="A1315" i="8"/>
  <c r="S1315" i="8" s="1"/>
  <c r="A1316" i="8"/>
  <c r="S1316" i="8" s="1"/>
  <c r="A1317" i="8"/>
  <c r="S1317" i="8" s="1"/>
  <c r="A1318" i="8"/>
  <c r="S1318" i="8" s="1"/>
  <c r="A1319" i="8"/>
  <c r="S1319" i="8" s="1"/>
  <c r="A1320" i="8"/>
  <c r="S1320" i="8" s="1"/>
  <c r="A1321" i="8"/>
  <c r="S1321" i="8" s="1"/>
  <c r="A1322" i="8"/>
  <c r="S1322" i="8" s="1"/>
  <c r="A1323" i="8"/>
  <c r="S1323" i="8" s="1"/>
  <c r="A1324" i="8"/>
  <c r="S1324" i="8" s="1"/>
  <c r="A1325" i="8"/>
  <c r="S1325" i="8" s="1"/>
  <c r="A1326" i="8"/>
  <c r="S1326" i="8" s="1"/>
  <c r="A1327" i="8"/>
  <c r="S1327" i="8" s="1"/>
  <c r="A1328" i="8"/>
  <c r="S1328" i="8" s="1"/>
  <c r="A1329" i="8"/>
  <c r="S1329" i="8" s="1"/>
  <c r="A1330" i="8"/>
  <c r="S1330" i="8" s="1"/>
  <c r="A1331" i="8"/>
  <c r="S1331" i="8" s="1"/>
  <c r="A1332" i="8"/>
  <c r="S1332" i="8" s="1"/>
  <c r="A1333" i="8"/>
  <c r="S1333" i="8" s="1"/>
  <c r="A1334" i="8"/>
  <c r="S1334" i="8" s="1"/>
  <c r="A1335" i="8"/>
  <c r="S1335" i="8" s="1"/>
  <c r="A1336" i="8"/>
  <c r="S1336" i="8" s="1"/>
  <c r="A1337" i="8"/>
  <c r="S1337" i="8" s="1"/>
  <c r="A1338" i="8"/>
  <c r="S1338" i="8" s="1"/>
  <c r="A1339" i="8"/>
  <c r="S1339" i="8" s="1"/>
  <c r="A1340" i="8"/>
  <c r="S1340" i="8" s="1"/>
  <c r="A1341" i="8"/>
  <c r="S1341" i="8" s="1"/>
  <c r="A1342" i="8"/>
  <c r="S1342" i="8" s="1"/>
  <c r="A1343" i="8"/>
  <c r="S1343" i="8" s="1"/>
  <c r="A1344" i="8"/>
  <c r="S1344" i="8" s="1"/>
  <c r="A1345" i="8"/>
  <c r="S1345" i="8" s="1"/>
  <c r="A1346" i="8"/>
  <c r="S1346" i="8" s="1"/>
  <c r="A1347" i="8"/>
  <c r="S1347" i="8" s="1"/>
  <c r="A1348" i="8"/>
  <c r="S1348" i="8" s="1"/>
  <c r="A1349" i="8"/>
  <c r="S1349" i="8" s="1"/>
  <c r="A1350" i="8"/>
  <c r="S1350" i="8" s="1"/>
  <c r="A1351" i="8"/>
  <c r="S1351" i="8" s="1"/>
  <c r="A1352" i="8"/>
  <c r="S1352" i="8" s="1"/>
  <c r="A1353" i="8"/>
  <c r="S1353" i="8" s="1"/>
  <c r="A1354" i="8"/>
  <c r="S1354" i="8" s="1"/>
  <c r="A1355" i="8"/>
  <c r="S1355" i="8" s="1"/>
  <c r="A1356" i="8"/>
  <c r="S1356" i="8" s="1"/>
  <c r="A1357" i="8"/>
  <c r="S1357" i="8" s="1"/>
  <c r="A1358" i="8"/>
  <c r="S1358" i="8" s="1"/>
  <c r="A1359" i="8"/>
  <c r="S1359" i="8" s="1"/>
  <c r="A1360" i="8"/>
  <c r="S1360" i="8" s="1"/>
  <c r="A1361" i="8"/>
  <c r="S1361" i="8" s="1"/>
  <c r="A1362" i="8"/>
  <c r="S1362" i="8" s="1"/>
  <c r="A1363" i="8"/>
  <c r="S1363" i="8" s="1"/>
  <c r="A1364" i="8"/>
  <c r="S1364" i="8" s="1"/>
  <c r="A1365" i="8"/>
  <c r="S1365" i="8" s="1"/>
  <c r="A1366" i="8"/>
  <c r="S1366" i="8" s="1"/>
  <c r="A1367" i="8"/>
  <c r="S1367" i="8" s="1"/>
  <c r="A1368" i="8"/>
  <c r="S1368" i="8" s="1"/>
  <c r="A1369" i="8"/>
  <c r="S1369" i="8" s="1"/>
  <c r="A1370" i="8"/>
  <c r="S1370" i="8" s="1"/>
  <c r="A1371" i="8"/>
  <c r="S1371" i="8" s="1"/>
  <c r="A1372" i="8"/>
  <c r="S1372" i="8" s="1"/>
  <c r="A1373" i="8"/>
  <c r="S1373" i="8" s="1"/>
  <c r="A1374" i="8"/>
  <c r="S1374" i="8" s="1"/>
  <c r="A1375" i="8"/>
  <c r="S1375" i="8" s="1"/>
  <c r="A1376" i="8"/>
  <c r="S1376" i="8" s="1"/>
  <c r="A1377" i="8"/>
  <c r="S1377" i="8" s="1"/>
  <c r="A1378" i="8"/>
  <c r="S1378" i="8" s="1"/>
  <c r="A1379" i="8"/>
  <c r="S1379" i="8" s="1"/>
  <c r="A1380" i="8"/>
  <c r="S1380" i="8" s="1"/>
  <c r="A1381" i="8"/>
  <c r="S1381" i="8" s="1"/>
  <c r="A1382" i="8"/>
  <c r="S1382" i="8" s="1"/>
  <c r="A1383" i="8"/>
  <c r="S1383" i="8" s="1"/>
  <c r="A1384" i="8"/>
  <c r="S1384" i="8" s="1"/>
  <c r="A1385" i="8"/>
  <c r="S1385" i="8" s="1"/>
  <c r="A1386" i="8"/>
  <c r="S1386" i="8" s="1"/>
  <c r="A1387" i="8"/>
  <c r="S1387" i="8" s="1"/>
  <c r="A1388" i="8"/>
  <c r="S1388" i="8" s="1"/>
  <c r="A1389" i="8"/>
  <c r="S1389" i="8" s="1"/>
  <c r="A1390" i="8"/>
  <c r="S1390" i="8" s="1"/>
  <c r="A1391" i="8"/>
  <c r="S1391" i="8" s="1"/>
  <c r="A1392" i="8"/>
  <c r="S1392" i="8" s="1"/>
  <c r="A1393" i="8"/>
  <c r="S1393" i="8" s="1"/>
  <c r="A1394" i="8"/>
  <c r="S1394" i="8" s="1"/>
  <c r="A1395" i="8"/>
  <c r="S1395" i="8" s="1"/>
  <c r="A1396" i="8"/>
  <c r="S1396" i="8" s="1"/>
  <c r="A1397" i="8"/>
  <c r="S1397" i="8" s="1"/>
  <c r="A1398" i="8"/>
  <c r="S1398" i="8" s="1"/>
  <c r="A1399" i="8"/>
  <c r="S1399" i="8" s="1"/>
  <c r="A1400" i="8"/>
  <c r="S1400" i="8" s="1"/>
  <c r="A1401" i="8"/>
  <c r="S1401" i="8" s="1"/>
  <c r="A1402" i="8"/>
  <c r="S1402" i="8" s="1"/>
  <c r="A1403" i="8"/>
  <c r="S1403" i="8" s="1"/>
  <c r="A1404" i="8"/>
  <c r="S1404" i="8" s="1"/>
  <c r="A1405" i="8"/>
  <c r="S1405" i="8" s="1"/>
  <c r="A1406" i="8"/>
  <c r="S1406" i="8" s="1"/>
  <c r="A1407" i="8"/>
  <c r="S1407" i="8" s="1"/>
  <c r="A1408" i="8"/>
  <c r="S1408" i="8" s="1"/>
  <c r="A1409" i="8"/>
  <c r="S1409" i="8" s="1"/>
  <c r="A1410" i="8"/>
  <c r="S1410" i="8" s="1"/>
  <c r="A1411" i="8"/>
  <c r="S1411" i="8" s="1"/>
  <c r="A1412" i="8"/>
  <c r="S1412" i="8" s="1"/>
  <c r="A1413" i="8"/>
  <c r="S1413" i="8" s="1"/>
  <c r="A1414" i="8"/>
  <c r="S1414" i="8" s="1"/>
  <c r="A1415" i="8"/>
  <c r="S1415" i="8" s="1"/>
  <c r="A1416" i="8"/>
  <c r="S1416" i="8" s="1"/>
  <c r="A1417" i="8"/>
  <c r="S1417" i="8" s="1"/>
  <c r="A1418" i="8"/>
  <c r="S1418" i="8" s="1"/>
  <c r="A1419" i="8"/>
  <c r="S1419" i="8" s="1"/>
  <c r="A1420" i="8"/>
  <c r="S1420" i="8" s="1"/>
  <c r="A1421" i="8"/>
  <c r="S1421" i="8" s="1"/>
  <c r="A1422" i="8"/>
  <c r="S1422" i="8" s="1"/>
  <c r="A1423" i="8"/>
  <c r="S1423" i="8" s="1"/>
  <c r="A1424" i="8"/>
  <c r="S1424" i="8" s="1"/>
  <c r="A1425" i="8"/>
  <c r="S1425" i="8" s="1"/>
  <c r="A1426" i="8"/>
  <c r="S1426" i="8" s="1"/>
  <c r="A1427" i="8"/>
  <c r="S1427" i="8" s="1"/>
  <c r="A1428" i="8"/>
  <c r="S1428" i="8" s="1"/>
  <c r="A1429" i="8"/>
  <c r="S1429" i="8" s="1"/>
  <c r="A1430" i="8"/>
  <c r="S1430" i="8" s="1"/>
  <c r="A1431" i="8"/>
  <c r="S1431" i="8" s="1"/>
  <c r="A1432" i="8"/>
  <c r="S1432" i="8" s="1"/>
  <c r="A1433" i="8"/>
  <c r="S1433" i="8" s="1"/>
  <c r="A1434" i="8"/>
  <c r="S1434" i="8" s="1"/>
  <c r="A1435" i="8"/>
  <c r="S1435" i="8" s="1"/>
  <c r="A1436" i="8"/>
  <c r="S1436" i="8" s="1"/>
  <c r="A1437" i="8"/>
  <c r="S1437" i="8" s="1"/>
  <c r="A1438" i="8"/>
  <c r="S1438" i="8" s="1"/>
  <c r="A1439" i="8"/>
  <c r="S1439" i="8" s="1"/>
  <c r="A1440" i="8"/>
  <c r="S1440" i="8" s="1"/>
  <c r="A1441" i="8"/>
  <c r="S1441" i="8" s="1"/>
  <c r="A1442" i="8"/>
  <c r="S1442" i="8" s="1"/>
  <c r="A1443" i="8"/>
  <c r="S1443" i="8" s="1"/>
  <c r="A1444" i="8"/>
  <c r="S1444" i="8" s="1"/>
  <c r="A1445" i="8"/>
  <c r="S1445" i="8" s="1"/>
  <c r="A1446" i="8"/>
  <c r="S1446" i="8" s="1"/>
  <c r="A1447" i="8"/>
  <c r="S1447" i="8" s="1"/>
  <c r="A1448" i="8"/>
  <c r="S1448" i="8" s="1"/>
  <c r="A1449" i="8"/>
  <c r="S1449" i="8" s="1"/>
  <c r="A1450" i="8"/>
  <c r="S1450" i="8" s="1"/>
  <c r="A1451" i="8"/>
  <c r="S1451" i="8" s="1"/>
  <c r="A1452" i="8"/>
  <c r="S1452" i="8" s="1"/>
  <c r="A1453" i="8"/>
  <c r="S1453" i="8" s="1"/>
  <c r="A1454" i="8"/>
  <c r="S1454" i="8" s="1"/>
  <c r="A1455" i="8"/>
  <c r="S1455" i="8" s="1"/>
  <c r="A1456" i="8"/>
  <c r="S1456" i="8" s="1"/>
  <c r="A1457" i="8"/>
  <c r="S1457" i="8" s="1"/>
  <c r="A1458" i="8"/>
  <c r="S1458" i="8" s="1"/>
  <c r="A1459" i="8"/>
  <c r="S1459" i="8" s="1"/>
  <c r="A1460" i="8"/>
  <c r="S1460" i="8" s="1"/>
  <c r="A1461" i="8"/>
  <c r="S1461" i="8" s="1"/>
  <c r="A1462" i="8"/>
  <c r="S1462" i="8" s="1"/>
  <c r="A1463" i="8"/>
  <c r="S1463" i="8" s="1"/>
  <c r="A1464" i="8"/>
  <c r="S1464" i="8" s="1"/>
  <c r="A1465" i="8"/>
  <c r="S1465" i="8" s="1"/>
  <c r="A1466" i="8"/>
  <c r="S1466" i="8" s="1"/>
  <c r="A1467" i="8"/>
  <c r="S1467" i="8" s="1"/>
  <c r="A1468" i="8"/>
  <c r="S1468" i="8" s="1"/>
  <c r="A1469" i="8"/>
  <c r="S1469" i="8" s="1"/>
  <c r="A1470" i="8"/>
  <c r="S1470" i="8" s="1"/>
  <c r="A1471" i="8"/>
  <c r="S1471" i="8" s="1"/>
  <c r="A1472" i="8"/>
  <c r="S1472" i="8" s="1"/>
  <c r="A1473" i="8"/>
  <c r="S1473" i="8" s="1"/>
  <c r="A1474" i="8"/>
  <c r="S1474" i="8" s="1"/>
  <c r="A1475" i="8"/>
  <c r="S1475" i="8" s="1"/>
  <c r="A1476" i="8"/>
  <c r="S1476" i="8" s="1"/>
  <c r="A1477" i="8"/>
  <c r="S1477" i="8" s="1"/>
  <c r="A1478" i="8"/>
  <c r="S1478" i="8" s="1"/>
  <c r="A1479" i="8"/>
  <c r="S1479" i="8" s="1"/>
  <c r="A1480" i="8"/>
  <c r="S1480" i="8" s="1"/>
  <c r="A1481" i="8"/>
  <c r="S1481" i="8" s="1"/>
  <c r="A1482" i="8"/>
  <c r="S1482" i="8" s="1"/>
  <c r="A1483" i="8"/>
  <c r="S1483" i="8" s="1"/>
  <c r="A1484" i="8"/>
  <c r="S1484" i="8" s="1"/>
  <c r="A1485" i="8"/>
  <c r="S1485" i="8" s="1"/>
  <c r="A1486" i="8"/>
  <c r="S1486" i="8" s="1"/>
  <c r="A1487" i="8"/>
  <c r="S1487" i="8" s="1"/>
  <c r="A1488" i="8"/>
  <c r="S1488" i="8" s="1"/>
  <c r="A1489" i="8"/>
  <c r="S1489" i="8" s="1"/>
  <c r="A1490" i="8"/>
  <c r="S1490" i="8" s="1"/>
  <c r="A1491" i="8"/>
  <c r="S1491" i="8" s="1"/>
  <c r="A1492" i="8"/>
  <c r="S1492" i="8" s="1"/>
  <c r="A1493" i="8"/>
  <c r="S1493" i="8" s="1"/>
  <c r="A1494" i="8"/>
  <c r="S1494" i="8" s="1"/>
  <c r="A1495" i="8"/>
  <c r="S1495" i="8" s="1"/>
  <c r="A1496" i="8"/>
  <c r="S1496" i="8" s="1"/>
  <c r="A1497" i="8"/>
  <c r="S1497" i="8" s="1"/>
  <c r="A1498" i="8"/>
  <c r="S1498" i="8" s="1"/>
  <c r="A1499" i="8"/>
  <c r="S1499" i="8" s="1"/>
  <c r="A1500" i="8"/>
  <c r="S1500" i="8" s="1"/>
  <c r="A1501" i="8"/>
  <c r="S1501" i="8" s="1"/>
  <c r="A1502" i="8"/>
  <c r="S1502" i="8" s="1"/>
  <c r="A1503" i="8"/>
  <c r="S1503" i="8" s="1"/>
  <c r="A1504" i="8"/>
  <c r="S1504" i="8" s="1"/>
  <c r="A1505" i="8"/>
  <c r="S1505" i="8" s="1"/>
  <c r="A1506" i="8"/>
  <c r="S1506" i="8" s="1"/>
  <c r="A1507" i="8"/>
  <c r="S1507" i="8" s="1"/>
  <c r="A1508" i="8"/>
  <c r="S1508" i="8" s="1"/>
  <c r="A1509" i="8"/>
  <c r="S1509" i="8" s="1"/>
  <c r="A1510" i="8"/>
  <c r="S1510" i="8" s="1"/>
  <c r="A1511" i="8"/>
  <c r="S1511" i="8" s="1"/>
  <c r="A1512" i="8"/>
  <c r="S1512" i="8" s="1"/>
  <c r="A1513" i="8"/>
  <c r="S1513" i="8" s="1"/>
  <c r="A1514" i="8"/>
  <c r="S1514" i="8" s="1"/>
  <c r="A1515" i="8"/>
  <c r="S1515" i="8" s="1"/>
  <c r="A1516" i="8"/>
  <c r="S1516" i="8" s="1"/>
  <c r="A1517" i="8"/>
  <c r="S1517" i="8" s="1"/>
  <c r="A1518" i="8"/>
  <c r="S1518" i="8" s="1"/>
  <c r="A1519" i="8"/>
  <c r="S1519" i="8" s="1"/>
  <c r="A1520" i="8"/>
  <c r="S1520" i="8" s="1"/>
  <c r="A1521" i="8"/>
  <c r="S1521" i="8" s="1"/>
  <c r="A1522" i="8"/>
  <c r="S1522" i="8" s="1"/>
  <c r="A1523" i="8"/>
  <c r="S1523" i="8" s="1"/>
  <c r="A1524" i="8"/>
  <c r="S1524" i="8" s="1"/>
  <c r="A1525" i="8"/>
  <c r="S1525" i="8" s="1"/>
  <c r="A1526" i="8"/>
  <c r="S1526" i="8" s="1"/>
  <c r="A1527" i="8"/>
  <c r="S1527" i="8" s="1"/>
  <c r="A1528" i="8"/>
  <c r="S1528" i="8" s="1"/>
  <c r="A1529" i="8"/>
  <c r="S1529" i="8" s="1"/>
  <c r="A1530" i="8"/>
  <c r="S1530" i="8" s="1"/>
  <c r="A1531" i="8"/>
  <c r="S1531" i="8" s="1"/>
  <c r="A1532" i="8"/>
  <c r="S1532" i="8" s="1"/>
  <c r="A1533" i="8"/>
  <c r="S1533" i="8" s="1"/>
  <c r="A1534" i="8"/>
  <c r="S1534" i="8" s="1"/>
  <c r="A1535" i="8"/>
  <c r="S1535" i="8" s="1"/>
  <c r="A1536" i="8"/>
  <c r="S1536" i="8" s="1"/>
  <c r="A1537" i="8"/>
  <c r="S1537" i="8" s="1"/>
  <c r="A1538" i="8"/>
  <c r="S1538" i="8" s="1"/>
  <c r="A1539" i="8"/>
  <c r="S1539" i="8" s="1"/>
  <c r="A1540" i="8"/>
  <c r="S1540" i="8" s="1"/>
  <c r="A1541" i="8"/>
  <c r="S1541" i="8" s="1"/>
  <c r="A1542" i="8"/>
  <c r="S1542" i="8" s="1"/>
  <c r="A1543" i="8"/>
  <c r="S1543" i="8" s="1"/>
  <c r="A1544" i="8"/>
  <c r="S1544" i="8" s="1"/>
  <c r="A1545" i="8"/>
  <c r="S1545" i="8" s="1"/>
  <c r="A1546" i="8"/>
  <c r="S1546" i="8" s="1"/>
  <c r="A1547" i="8"/>
  <c r="S1547" i="8" s="1"/>
  <c r="A1548" i="8"/>
  <c r="S1548" i="8" s="1"/>
  <c r="A1549" i="8"/>
  <c r="S1549" i="8" s="1"/>
  <c r="A1550" i="8"/>
  <c r="S1550" i="8" s="1"/>
  <c r="A1551" i="8"/>
  <c r="S1551" i="8" s="1"/>
  <c r="A1552" i="8"/>
  <c r="S1552" i="8" s="1"/>
  <c r="A1553" i="8"/>
  <c r="S1553" i="8" s="1"/>
  <c r="A1554" i="8"/>
  <c r="S1554" i="8" s="1"/>
  <c r="A1555" i="8"/>
  <c r="S1555" i="8" s="1"/>
  <c r="A1556" i="8"/>
  <c r="S1556" i="8" s="1"/>
  <c r="A1557" i="8"/>
  <c r="S1557" i="8" s="1"/>
  <c r="A1558" i="8"/>
  <c r="S1558" i="8" s="1"/>
  <c r="A1559" i="8"/>
  <c r="S1559" i="8" s="1"/>
  <c r="A1560" i="8"/>
  <c r="S1560" i="8" s="1"/>
  <c r="A1561" i="8"/>
  <c r="S1561" i="8" s="1"/>
  <c r="A1562" i="8"/>
  <c r="S1562" i="8" s="1"/>
  <c r="A1563" i="8"/>
  <c r="S1563" i="8" s="1"/>
  <c r="A1564" i="8"/>
  <c r="S1564" i="8" s="1"/>
  <c r="A1565" i="8"/>
  <c r="S1565" i="8" s="1"/>
  <c r="A1566" i="8"/>
  <c r="S1566" i="8" s="1"/>
  <c r="A1567" i="8"/>
  <c r="S1567" i="8" s="1"/>
  <c r="A1568" i="8"/>
  <c r="S1568" i="8" s="1"/>
  <c r="A1569" i="8"/>
  <c r="S1569" i="8" s="1"/>
  <c r="A1570" i="8"/>
  <c r="S1570" i="8" s="1"/>
  <c r="A1571" i="8"/>
  <c r="S1571" i="8" s="1"/>
  <c r="A1572" i="8"/>
  <c r="S1572" i="8" s="1"/>
  <c r="A1573" i="8"/>
  <c r="S1573" i="8" s="1"/>
  <c r="A1574" i="8"/>
  <c r="S1574" i="8" s="1"/>
  <c r="A1575" i="8"/>
  <c r="S1575" i="8" s="1"/>
  <c r="A1576" i="8"/>
  <c r="S1576" i="8" s="1"/>
  <c r="A1577" i="8"/>
  <c r="S1577" i="8" s="1"/>
  <c r="A1578" i="8"/>
  <c r="S1578" i="8" s="1"/>
  <c r="A1579" i="8"/>
  <c r="S1579" i="8" s="1"/>
  <c r="A1580" i="8"/>
  <c r="S1580" i="8" s="1"/>
  <c r="A1581" i="8"/>
  <c r="S1581" i="8" s="1"/>
  <c r="A1582" i="8"/>
  <c r="S1582" i="8" s="1"/>
  <c r="A1583" i="8"/>
  <c r="S1583" i="8" s="1"/>
  <c r="A1584" i="8"/>
  <c r="S1584" i="8" s="1"/>
  <c r="A1585" i="8"/>
  <c r="S1585" i="8" s="1"/>
  <c r="A1586" i="8"/>
  <c r="S1586" i="8" s="1"/>
  <c r="A1587" i="8"/>
  <c r="S1587" i="8" s="1"/>
  <c r="A1588" i="8"/>
  <c r="S1588" i="8" s="1"/>
  <c r="A1589" i="8"/>
  <c r="S1589" i="8" s="1"/>
  <c r="A1590" i="8"/>
  <c r="S1590" i="8" s="1"/>
  <c r="A1591" i="8"/>
  <c r="S1591" i="8" s="1"/>
  <c r="A1592" i="8"/>
  <c r="S1592" i="8" s="1"/>
  <c r="A1593" i="8"/>
  <c r="S1593" i="8" s="1"/>
  <c r="A1594" i="8"/>
  <c r="S1594" i="8" s="1"/>
  <c r="A1595" i="8"/>
  <c r="S1595" i="8" s="1"/>
  <c r="A1596" i="8"/>
  <c r="S1596" i="8" s="1"/>
  <c r="A1597" i="8"/>
  <c r="S1597" i="8" s="1"/>
  <c r="A1598" i="8"/>
  <c r="S1598" i="8" s="1"/>
  <c r="A1599" i="8"/>
  <c r="S1599" i="8" s="1"/>
  <c r="A1600" i="8"/>
  <c r="S1600" i="8" s="1"/>
  <c r="A1601" i="8"/>
  <c r="S1601" i="8" s="1"/>
  <c r="A1602" i="8"/>
  <c r="S1602" i="8" s="1"/>
  <c r="A1603" i="8"/>
  <c r="S1603" i="8" s="1"/>
  <c r="A1604" i="8"/>
  <c r="S1604" i="8" s="1"/>
  <c r="A1605" i="8"/>
  <c r="S1605" i="8" s="1"/>
  <c r="A1606" i="8"/>
  <c r="S1606" i="8" s="1"/>
  <c r="A1607" i="8"/>
  <c r="S1607" i="8" s="1"/>
  <c r="A1608" i="8"/>
  <c r="S1608" i="8" s="1"/>
  <c r="A1609" i="8"/>
  <c r="S1609" i="8" s="1"/>
  <c r="A1610" i="8"/>
  <c r="S1610" i="8" s="1"/>
  <c r="A1611" i="8"/>
  <c r="S1611" i="8" s="1"/>
  <c r="A1612" i="8"/>
  <c r="S1612" i="8" s="1"/>
  <c r="A1613" i="8"/>
  <c r="S1613" i="8" s="1"/>
  <c r="A1614" i="8"/>
  <c r="S1614" i="8" s="1"/>
  <c r="A1615" i="8"/>
  <c r="S1615" i="8" s="1"/>
  <c r="A1616" i="8"/>
  <c r="S1616" i="8" s="1"/>
  <c r="A1617" i="8"/>
  <c r="S1617" i="8" s="1"/>
  <c r="A1618" i="8"/>
  <c r="S1618" i="8" s="1"/>
  <c r="A1619" i="8"/>
  <c r="S1619" i="8" s="1"/>
  <c r="A1620" i="8"/>
  <c r="S1620" i="8" s="1"/>
  <c r="A1621" i="8"/>
  <c r="S1621" i="8" s="1"/>
  <c r="A1622" i="8"/>
  <c r="S1622" i="8" s="1"/>
  <c r="A1623" i="8"/>
  <c r="S1623" i="8" s="1"/>
  <c r="A1624" i="8"/>
  <c r="S1624" i="8" s="1"/>
  <c r="A1625" i="8"/>
  <c r="S1625" i="8" s="1"/>
  <c r="A1626" i="8"/>
  <c r="S1626" i="8" s="1"/>
  <c r="A1627" i="8"/>
  <c r="S1627" i="8" s="1"/>
  <c r="A1628" i="8"/>
  <c r="S1628" i="8" s="1"/>
  <c r="A1629" i="8"/>
  <c r="S1629" i="8" s="1"/>
  <c r="A1630" i="8"/>
  <c r="S1630" i="8" s="1"/>
  <c r="A1631" i="8"/>
  <c r="S1631" i="8" s="1"/>
  <c r="A1632" i="8"/>
  <c r="S1632" i="8" s="1"/>
  <c r="A1633" i="8"/>
  <c r="S1633" i="8" s="1"/>
  <c r="A1634" i="8"/>
  <c r="S1634" i="8" s="1"/>
  <c r="A1635" i="8"/>
  <c r="S1635" i="8" s="1"/>
  <c r="A1636" i="8"/>
  <c r="S1636" i="8" s="1"/>
  <c r="A1637" i="8"/>
  <c r="S1637" i="8" s="1"/>
  <c r="A1638" i="8"/>
  <c r="S1638" i="8" s="1"/>
  <c r="A1639" i="8"/>
  <c r="S1639" i="8" s="1"/>
  <c r="A1640" i="8"/>
  <c r="S1640" i="8" s="1"/>
  <c r="A1641" i="8"/>
  <c r="S1641" i="8" s="1"/>
  <c r="A1642" i="8"/>
  <c r="S1642" i="8" s="1"/>
  <c r="A1643" i="8"/>
  <c r="S1643" i="8" s="1"/>
  <c r="A1644" i="8"/>
  <c r="S1644" i="8" s="1"/>
  <c r="A1645" i="8"/>
  <c r="S1645" i="8" s="1"/>
  <c r="A1646" i="8"/>
  <c r="S1646" i="8" s="1"/>
  <c r="A1647" i="8"/>
  <c r="S1647" i="8" s="1"/>
  <c r="A1648" i="8"/>
  <c r="S1648" i="8" s="1"/>
  <c r="A1649" i="8"/>
  <c r="S1649" i="8" s="1"/>
  <c r="A1650" i="8"/>
  <c r="S1650" i="8" s="1"/>
  <c r="A1651" i="8"/>
  <c r="S1651" i="8" s="1"/>
  <c r="A1652" i="8"/>
  <c r="S1652" i="8" s="1"/>
  <c r="A1653" i="8"/>
  <c r="S1653" i="8" s="1"/>
  <c r="A1654" i="8"/>
  <c r="S1654" i="8" s="1"/>
  <c r="A1655" i="8"/>
  <c r="S1655" i="8" s="1"/>
  <c r="A1656" i="8"/>
  <c r="S1656" i="8" s="1"/>
  <c r="A1657" i="8"/>
  <c r="S1657" i="8" s="1"/>
  <c r="A1658" i="8"/>
  <c r="S1658" i="8" s="1"/>
  <c r="A1659" i="8"/>
  <c r="S1659" i="8" s="1"/>
  <c r="A1660" i="8"/>
  <c r="S1660" i="8" s="1"/>
  <c r="A1661" i="8"/>
  <c r="S1661" i="8" s="1"/>
  <c r="A1662" i="8"/>
  <c r="S1662" i="8" s="1"/>
  <c r="A1663" i="8"/>
  <c r="S1663" i="8" s="1"/>
  <c r="A1664" i="8"/>
  <c r="S1664" i="8" s="1"/>
  <c r="A1665" i="8"/>
  <c r="S1665" i="8" s="1"/>
  <c r="A1666" i="8"/>
  <c r="S1666" i="8" s="1"/>
  <c r="A1667" i="8"/>
  <c r="S1667" i="8" s="1"/>
  <c r="A1668" i="8"/>
  <c r="S1668" i="8" s="1"/>
  <c r="A1669" i="8"/>
  <c r="S1669" i="8" s="1"/>
  <c r="A1670" i="8"/>
  <c r="S1670" i="8" s="1"/>
  <c r="A1671" i="8"/>
  <c r="S1671" i="8" s="1"/>
  <c r="A1672" i="8"/>
  <c r="S1672" i="8" s="1"/>
  <c r="A1673" i="8"/>
  <c r="S1673" i="8" s="1"/>
  <c r="A1674" i="8"/>
  <c r="S1674" i="8" s="1"/>
  <c r="A1675" i="8"/>
  <c r="S1675" i="8" s="1"/>
  <c r="A1676" i="8"/>
  <c r="S1676" i="8" s="1"/>
  <c r="A1677" i="8"/>
  <c r="S1677" i="8" s="1"/>
  <c r="A1678" i="8"/>
  <c r="S1678" i="8" s="1"/>
  <c r="A1679" i="8"/>
  <c r="S1679" i="8" s="1"/>
  <c r="A1680" i="8"/>
  <c r="S1680" i="8" s="1"/>
  <c r="A1681" i="8"/>
  <c r="S1681" i="8" s="1"/>
  <c r="A1682" i="8"/>
  <c r="S1682" i="8" s="1"/>
  <c r="A1683" i="8"/>
  <c r="S1683" i="8" s="1"/>
  <c r="A1684" i="8"/>
  <c r="S1684" i="8" s="1"/>
  <c r="A1685" i="8"/>
  <c r="S1685" i="8" s="1"/>
  <c r="A1686" i="8"/>
  <c r="S1686" i="8" s="1"/>
  <c r="A1687" i="8"/>
  <c r="S1687" i="8" s="1"/>
  <c r="A1688" i="8"/>
  <c r="S1688" i="8" s="1"/>
  <c r="A1689" i="8"/>
  <c r="S1689" i="8" s="1"/>
  <c r="A1690" i="8"/>
  <c r="S1690" i="8" s="1"/>
  <c r="A1691" i="8"/>
  <c r="S1691" i="8" s="1"/>
  <c r="A1692" i="8"/>
  <c r="S1692" i="8" s="1"/>
  <c r="A1693" i="8"/>
  <c r="S1693" i="8" s="1"/>
  <c r="A1694" i="8"/>
  <c r="S1694" i="8" s="1"/>
  <c r="A1695" i="8"/>
  <c r="S1695" i="8" s="1"/>
  <c r="A1696" i="8"/>
  <c r="S1696" i="8" s="1"/>
  <c r="A1697" i="8"/>
  <c r="S1697" i="8" s="1"/>
  <c r="A1698" i="8"/>
  <c r="S1698" i="8" s="1"/>
  <c r="A1699" i="8"/>
  <c r="S1699" i="8" s="1"/>
  <c r="A1700" i="8"/>
  <c r="S1700" i="8" s="1"/>
  <c r="A1701" i="8"/>
  <c r="S1701" i="8" s="1"/>
  <c r="A1702" i="8"/>
  <c r="S1702" i="8" s="1"/>
  <c r="A1703" i="8"/>
  <c r="S1703" i="8" s="1"/>
  <c r="A1704" i="8"/>
  <c r="S1704" i="8" s="1"/>
  <c r="A1705" i="8"/>
  <c r="S1705" i="8" s="1"/>
  <c r="A1706" i="8"/>
  <c r="S1706" i="8" s="1"/>
  <c r="A1707" i="8"/>
  <c r="S1707" i="8" s="1"/>
  <c r="A1708" i="8"/>
  <c r="S1708" i="8" s="1"/>
  <c r="A1709" i="8"/>
  <c r="S1709" i="8" s="1"/>
  <c r="A1710" i="8"/>
  <c r="S1710" i="8" s="1"/>
  <c r="A1711" i="8"/>
  <c r="S1711" i="8" s="1"/>
  <c r="A1712" i="8"/>
  <c r="S1712" i="8" s="1"/>
  <c r="A1713" i="8"/>
  <c r="S1713" i="8" s="1"/>
  <c r="A1714" i="8"/>
  <c r="S1714" i="8" s="1"/>
  <c r="A1715" i="8"/>
  <c r="S1715" i="8" s="1"/>
  <c r="A1716" i="8"/>
  <c r="S1716" i="8" s="1"/>
  <c r="A1717" i="8"/>
  <c r="S1717" i="8" s="1"/>
  <c r="A1718" i="8"/>
  <c r="S1718" i="8" s="1"/>
  <c r="A1719" i="8"/>
  <c r="S1719" i="8" s="1"/>
  <c r="A1720" i="8"/>
  <c r="S1720" i="8" s="1"/>
  <c r="A1721" i="8"/>
  <c r="S1721" i="8" s="1"/>
  <c r="A1722" i="8"/>
  <c r="S1722" i="8" s="1"/>
  <c r="A1723" i="8"/>
  <c r="S1723" i="8" s="1"/>
  <c r="A1724" i="8"/>
  <c r="S1724" i="8" s="1"/>
  <c r="A1725" i="8"/>
  <c r="S1725" i="8" s="1"/>
  <c r="A1726" i="8"/>
  <c r="S1726" i="8" s="1"/>
  <c r="A1727" i="8"/>
  <c r="S1727" i="8" s="1"/>
  <c r="A1728" i="8"/>
  <c r="S1728" i="8" s="1"/>
  <c r="A1729" i="8"/>
  <c r="S1729" i="8" s="1"/>
  <c r="A1730" i="8"/>
  <c r="S1730" i="8" s="1"/>
  <c r="A1731" i="8"/>
  <c r="S1731" i="8" s="1"/>
  <c r="A1732" i="8"/>
  <c r="S1732" i="8" s="1"/>
  <c r="A1733" i="8"/>
  <c r="S1733" i="8" s="1"/>
  <c r="A1734" i="8"/>
  <c r="S1734" i="8" s="1"/>
  <c r="A1735" i="8"/>
  <c r="S1735" i="8" s="1"/>
  <c r="A1736" i="8"/>
  <c r="S1736" i="8" s="1"/>
  <c r="A1737" i="8"/>
  <c r="S1737" i="8" s="1"/>
  <c r="A1738" i="8"/>
  <c r="S1738" i="8" s="1"/>
  <c r="A1739" i="8"/>
  <c r="S1739" i="8" s="1"/>
  <c r="A1740" i="8"/>
  <c r="S1740" i="8" s="1"/>
  <c r="A1741" i="8"/>
  <c r="S1741" i="8" s="1"/>
  <c r="A1742" i="8"/>
  <c r="S1742" i="8" s="1"/>
  <c r="A1743" i="8"/>
  <c r="S1743" i="8" s="1"/>
  <c r="A1744" i="8"/>
  <c r="S1744" i="8" s="1"/>
  <c r="A1745" i="8"/>
  <c r="S1745" i="8" s="1"/>
  <c r="A1746" i="8"/>
  <c r="S1746" i="8" s="1"/>
  <c r="A1747" i="8"/>
  <c r="S1747" i="8" s="1"/>
  <c r="A1748" i="8"/>
  <c r="S1748" i="8" s="1"/>
  <c r="A1749" i="8"/>
  <c r="S1749" i="8" s="1"/>
  <c r="A1750" i="8"/>
  <c r="S1750" i="8" s="1"/>
  <c r="A1751" i="8"/>
  <c r="S1751" i="8" s="1"/>
  <c r="A1752" i="8"/>
  <c r="S1752" i="8" s="1"/>
  <c r="A1753" i="8"/>
  <c r="S1753" i="8" s="1"/>
  <c r="A1754" i="8"/>
  <c r="S1754" i="8" s="1"/>
  <c r="A1755" i="8"/>
  <c r="S1755" i="8" s="1"/>
  <c r="A1756" i="8"/>
  <c r="S1756" i="8" s="1"/>
  <c r="A1757" i="8"/>
  <c r="S1757" i="8" s="1"/>
  <c r="A1758" i="8"/>
  <c r="S1758" i="8" s="1"/>
  <c r="A1759" i="8"/>
  <c r="S1759" i="8" s="1"/>
  <c r="A1760" i="8"/>
  <c r="S1760" i="8" s="1"/>
  <c r="A1761" i="8"/>
  <c r="S1761" i="8" s="1"/>
  <c r="A1762" i="8"/>
  <c r="S1762" i="8" s="1"/>
  <c r="A1763" i="8"/>
  <c r="S1763" i="8" s="1"/>
  <c r="A1764" i="8"/>
  <c r="S1764" i="8" s="1"/>
  <c r="A1765" i="8"/>
  <c r="S1765" i="8" s="1"/>
  <c r="A1766" i="8"/>
  <c r="S1766" i="8" s="1"/>
  <c r="A1767" i="8"/>
  <c r="S1767" i="8" s="1"/>
  <c r="A1768" i="8"/>
  <c r="S1768" i="8" s="1"/>
  <c r="A1769" i="8"/>
  <c r="S1769" i="8" s="1"/>
  <c r="A1770" i="8"/>
  <c r="S1770" i="8" s="1"/>
  <c r="A1771" i="8"/>
  <c r="S1771" i="8" s="1"/>
  <c r="A1772" i="8"/>
  <c r="S1772" i="8" s="1"/>
  <c r="A1773" i="8"/>
  <c r="S1773" i="8" s="1"/>
  <c r="A1774" i="8"/>
  <c r="S1774" i="8" s="1"/>
  <c r="A1775" i="8"/>
  <c r="S1775" i="8" s="1"/>
  <c r="A1776" i="8"/>
  <c r="S1776" i="8" s="1"/>
  <c r="A1777" i="8"/>
  <c r="S1777" i="8" s="1"/>
  <c r="A1778" i="8"/>
  <c r="S1778" i="8" s="1"/>
  <c r="A1779" i="8"/>
  <c r="S1779" i="8" s="1"/>
  <c r="A1780" i="8"/>
  <c r="S1780" i="8" s="1"/>
  <c r="A1781" i="8"/>
  <c r="S1781" i="8" s="1"/>
  <c r="A1782" i="8"/>
  <c r="S1782" i="8" s="1"/>
  <c r="A1783" i="8"/>
  <c r="S1783" i="8" s="1"/>
  <c r="A1784" i="8"/>
  <c r="S1784" i="8" s="1"/>
  <c r="A1785" i="8"/>
  <c r="S1785" i="8" s="1"/>
  <c r="A1786" i="8"/>
  <c r="S1786" i="8" s="1"/>
  <c r="A1787" i="8"/>
  <c r="S1787" i="8" s="1"/>
  <c r="A1788" i="8"/>
  <c r="S1788" i="8" s="1"/>
  <c r="A1789" i="8"/>
  <c r="S1789" i="8" s="1"/>
  <c r="A1790" i="8"/>
  <c r="S1790" i="8" s="1"/>
  <c r="A1791" i="8"/>
  <c r="S1791" i="8" s="1"/>
  <c r="A1792" i="8"/>
  <c r="S1792" i="8" s="1"/>
  <c r="A1793" i="8"/>
  <c r="S1793" i="8" s="1"/>
  <c r="A1794" i="8"/>
  <c r="S1794" i="8" s="1"/>
  <c r="A1795" i="8"/>
  <c r="S1795" i="8" s="1"/>
  <c r="A1796" i="8"/>
  <c r="S1796" i="8" s="1"/>
  <c r="A1797" i="8"/>
  <c r="S1797" i="8" s="1"/>
  <c r="A1798" i="8"/>
  <c r="S1798" i="8" s="1"/>
  <c r="A1799" i="8"/>
  <c r="S1799" i="8" s="1"/>
  <c r="A1800" i="8"/>
  <c r="S1800" i="8" s="1"/>
  <c r="A1801" i="8"/>
  <c r="S1801" i="8" s="1"/>
  <c r="A1802" i="8"/>
  <c r="S1802" i="8" s="1"/>
  <c r="A1803" i="8"/>
  <c r="S1803" i="8" s="1"/>
  <c r="A1804" i="8"/>
  <c r="S1804" i="8" s="1"/>
  <c r="A1805" i="8"/>
  <c r="S1805" i="8" s="1"/>
  <c r="A1806" i="8"/>
  <c r="S1806" i="8" s="1"/>
  <c r="A1807" i="8"/>
  <c r="S1807" i="8" s="1"/>
  <c r="A1808" i="8"/>
  <c r="S1808" i="8" s="1"/>
  <c r="A1809" i="8"/>
  <c r="S1809" i="8" s="1"/>
  <c r="A1810" i="8"/>
  <c r="S1810" i="8" s="1"/>
  <c r="A1811" i="8"/>
  <c r="S1811" i="8" s="1"/>
  <c r="A1812" i="8"/>
  <c r="S1812" i="8" s="1"/>
  <c r="A1813" i="8"/>
  <c r="S1813" i="8" s="1"/>
  <c r="A1814" i="8"/>
  <c r="S1814" i="8" s="1"/>
  <c r="A1815" i="8"/>
  <c r="S1815" i="8" s="1"/>
  <c r="A1816" i="8"/>
  <c r="S1816" i="8" s="1"/>
  <c r="A1817" i="8"/>
  <c r="S1817" i="8" s="1"/>
  <c r="A1818" i="8"/>
  <c r="S1818" i="8" s="1"/>
  <c r="A1819" i="8"/>
  <c r="S1819" i="8" s="1"/>
  <c r="A1820" i="8"/>
  <c r="S1820" i="8" s="1"/>
  <c r="A1821" i="8"/>
  <c r="S1821" i="8" s="1"/>
  <c r="A1822" i="8"/>
  <c r="S1822" i="8" s="1"/>
  <c r="A1823" i="8"/>
  <c r="S1823" i="8" s="1"/>
  <c r="A1824" i="8"/>
  <c r="S1824" i="8" s="1"/>
  <c r="A1825" i="8"/>
  <c r="S1825" i="8" s="1"/>
  <c r="A1826" i="8"/>
  <c r="S1826" i="8" s="1"/>
  <c r="A1827" i="8"/>
  <c r="S1827" i="8" s="1"/>
  <c r="A1828" i="8"/>
  <c r="S1828" i="8" s="1"/>
  <c r="A1829" i="8"/>
  <c r="S1829" i="8" s="1"/>
  <c r="A1830" i="8"/>
  <c r="S1830" i="8" s="1"/>
  <c r="A1831" i="8"/>
  <c r="S1831" i="8" s="1"/>
  <c r="A1832" i="8"/>
  <c r="S1832" i="8" s="1"/>
  <c r="A1833" i="8"/>
  <c r="S1833" i="8" s="1"/>
  <c r="A1834" i="8"/>
  <c r="S1834" i="8" s="1"/>
  <c r="A1835" i="8"/>
  <c r="S1835" i="8" s="1"/>
  <c r="A1836" i="8"/>
  <c r="S1836" i="8" s="1"/>
  <c r="A1837" i="8"/>
  <c r="S1837" i="8" s="1"/>
  <c r="A1838" i="8"/>
  <c r="S1838" i="8" s="1"/>
  <c r="A1839" i="8"/>
  <c r="S1839" i="8" s="1"/>
  <c r="A1840" i="8"/>
  <c r="S1840" i="8" s="1"/>
  <c r="A1841" i="8"/>
  <c r="S1841" i="8" s="1"/>
  <c r="A1842" i="8"/>
  <c r="S1842" i="8" s="1"/>
  <c r="A1843" i="8"/>
  <c r="S1843" i="8" s="1"/>
  <c r="A1844" i="8"/>
  <c r="S1844" i="8" s="1"/>
  <c r="A1845" i="8"/>
  <c r="S1845" i="8" s="1"/>
  <c r="A1846" i="8"/>
  <c r="S1846" i="8" s="1"/>
  <c r="A1847" i="8"/>
  <c r="S1847" i="8" s="1"/>
  <c r="A1848" i="8"/>
  <c r="S1848" i="8" s="1"/>
  <c r="A1849" i="8"/>
  <c r="S1849" i="8" s="1"/>
  <c r="A1850" i="8"/>
  <c r="S1850" i="8" s="1"/>
  <c r="A1851" i="8"/>
  <c r="S1851" i="8" s="1"/>
  <c r="A1852" i="8"/>
  <c r="S1852" i="8" s="1"/>
  <c r="A1853" i="8"/>
  <c r="S1853" i="8" s="1"/>
  <c r="A1854" i="8"/>
  <c r="S1854" i="8" s="1"/>
  <c r="A1855" i="8"/>
  <c r="S1855" i="8" s="1"/>
  <c r="A1856" i="8"/>
  <c r="S1856" i="8" s="1"/>
  <c r="A1857" i="8"/>
  <c r="S1857" i="8" s="1"/>
  <c r="A1858" i="8"/>
  <c r="S1858" i="8" s="1"/>
  <c r="A1859" i="8"/>
  <c r="S1859" i="8" s="1"/>
  <c r="A1860" i="8"/>
  <c r="S1860" i="8" s="1"/>
  <c r="A1861" i="8"/>
  <c r="S1861" i="8" s="1"/>
  <c r="A1862" i="8"/>
  <c r="S1862" i="8" s="1"/>
  <c r="A1863" i="8"/>
  <c r="S1863" i="8" s="1"/>
  <c r="A1864" i="8"/>
  <c r="S1864" i="8" s="1"/>
  <c r="A1865" i="8"/>
  <c r="S1865" i="8" s="1"/>
  <c r="A1866" i="8"/>
  <c r="S1866" i="8" s="1"/>
  <c r="A1867" i="8"/>
  <c r="S1867" i="8" s="1"/>
  <c r="A1868" i="8"/>
  <c r="S1868" i="8" s="1"/>
  <c r="A1869" i="8"/>
  <c r="S1869" i="8" s="1"/>
  <c r="A1870" i="8"/>
  <c r="S1870" i="8" s="1"/>
  <c r="A1871" i="8"/>
  <c r="S1871" i="8" s="1"/>
  <c r="A1872" i="8"/>
  <c r="S1872" i="8" s="1"/>
  <c r="A1873" i="8"/>
  <c r="S1873" i="8" s="1"/>
  <c r="A1874" i="8"/>
  <c r="S1874" i="8" s="1"/>
  <c r="A1875" i="8"/>
  <c r="S1875" i="8" s="1"/>
  <c r="A1876" i="8"/>
  <c r="S1876" i="8" s="1"/>
  <c r="A1877" i="8"/>
  <c r="S1877" i="8" s="1"/>
  <c r="A1878" i="8"/>
  <c r="S1878" i="8" s="1"/>
  <c r="A1879" i="8"/>
  <c r="S1879" i="8" s="1"/>
  <c r="A1880" i="8"/>
  <c r="S1880" i="8" s="1"/>
  <c r="A1881" i="8"/>
  <c r="S1881" i="8" s="1"/>
  <c r="A1882" i="8"/>
  <c r="S1882" i="8" s="1"/>
  <c r="A1883" i="8"/>
  <c r="S1883" i="8" s="1"/>
  <c r="A1884" i="8"/>
  <c r="S1884" i="8" s="1"/>
  <c r="A1885" i="8"/>
  <c r="S1885" i="8" s="1"/>
  <c r="A1886" i="8"/>
  <c r="S1886" i="8" s="1"/>
  <c r="A1887" i="8"/>
  <c r="S1887" i="8" s="1"/>
  <c r="A1888" i="8"/>
  <c r="S1888" i="8" s="1"/>
  <c r="A1889" i="8"/>
  <c r="S1889" i="8" s="1"/>
  <c r="A1890" i="8"/>
  <c r="S1890" i="8" s="1"/>
  <c r="A1891" i="8"/>
  <c r="S1891" i="8" s="1"/>
  <c r="A1892" i="8"/>
  <c r="S1892" i="8" s="1"/>
  <c r="A1893" i="8"/>
  <c r="S1893" i="8" s="1"/>
  <c r="A1894" i="8"/>
  <c r="S1894" i="8" s="1"/>
  <c r="A1895" i="8"/>
  <c r="S1895" i="8" s="1"/>
  <c r="A1896" i="8"/>
  <c r="S1896" i="8" s="1"/>
  <c r="A1897" i="8"/>
  <c r="S1897" i="8" s="1"/>
  <c r="A1898" i="8"/>
  <c r="S1898" i="8" s="1"/>
  <c r="A1899" i="8"/>
  <c r="S1899" i="8" s="1"/>
  <c r="A1900" i="8"/>
  <c r="S1900" i="8" s="1"/>
  <c r="A1901" i="8"/>
  <c r="S1901" i="8" s="1"/>
  <c r="A1902" i="8"/>
  <c r="S1902" i="8" s="1"/>
  <c r="A1903" i="8"/>
  <c r="S1903" i="8" s="1"/>
  <c r="A1904" i="8"/>
  <c r="S1904" i="8" s="1"/>
  <c r="A1905" i="8"/>
  <c r="S1905" i="8" s="1"/>
  <c r="A1906" i="8"/>
  <c r="S1906" i="8" s="1"/>
  <c r="A1907" i="8"/>
  <c r="S1907" i="8" s="1"/>
  <c r="A1908" i="8"/>
  <c r="S1908" i="8" s="1"/>
  <c r="A1909" i="8"/>
  <c r="S1909" i="8" s="1"/>
  <c r="A1910" i="8"/>
  <c r="S1910" i="8" s="1"/>
  <c r="A1911" i="8"/>
  <c r="S1911" i="8" s="1"/>
  <c r="A1912" i="8"/>
  <c r="S1912" i="8" s="1"/>
  <c r="A1913" i="8"/>
  <c r="S1913" i="8" s="1"/>
  <c r="A1914" i="8"/>
  <c r="S1914" i="8" s="1"/>
  <c r="A1915" i="8"/>
  <c r="S1915" i="8" s="1"/>
  <c r="A1916" i="8"/>
  <c r="S1916" i="8" s="1"/>
  <c r="A1917" i="8"/>
  <c r="S1917" i="8" s="1"/>
  <c r="A1918" i="8"/>
  <c r="S1918" i="8" s="1"/>
  <c r="A1919" i="8"/>
  <c r="S1919" i="8" s="1"/>
  <c r="A1920" i="8"/>
  <c r="S1920" i="8" s="1"/>
  <c r="A1921" i="8"/>
  <c r="S1921" i="8" s="1"/>
  <c r="A1922" i="8"/>
  <c r="S1922" i="8" s="1"/>
  <c r="A1923" i="8"/>
  <c r="S1923" i="8" s="1"/>
  <c r="A1924" i="8"/>
  <c r="S1924" i="8" s="1"/>
  <c r="A1925" i="8"/>
  <c r="S1925" i="8" s="1"/>
  <c r="A1926" i="8"/>
  <c r="S1926" i="8" s="1"/>
  <c r="A1927" i="8"/>
  <c r="S1927" i="8" s="1"/>
  <c r="A1928" i="8"/>
  <c r="S1928" i="8" s="1"/>
  <c r="A1929" i="8"/>
  <c r="S1929" i="8" s="1"/>
  <c r="A1930" i="8"/>
  <c r="S1930" i="8" s="1"/>
  <c r="A1931" i="8"/>
  <c r="S1931" i="8" s="1"/>
  <c r="A1932" i="8"/>
  <c r="S1932" i="8" s="1"/>
  <c r="A1933" i="8"/>
  <c r="S1933" i="8" s="1"/>
  <c r="A1934" i="8"/>
  <c r="S1934" i="8" s="1"/>
  <c r="A1935" i="8"/>
  <c r="S1935" i="8" s="1"/>
  <c r="A1936" i="8"/>
  <c r="S1936" i="8" s="1"/>
  <c r="A1937" i="8"/>
  <c r="S1937" i="8" s="1"/>
  <c r="A1938" i="8"/>
  <c r="S1938" i="8" s="1"/>
  <c r="A1939" i="8"/>
  <c r="S1939" i="8" s="1"/>
  <c r="A1940" i="8"/>
  <c r="S1940" i="8" s="1"/>
  <c r="A1941" i="8"/>
  <c r="S1941" i="8" s="1"/>
  <c r="A1942" i="8"/>
  <c r="S1942" i="8" s="1"/>
  <c r="A1943" i="8"/>
  <c r="S1943" i="8" s="1"/>
  <c r="A1944" i="8"/>
  <c r="S1944" i="8" s="1"/>
  <c r="A1945" i="8"/>
  <c r="S1945" i="8" s="1"/>
  <c r="A1946" i="8"/>
  <c r="S1946" i="8" s="1"/>
  <c r="A1947" i="8"/>
  <c r="S1947" i="8" s="1"/>
  <c r="A1948" i="8"/>
  <c r="S1948" i="8" s="1"/>
  <c r="A1949" i="8"/>
  <c r="S1949" i="8" s="1"/>
  <c r="A1950" i="8"/>
  <c r="S1950" i="8" s="1"/>
  <c r="A1951" i="8"/>
  <c r="S1951" i="8" s="1"/>
  <c r="A1952" i="8"/>
  <c r="S1952" i="8" s="1"/>
  <c r="A1953" i="8"/>
  <c r="S1953" i="8" s="1"/>
  <c r="A1954" i="8"/>
  <c r="S1954" i="8" s="1"/>
  <c r="A1955" i="8"/>
  <c r="S1955" i="8" s="1"/>
  <c r="A1956" i="8"/>
  <c r="S1956" i="8" s="1"/>
  <c r="A1957" i="8"/>
  <c r="S1957" i="8" s="1"/>
  <c r="A1958" i="8"/>
  <c r="S1958" i="8" s="1"/>
  <c r="A1959" i="8"/>
  <c r="S1959" i="8" s="1"/>
  <c r="A1960" i="8"/>
  <c r="S1960" i="8" s="1"/>
  <c r="A1961" i="8"/>
  <c r="S1961" i="8" s="1"/>
  <c r="A1962" i="8"/>
  <c r="S1962" i="8" s="1"/>
  <c r="A1963" i="8"/>
  <c r="S1963" i="8" s="1"/>
  <c r="A1964" i="8"/>
  <c r="S1964" i="8" s="1"/>
  <c r="A1965" i="8"/>
  <c r="S1965" i="8" s="1"/>
  <c r="A1966" i="8"/>
  <c r="S1966" i="8" s="1"/>
  <c r="A1967" i="8"/>
  <c r="S1967" i="8" s="1"/>
  <c r="A1968" i="8"/>
  <c r="S1968" i="8" s="1"/>
  <c r="A1969" i="8"/>
  <c r="S1969" i="8" s="1"/>
  <c r="A1970" i="8"/>
  <c r="S1970" i="8" s="1"/>
  <c r="A1971" i="8"/>
  <c r="S1971" i="8" s="1"/>
  <c r="A1972" i="8"/>
  <c r="S1972" i="8" s="1"/>
  <c r="A1973" i="8"/>
  <c r="S1973" i="8" s="1"/>
  <c r="A1974" i="8"/>
  <c r="S1974" i="8" s="1"/>
  <c r="A1975" i="8"/>
  <c r="S1975" i="8" s="1"/>
  <c r="A1976" i="8"/>
  <c r="S1976" i="8" s="1"/>
  <c r="A1977" i="8"/>
  <c r="S1977" i="8" s="1"/>
  <c r="A1978" i="8"/>
  <c r="S1978" i="8" s="1"/>
  <c r="A1979" i="8"/>
  <c r="S1979" i="8" s="1"/>
  <c r="A1980" i="8"/>
  <c r="S1980" i="8" s="1"/>
  <c r="A1981" i="8"/>
  <c r="S1981" i="8" s="1"/>
  <c r="A1982" i="8"/>
  <c r="S1982" i="8" s="1"/>
  <c r="A1983" i="8"/>
  <c r="S1983" i="8" s="1"/>
  <c r="A1984" i="8"/>
  <c r="S1984" i="8" s="1"/>
  <c r="A1985" i="8"/>
  <c r="S1985" i="8" s="1"/>
  <c r="A1986" i="8"/>
  <c r="S1986" i="8" s="1"/>
  <c r="A1987" i="8"/>
  <c r="S1987" i="8" s="1"/>
  <c r="A1988" i="8"/>
  <c r="S1988" i="8" s="1"/>
  <c r="A1989" i="8"/>
  <c r="S1989" i="8" s="1"/>
  <c r="A1990" i="8"/>
  <c r="S1990" i="8" s="1"/>
  <c r="A1991" i="8"/>
  <c r="S1991" i="8" s="1"/>
  <c r="A1992" i="8"/>
  <c r="S1992" i="8" s="1"/>
  <c r="A1993" i="8"/>
  <c r="S1993" i="8" s="1"/>
  <c r="A1994" i="8"/>
  <c r="S1994" i="8" s="1"/>
  <c r="A1995" i="8"/>
  <c r="S1995" i="8" s="1"/>
  <c r="A1996" i="8"/>
  <c r="S1996" i="8" s="1"/>
  <c r="A1997" i="8"/>
  <c r="S1997" i="8" s="1"/>
  <c r="A1998" i="8"/>
  <c r="S1998" i="8" s="1"/>
  <c r="A1999" i="8"/>
  <c r="S1999" i="8" s="1"/>
  <c r="A2000" i="8"/>
  <c r="S2000" i="8" s="1"/>
  <c r="A2001" i="8"/>
  <c r="S2001" i="8" s="1"/>
  <c r="A2002" i="8"/>
  <c r="S2002" i="8" s="1"/>
  <c r="A2003" i="8"/>
  <c r="S2003" i="8" s="1"/>
  <c r="A2004" i="8"/>
  <c r="S2004" i="8" s="1"/>
  <c r="A2005" i="8"/>
  <c r="S2005" i="8" s="1"/>
  <c r="A2006" i="8"/>
  <c r="S2006" i="8" s="1"/>
  <c r="A2007" i="8"/>
  <c r="S2007" i="8" s="1"/>
  <c r="A2008" i="8"/>
  <c r="S2008" i="8" s="1"/>
  <c r="A2009" i="8"/>
  <c r="S2009" i="8" s="1"/>
  <c r="A2010" i="8"/>
  <c r="S2010" i="8" s="1"/>
  <c r="A2011" i="8"/>
  <c r="S2011" i="8" s="1"/>
  <c r="A2012" i="8"/>
  <c r="S2012" i="8" s="1"/>
  <c r="A2013" i="8"/>
  <c r="S2013" i="8" s="1"/>
  <c r="A2014" i="8"/>
  <c r="S2014" i="8" s="1"/>
  <c r="A2015" i="8"/>
  <c r="S2015" i="8" s="1"/>
  <c r="A2016" i="8"/>
  <c r="S2016" i="8" s="1"/>
  <c r="A2017" i="8"/>
  <c r="S2017" i="8" s="1"/>
  <c r="A2018" i="8"/>
  <c r="S2018" i="8" s="1"/>
  <c r="A2019" i="8"/>
  <c r="S2019" i="8" s="1"/>
  <c r="A2020" i="8"/>
  <c r="S2020" i="8" s="1"/>
  <c r="A2021" i="8"/>
  <c r="S2021" i="8" s="1"/>
  <c r="A2022" i="8"/>
  <c r="S2022" i="8" s="1"/>
  <c r="A2023" i="8"/>
  <c r="S2023" i="8" s="1"/>
  <c r="A2024" i="8"/>
  <c r="S2024" i="8" s="1"/>
  <c r="A2025" i="8"/>
  <c r="S2025" i="8" s="1"/>
  <c r="A2026" i="8"/>
  <c r="S2026" i="8" s="1"/>
  <c r="A2027" i="8"/>
  <c r="S2027" i="8" s="1"/>
  <c r="A2028" i="8"/>
  <c r="S2028" i="8" s="1"/>
  <c r="A2029" i="8"/>
  <c r="S2029" i="8" s="1"/>
  <c r="A2030" i="8"/>
  <c r="S2030" i="8" s="1"/>
  <c r="A2031" i="8"/>
  <c r="S2031" i="8" s="1"/>
  <c r="A2032" i="8"/>
  <c r="S2032" i="8" s="1"/>
  <c r="A2033" i="8"/>
  <c r="S2033" i="8" s="1"/>
  <c r="A2034" i="8"/>
  <c r="S2034" i="8" s="1"/>
  <c r="A2035" i="8"/>
  <c r="S2035" i="8" s="1"/>
  <c r="A2036" i="8"/>
  <c r="S2036" i="8" s="1"/>
  <c r="A2037" i="8"/>
  <c r="S2037" i="8" s="1"/>
  <c r="A2038" i="8"/>
  <c r="S2038" i="8" s="1"/>
  <c r="A2039" i="8"/>
  <c r="S2039" i="8" s="1"/>
  <c r="A2040" i="8"/>
  <c r="S2040" i="8" s="1"/>
  <c r="A2041" i="8"/>
  <c r="S2041" i="8" s="1"/>
  <c r="A2042" i="8"/>
  <c r="S2042" i="8" s="1"/>
  <c r="A2043" i="8"/>
  <c r="S2043" i="8" s="1"/>
  <c r="A2044" i="8"/>
  <c r="S2044" i="8" s="1"/>
  <c r="A2045" i="8"/>
  <c r="S2045" i="8" s="1"/>
  <c r="A2046" i="8"/>
  <c r="S2046" i="8" s="1"/>
  <c r="A2047" i="8"/>
  <c r="S2047" i="8" s="1"/>
  <c r="A2048" i="8"/>
  <c r="S2048" i="8" s="1"/>
  <c r="A2049" i="8"/>
  <c r="S2049" i="8" s="1"/>
  <c r="A2050" i="8"/>
  <c r="S2050" i="8" s="1"/>
  <c r="A2051" i="8"/>
  <c r="S2051" i="8" s="1"/>
  <c r="A2052" i="8"/>
  <c r="S2052" i="8" s="1"/>
  <c r="A2053" i="8"/>
  <c r="S2053" i="8" s="1"/>
  <c r="A2054" i="8"/>
  <c r="S2054" i="8" s="1"/>
  <c r="A2055" i="8"/>
  <c r="S2055" i="8" s="1"/>
  <c r="A2056" i="8"/>
  <c r="S2056" i="8" s="1"/>
  <c r="A2057" i="8"/>
  <c r="S2057" i="8" s="1"/>
  <c r="A2058" i="8"/>
  <c r="S2058" i="8" s="1"/>
  <c r="A2059" i="8"/>
  <c r="S2059" i="8" s="1"/>
  <c r="A2060" i="8"/>
  <c r="S2060" i="8" s="1"/>
  <c r="A2061" i="8"/>
  <c r="S2061" i="8" s="1"/>
  <c r="A2062" i="8"/>
  <c r="S2062" i="8" s="1"/>
  <c r="A2063" i="8"/>
  <c r="S2063" i="8" s="1"/>
  <c r="A2064" i="8"/>
  <c r="S2064" i="8" s="1"/>
  <c r="A2065" i="8"/>
  <c r="S2065" i="8" s="1"/>
  <c r="A2066" i="8"/>
  <c r="S2066" i="8" s="1"/>
  <c r="A2067" i="8"/>
  <c r="S2067" i="8" s="1"/>
  <c r="A2068" i="8"/>
  <c r="S2068" i="8" s="1"/>
  <c r="A2069" i="8"/>
  <c r="S2069" i="8" s="1"/>
  <c r="A2070" i="8"/>
  <c r="S2070" i="8" s="1"/>
  <c r="A2071" i="8"/>
  <c r="S2071" i="8" s="1"/>
  <c r="A2072" i="8"/>
  <c r="S2072" i="8" s="1"/>
  <c r="A2073" i="8"/>
  <c r="S2073" i="8" s="1"/>
  <c r="A2074" i="8"/>
  <c r="S2074" i="8" s="1"/>
  <c r="A2075" i="8"/>
  <c r="S2075" i="8" s="1"/>
  <c r="A2076" i="8"/>
  <c r="S2076" i="8" s="1"/>
  <c r="A2077" i="8"/>
  <c r="S2077" i="8" s="1"/>
  <c r="A2078" i="8"/>
  <c r="S2078" i="8" s="1"/>
  <c r="A2079" i="8"/>
  <c r="S2079" i="8" s="1"/>
  <c r="A2080" i="8"/>
  <c r="S2080" i="8" s="1"/>
  <c r="A2081" i="8"/>
  <c r="S2081" i="8" s="1"/>
  <c r="A2082" i="8"/>
  <c r="S2082" i="8" s="1"/>
  <c r="A2083" i="8"/>
  <c r="S2083" i="8" s="1"/>
  <c r="A2084" i="8"/>
  <c r="S2084" i="8" s="1"/>
  <c r="A2085" i="8"/>
  <c r="S2085" i="8" s="1"/>
  <c r="A2086" i="8"/>
  <c r="S2086" i="8" s="1"/>
  <c r="A2087" i="8"/>
  <c r="S2087" i="8" s="1"/>
  <c r="A2088" i="8"/>
  <c r="S2088" i="8" s="1"/>
  <c r="A2089" i="8"/>
  <c r="S2089" i="8" s="1"/>
  <c r="A2090" i="8"/>
  <c r="S2090" i="8" s="1"/>
  <c r="A2091" i="8"/>
  <c r="S2091" i="8" s="1"/>
  <c r="A2092" i="8"/>
  <c r="S2092" i="8" s="1"/>
  <c r="A2093" i="8"/>
  <c r="S2093" i="8" s="1"/>
  <c r="A2094" i="8"/>
  <c r="S2094" i="8" s="1"/>
  <c r="A2095" i="8"/>
  <c r="S2095" i="8" s="1"/>
  <c r="A2096" i="8"/>
  <c r="S2096" i="8" s="1"/>
  <c r="A2097" i="8"/>
  <c r="S2097" i="8" s="1"/>
  <c r="A2098" i="8"/>
  <c r="S2098" i="8" s="1"/>
  <c r="A2099" i="8"/>
  <c r="S2099" i="8" s="1"/>
  <c r="A2100" i="8"/>
  <c r="S2100" i="8" s="1"/>
  <c r="A2101" i="8"/>
  <c r="S2101" i="8" s="1"/>
  <c r="A2102" i="8"/>
  <c r="S2102" i="8" s="1"/>
  <c r="A2103" i="8"/>
  <c r="S2103" i="8" s="1"/>
  <c r="A2104" i="8"/>
  <c r="S2104" i="8" s="1"/>
  <c r="A2105" i="8"/>
  <c r="S2105" i="8" s="1"/>
  <c r="A2106" i="8"/>
  <c r="S2106" i="8" s="1"/>
  <c r="A2107" i="8"/>
  <c r="S2107" i="8" s="1"/>
  <c r="A2108" i="8"/>
  <c r="S2108" i="8" s="1"/>
  <c r="A2109" i="8"/>
  <c r="S2109" i="8" s="1"/>
  <c r="A2110" i="8"/>
  <c r="S2110" i="8" s="1"/>
  <c r="A2111" i="8"/>
  <c r="S2111" i="8" s="1"/>
  <c r="A2112" i="8"/>
  <c r="S2112" i="8" s="1"/>
  <c r="A2113" i="8"/>
  <c r="S2113" i="8" s="1"/>
  <c r="A2114" i="8"/>
  <c r="S2114" i="8" s="1"/>
  <c r="A2115" i="8"/>
  <c r="S2115" i="8" s="1"/>
  <c r="A2116" i="8"/>
  <c r="S2116" i="8" s="1"/>
  <c r="A2117" i="8"/>
  <c r="S2117" i="8" s="1"/>
  <c r="A2118" i="8"/>
  <c r="S2118" i="8" s="1"/>
  <c r="A2119" i="8"/>
  <c r="S2119" i="8" s="1"/>
  <c r="A2120" i="8"/>
  <c r="S2120" i="8" s="1"/>
  <c r="A2121" i="8"/>
  <c r="S2121" i="8" s="1"/>
  <c r="A2122" i="8"/>
  <c r="S2122" i="8" s="1"/>
  <c r="A2123" i="8"/>
  <c r="S2123" i="8" s="1"/>
  <c r="A2124" i="8"/>
  <c r="S2124" i="8" s="1"/>
  <c r="A2125" i="8"/>
  <c r="S2125" i="8" s="1"/>
  <c r="A2126" i="8"/>
  <c r="S2126" i="8" s="1"/>
  <c r="A2127" i="8"/>
  <c r="S2127" i="8" s="1"/>
  <c r="A2128" i="8"/>
  <c r="S2128" i="8" s="1"/>
  <c r="A2129" i="8"/>
  <c r="S2129" i="8" s="1"/>
  <c r="A2130" i="8"/>
  <c r="S2130" i="8" s="1"/>
  <c r="A2131" i="8"/>
  <c r="S2131" i="8" s="1"/>
  <c r="A2132" i="8"/>
  <c r="S2132" i="8" s="1"/>
  <c r="A2133" i="8"/>
  <c r="S2133" i="8" s="1"/>
  <c r="A2134" i="8"/>
  <c r="S2134" i="8" s="1"/>
  <c r="A2135" i="8"/>
  <c r="S2135" i="8" s="1"/>
  <c r="A2136" i="8"/>
  <c r="S2136" i="8" s="1"/>
  <c r="A2137" i="8"/>
  <c r="S2137" i="8" s="1"/>
  <c r="A2138" i="8"/>
  <c r="S2138" i="8" s="1"/>
  <c r="A2139" i="8"/>
  <c r="S2139" i="8" s="1"/>
  <c r="A2140" i="8"/>
  <c r="S2140" i="8" s="1"/>
  <c r="A2141" i="8"/>
  <c r="S2141" i="8" s="1"/>
  <c r="A2142" i="8"/>
  <c r="S2142" i="8" s="1"/>
  <c r="A2143" i="8"/>
  <c r="S2143" i="8" s="1"/>
  <c r="A2144" i="8"/>
  <c r="S2144" i="8" s="1"/>
  <c r="A2145" i="8"/>
  <c r="S2145" i="8" s="1"/>
  <c r="A2146" i="8"/>
  <c r="S2146" i="8" s="1"/>
  <c r="A2147" i="8"/>
  <c r="S2147" i="8" s="1"/>
  <c r="A2148" i="8"/>
  <c r="S2148" i="8" s="1"/>
  <c r="A2149" i="8"/>
  <c r="S2149" i="8" s="1"/>
  <c r="A2150" i="8"/>
  <c r="S2150" i="8" s="1"/>
  <c r="A2151" i="8"/>
  <c r="S2151" i="8" s="1"/>
  <c r="A2152" i="8"/>
  <c r="S2152" i="8" s="1"/>
  <c r="A2153" i="8"/>
  <c r="S2153" i="8" s="1"/>
  <c r="A2154" i="8"/>
  <c r="S2154" i="8" s="1"/>
  <c r="A2155" i="8"/>
  <c r="S2155" i="8" s="1"/>
  <c r="A2156" i="8"/>
  <c r="S2156" i="8" s="1"/>
  <c r="A2157" i="8"/>
  <c r="S2157" i="8" s="1"/>
  <c r="A2158" i="8"/>
  <c r="S2158" i="8" s="1"/>
  <c r="A2159" i="8"/>
  <c r="S2159" i="8" s="1"/>
  <c r="A2160" i="8"/>
  <c r="S2160" i="8" s="1"/>
  <c r="A2161" i="8"/>
  <c r="S2161" i="8" s="1"/>
  <c r="A2162" i="8"/>
  <c r="S2162" i="8" s="1"/>
  <c r="A2163" i="8"/>
  <c r="S2163" i="8" s="1"/>
  <c r="A2164" i="8"/>
  <c r="S2164" i="8" s="1"/>
  <c r="A2165" i="8"/>
  <c r="S2165" i="8" s="1"/>
  <c r="A2166" i="8"/>
  <c r="S2166" i="8" s="1"/>
  <c r="A2167" i="8"/>
  <c r="S2167" i="8" s="1"/>
  <c r="A2168" i="8"/>
  <c r="S2168" i="8" s="1"/>
  <c r="A2169" i="8"/>
  <c r="S2169" i="8" s="1"/>
  <c r="A2170" i="8"/>
  <c r="S2170" i="8" s="1"/>
  <c r="A2171" i="8"/>
  <c r="S2171" i="8" s="1"/>
  <c r="A2172" i="8"/>
  <c r="S2172" i="8" s="1"/>
  <c r="A2173" i="8"/>
  <c r="S2173" i="8" s="1"/>
  <c r="A2174" i="8"/>
  <c r="S2174" i="8" s="1"/>
  <c r="A2175" i="8"/>
  <c r="S2175" i="8" s="1"/>
  <c r="A2176" i="8"/>
  <c r="S2176" i="8" s="1"/>
  <c r="A2177" i="8"/>
  <c r="S2177" i="8" s="1"/>
  <c r="A2178" i="8"/>
  <c r="S2178" i="8" s="1"/>
  <c r="A2179" i="8"/>
  <c r="S2179" i="8" s="1"/>
  <c r="A2180" i="8"/>
  <c r="S2180" i="8" s="1"/>
  <c r="A2181" i="8"/>
  <c r="S2181" i="8" s="1"/>
  <c r="A2182" i="8"/>
  <c r="S2182" i="8" s="1"/>
  <c r="A2183" i="8"/>
  <c r="S2183" i="8" s="1"/>
  <c r="A2184" i="8"/>
  <c r="S2184" i="8" s="1"/>
  <c r="A2185" i="8"/>
  <c r="S2185" i="8" s="1"/>
  <c r="A2186" i="8"/>
  <c r="S2186" i="8" s="1"/>
  <c r="A2187" i="8"/>
  <c r="S2187" i="8" s="1"/>
  <c r="A2188" i="8"/>
  <c r="S2188" i="8" s="1"/>
  <c r="A2189" i="8"/>
  <c r="S2189" i="8" s="1"/>
  <c r="A2190" i="8"/>
  <c r="S2190" i="8" s="1"/>
  <c r="A2191" i="8"/>
  <c r="S2191" i="8" s="1"/>
  <c r="A2192" i="8"/>
  <c r="S2192" i="8" s="1"/>
  <c r="A2193" i="8"/>
  <c r="S2193" i="8" s="1"/>
  <c r="A2194" i="8"/>
  <c r="S2194" i="8" s="1"/>
  <c r="A2195" i="8"/>
  <c r="S2195" i="8" s="1"/>
  <c r="A2196" i="8"/>
  <c r="S2196" i="8" s="1"/>
  <c r="A2197" i="8"/>
  <c r="S2197" i="8" s="1"/>
  <c r="A2198" i="8"/>
  <c r="S2198" i="8" s="1"/>
  <c r="A2199" i="8"/>
  <c r="S2199" i="8" s="1"/>
  <c r="A2200" i="8"/>
  <c r="S2200" i="8" s="1"/>
  <c r="A2201" i="8"/>
  <c r="S2201" i="8" s="1"/>
  <c r="A2202" i="8"/>
  <c r="S2202" i="8" s="1"/>
  <c r="A2203" i="8"/>
  <c r="S2203" i="8" s="1"/>
  <c r="A2204" i="8"/>
  <c r="S2204" i="8" s="1"/>
  <c r="A2205" i="8"/>
  <c r="S2205" i="8" s="1"/>
  <c r="A2206" i="8"/>
  <c r="S2206" i="8" s="1"/>
  <c r="A2207" i="8"/>
  <c r="S2207" i="8" s="1"/>
  <c r="A2208" i="8"/>
  <c r="S2208" i="8" s="1"/>
  <c r="A2209" i="8"/>
  <c r="S2209" i="8" s="1"/>
  <c r="A2210" i="8"/>
  <c r="S2210" i="8" s="1"/>
  <c r="A2211" i="8"/>
  <c r="S2211" i="8" s="1"/>
  <c r="A2212" i="8"/>
  <c r="S2212" i="8" s="1"/>
  <c r="A2213" i="8"/>
  <c r="S2213" i="8" s="1"/>
  <c r="A2214" i="8"/>
  <c r="S2214" i="8" s="1"/>
  <c r="A2215" i="8"/>
  <c r="S2215" i="8" s="1"/>
  <c r="A2216" i="8"/>
  <c r="S2216" i="8" s="1"/>
  <c r="A2217" i="8"/>
  <c r="S2217" i="8" s="1"/>
  <c r="A2218" i="8"/>
  <c r="S2218" i="8" s="1"/>
  <c r="A2219" i="8"/>
  <c r="S2219" i="8" s="1"/>
  <c r="A2220" i="8"/>
  <c r="S2220" i="8" s="1"/>
  <c r="A2221" i="8"/>
  <c r="S2221" i="8" s="1"/>
  <c r="A2222" i="8"/>
  <c r="S2222" i="8" s="1"/>
  <c r="A2223" i="8"/>
  <c r="S2223" i="8" s="1"/>
  <c r="A2224" i="8"/>
  <c r="S2224" i="8" s="1"/>
  <c r="A2225" i="8"/>
  <c r="S2225" i="8" s="1"/>
  <c r="A2226" i="8"/>
  <c r="S2226" i="8" s="1"/>
  <c r="A2227" i="8"/>
  <c r="S2227" i="8" s="1"/>
  <c r="A2228" i="8"/>
  <c r="S2228" i="8" s="1"/>
  <c r="A2229" i="8"/>
  <c r="S2229" i="8" s="1"/>
  <c r="A2230" i="8"/>
  <c r="S2230" i="8" s="1"/>
  <c r="A2231" i="8"/>
  <c r="S2231" i="8" s="1"/>
  <c r="A2232" i="8"/>
  <c r="S2232" i="8" s="1"/>
  <c r="A2233" i="8"/>
  <c r="S2233" i="8" s="1"/>
  <c r="A2234" i="8"/>
  <c r="S2234" i="8" s="1"/>
  <c r="A2235" i="8"/>
  <c r="S2235" i="8" s="1"/>
  <c r="A2236" i="8"/>
  <c r="S2236" i="8" s="1"/>
  <c r="A2237" i="8"/>
  <c r="S2237" i="8" s="1"/>
  <c r="A2238" i="8"/>
  <c r="S2238" i="8" s="1"/>
  <c r="A2239" i="8"/>
  <c r="S2239" i="8" s="1"/>
  <c r="A2240" i="8"/>
  <c r="S2240" i="8" s="1"/>
  <c r="A2241" i="8"/>
  <c r="S2241" i="8" s="1"/>
  <c r="A2242" i="8"/>
  <c r="S2242" i="8" s="1"/>
  <c r="A2243" i="8"/>
  <c r="S2243" i="8" s="1"/>
  <c r="A2244" i="8"/>
  <c r="S2244" i="8" s="1"/>
  <c r="A2245" i="8"/>
  <c r="S2245" i="8" s="1"/>
  <c r="A2246" i="8"/>
  <c r="S2246" i="8" s="1"/>
  <c r="A2247" i="8"/>
  <c r="S2247" i="8" s="1"/>
  <c r="A2248" i="8"/>
  <c r="S2248" i="8" s="1"/>
  <c r="A2249" i="8"/>
  <c r="S2249" i="8" s="1"/>
  <c r="A2250" i="8"/>
  <c r="S2250" i="8" s="1"/>
  <c r="A2251" i="8"/>
  <c r="S2251" i="8" s="1"/>
  <c r="A2252" i="8"/>
  <c r="S2252" i="8" s="1"/>
  <c r="A2253" i="8"/>
  <c r="S2253" i="8" s="1"/>
  <c r="A2254" i="8"/>
  <c r="S2254" i="8" s="1"/>
  <c r="A2255" i="8"/>
  <c r="S2255" i="8" s="1"/>
  <c r="A2256" i="8"/>
  <c r="S2256" i="8" s="1"/>
  <c r="A2257" i="8"/>
  <c r="S2257" i="8" s="1"/>
  <c r="A2258" i="8"/>
  <c r="S2258" i="8" s="1"/>
  <c r="A2259" i="8"/>
  <c r="S2259" i="8" s="1"/>
  <c r="A2260" i="8"/>
  <c r="S2260" i="8" s="1"/>
  <c r="A2261" i="8"/>
  <c r="S2261" i="8" s="1"/>
  <c r="A2262" i="8"/>
  <c r="S2262" i="8" s="1"/>
  <c r="A2263" i="8"/>
  <c r="S2263" i="8" s="1"/>
  <c r="A2264" i="8"/>
  <c r="S2264" i="8" s="1"/>
  <c r="A2265" i="8"/>
  <c r="S2265" i="8" s="1"/>
  <c r="A2266" i="8"/>
  <c r="S2266" i="8" s="1"/>
  <c r="A2267" i="8"/>
  <c r="S2267" i="8" s="1"/>
  <c r="A2268" i="8"/>
  <c r="S2268" i="8" s="1"/>
  <c r="A2269" i="8"/>
  <c r="S2269" i="8" s="1"/>
  <c r="A2270" i="8"/>
  <c r="S2270" i="8" s="1"/>
  <c r="A2271" i="8"/>
  <c r="S2271" i="8" s="1"/>
  <c r="A2272" i="8"/>
  <c r="S2272" i="8" s="1"/>
  <c r="A2273" i="8"/>
  <c r="S2273" i="8" s="1"/>
  <c r="A2274" i="8"/>
  <c r="S2274" i="8" s="1"/>
  <c r="A2275" i="8"/>
  <c r="S2275" i="8" s="1"/>
  <c r="A2276" i="8"/>
  <c r="S2276" i="8" s="1"/>
  <c r="A2277" i="8"/>
  <c r="S2277" i="8" s="1"/>
  <c r="A2278" i="8"/>
  <c r="S2278" i="8" s="1"/>
  <c r="A2279" i="8"/>
  <c r="S2279" i="8" s="1"/>
  <c r="A2280" i="8"/>
  <c r="S2280" i="8" s="1"/>
  <c r="A2281" i="8"/>
  <c r="S2281" i="8" s="1"/>
  <c r="A2282" i="8"/>
  <c r="S2282" i="8" s="1"/>
  <c r="A2283" i="8"/>
  <c r="S2283" i="8" s="1"/>
  <c r="A2284" i="8"/>
  <c r="S2284" i="8" s="1"/>
  <c r="A2285" i="8"/>
  <c r="S2285" i="8" s="1"/>
  <c r="A2286" i="8"/>
  <c r="S2286" i="8" s="1"/>
  <c r="A2287" i="8"/>
  <c r="S2287" i="8" s="1"/>
  <c r="A2288" i="8"/>
  <c r="S2288" i="8" s="1"/>
  <c r="A2289" i="8"/>
  <c r="S2289" i="8" s="1"/>
  <c r="A2290" i="8"/>
  <c r="S2290" i="8" s="1"/>
  <c r="A2291" i="8"/>
  <c r="S2291" i="8" s="1"/>
  <c r="A2292" i="8"/>
  <c r="S2292" i="8" s="1"/>
  <c r="A2293" i="8"/>
  <c r="S2293" i="8" s="1"/>
  <c r="A2294" i="8"/>
  <c r="S2294" i="8" s="1"/>
  <c r="A2295" i="8"/>
  <c r="S2295" i="8" s="1"/>
  <c r="A2296" i="8"/>
  <c r="S2296" i="8" s="1"/>
  <c r="A2297" i="8"/>
  <c r="S2297" i="8" s="1"/>
  <c r="A2298" i="8"/>
  <c r="S2298" i="8" s="1"/>
  <c r="A2299" i="8"/>
  <c r="S2299" i="8" s="1"/>
  <c r="A2300" i="8"/>
  <c r="S2300" i="8" s="1"/>
  <c r="A2301" i="8"/>
  <c r="S2301" i="8" s="1"/>
  <c r="A2302" i="8"/>
  <c r="S2302" i="8" s="1"/>
  <c r="A2303" i="8"/>
  <c r="S2303" i="8" s="1"/>
  <c r="A2304" i="8"/>
  <c r="S2304" i="8" s="1"/>
  <c r="A2305" i="8"/>
  <c r="S2305" i="8" s="1"/>
  <c r="A2306" i="8"/>
  <c r="S2306" i="8" s="1"/>
  <c r="A2307" i="8"/>
  <c r="S2307" i="8" s="1"/>
  <c r="A2308" i="8"/>
  <c r="S2308" i="8" s="1"/>
  <c r="A2309" i="8"/>
  <c r="S2309" i="8" s="1"/>
  <c r="A2310" i="8"/>
  <c r="S2310" i="8" s="1"/>
  <c r="A2311" i="8"/>
  <c r="S2311" i="8" s="1"/>
  <c r="A2312" i="8"/>
  <c r="S2312" i="8" s="1"/>
  <c r="A2313" i="8"/>
  <c r="S2313" i="8" s="1"/>
  <c r="A2314" i="8"/>
  <c r="S2314" i="8" s="1"/>
  <c r="A2315" i="8"/>
  <c r="S2315" i="8" s="1"/>
  <c r="A2316" i="8"/>
  <c r="S2316" i="8" s="1"/>
  <c r="A2317" i="8"/>
  <c r="S2317" i="8" s="1"/>
  <c r="A2318" i="8"/>
  <c r="S2318" i="8" s="1"/>
  <c r="A2319" i="8"/>
  <c r="S2319" i="8" s="1"/>
  <c r="A2320" i="8"/>
  <c r="S2320" i="8" s="1"/>
  <c r="A2321" i="8"/>
  <c r="S2321" i="8" s="1"/>
  <c r="A2322" i="8"/>
  <c r="S2322" i="8" s="1"/>
  <c r="A2323" i="8"/>
  <c r="S2323" i="8" s="1"/>
  <c r="A2324" i="8"/>
  <c r="S2324" i="8" s="1"/>
  <c r="A2325" i="8"/>
  <c r="S2325" i="8" s="1"/>
  <c r="A2326" i="8"/>
  <c r="S2326" i="8" s="1"/>
  <c r="A2327" i="8"/>
  <c r="S2327" i="8" s="1"/>
  <c r="A2328" i="8"/>
  <c r="S2328" i="8" s="1"/>
  <c r="A2329" i="8"/>
  <c r="S2329" i="8" s="1"/>
  <c r="A2330" i="8"/>
  <c r="S2330" i="8" s="1"/>
  <c r="A2331" i="8"/>
  <c r="S2331" i="8" s="1"/>
  <c r="A2332" i="8"/>
  <c r="S2332" i="8" s="1"/>
  <c r="A2333" i="8"/>
  <c r="S2333" i="8" s="1"/>
  <c r="A2334" i="8"/>
  <c r="S2334" i="8" s="1"/>
  <c r="A2335" i="8"/>
  <c r="S2335" i="8" s="1"/>
  <c r="A2336" i="8"/>
  <c r="S2336" i="8" s="1"/>
  <c r="A2337" i="8"/>
  <c r="S2337" i="8" s="1"/>
  <c r="A2338" i="8"/>
  <c r="S2338" i="8" s="1"/>
  <c r="A2339" i="8"/>
  <c r="S2339" i="8" s="1"/>
  <c r="A2340" i="8"/>
  <c r="S2340" i="8" s="1"/>
  <c r="A2341" i="8"/>
  <c r="S2341" i="8" s="1"/>
  <c r="A2342" i="8"/>
  <c r="S2342" i="8" s="1"/>
  <c r="A2343" i="8"/>
  <c r="S2343" i="8" s="1"/>
  <c r="A2344" i="8"/>
  <c r="S2344" i="8" s="1"/>
  <c r="A2345" i="8"/>
  <c r="S2345" i="8" s="1"/>
  <c r="A2346" i="8"/>
  <c r="S2346" i="8" s="1"/>
  <c r="A2347" i="8"/>
  <c r="S2347" i="8" s="1"/>
  <c r="A2348" i="8"/>
  <c r="S2348" i="8" s="1"/>
  <c r="A2349" i="8"/>
  <c r="S2349" i="8" s="1"/>
  <c r="A2350" i="8"/>
  <c r="S2350" i="8" s="1"/>
  <c r="A2351" i="8"/>
  <c r="S2351" i="8" s="1"/>
  <c r="A2352" i="8"/>
  <c r="S2352" i="8" s="1"/>
  <c r="A2353" i="8"/>
  <c r="S2353" i="8" s="1"/>
  <c r="A2354" i="8"/>
  <c r="S2354" i="8" s="1"/>
  <c r="A2355" i="8"/>
  <c r="S2355" i="8" s="1"/>
  <c r="A2356" i="8"/>
  <c r="S2356" i="8" s="1"/>
  <c r="A2357" i="8"/>
  <c r="S2357" i="8" s="1"/>
  <c r="A2358" i="8"/>
  <c r="S2358" i="8" s="1"/>
  <c r="A2359" i="8"/>
  <c r="S2359" i="8" s="1"/>
  <c r="A2360" i="8"/>
  <c r="S2360" i="8" s="1"/>
  <c r="A2361" i="8"/>
  <c r="S2361" i="8" s="1"/>
  <c r="A2362" i="8"/>
  <c r="S2362" i="8" s="1"/>
  <c r="A2363" i="8"/>
  <c r="S2363" i="8" s="1"/>
  <c r="A2364" i="8"/>
  <c r="S2364" i="8" s="1"/>
  <c r="A2365" i="8"/>
  <c r="S2365" i="8" s="1"/>
  <c r="A2366" i="8"/>
  <c r="S2366" i="8" s="1"/>
  <c r="A2367" i="8"/>
  <c r="S2367" i="8" s="1"/>
  <c r="A2368" i="8"/>
  <c r="S2368" i="8" s="1"/>
  <c r="A2369" i="8"/>
  <c r="S2369" i="8" s="1"/>
  <c r="A2370" i="8"/>
  <c r="S2370" i="8" s="1"/>
  <c r="A2371" i="8"/>
  <c r="S2371" i="8" s="1"/>
  <c r="A2372" i="8"/>
  <c r="S2372" i="8" s="1"/>
  <c r="A2373" i="8"/>
  <c r="S2373" i="8" s="1"/>
  <c r="A2374" i="8"/>
  <c r="S2374" i="8" s="1"/>
  <c r="A2375" i="8"/>
  <c r="S2375" i="8" s="1"/>
  <c r="A2376" i="8"/>
  <c r="S2376" i="8" s="1"/>
  <c r="A2377" i="8"/>
  <c r="S2377" i="8" s="1"/>
  <c r="A2378" i="8"/>
  <c r="S2378" i="8" s="1"/>
  <c r="A2379" i="8"/>
  <c r="S2379" i="8" s="1"/>
  <c r="A2380" i="8"/>
  <c r="S2380" i="8" s="1"/>
  <c r="A2381" i="8"/>
  <c r="S2381" i="8" s="1"/>
  <c r="A2382" i="8"/>
  <c r="S2382" i="8" s="1"/>
  <c r="A2383" i="8"/>
  <c r="S2383" i="8" s="1"/>
  <c r="A2384" i="8"/>
  <c r="S2384" i="8" s="1"/>
  <c r="A2385" i="8"/>
  <c r="S2385" i="8" s="1"/>
  <c r="A2386" i="8"/>
  <c r="S2386" i="8" s="1"/>
  <c r="A2387" i="8"/>
  <c r="S2387" i="8" s="1"/>
  <c r="A2388" i="8"/>
  <c r="S2388" i="8" s="1"/>
  <c r="A2389" i="8"/>
  <c r="S2389" i="8" s="1"/>
  <c r="A2390" i="8"/>
  <c r="S2390" i="8" s="1"/>
  <c r="A2391" i="8"/>
  <c r="S2391" i="8" s="1"/>
  <c r="A2392" i="8"/>
  <c r="S2392" i="8" s="1"/>
  <c r="A2393" i="8"/>
  <c r="S2393" i="8" s="1"/>
  <c r="A2394" i="8"/>
  <c r="S2394" i="8" s="1"/>
  <c r="A2395" i="8"/>
  <c r="BA26" i="1" s="1"/>
  <c r="A2396" i="8"/>
  <c r="S2396" i="8" s="1"/>
  <c r="A2397" i="8"/>
  <c r="S2397" i="8" s="1"/>
  <c r="A2398" i="8"/>
  <c r="S2398" i="8" s="1"/>
  <c r="A2399" i="8"/>
  <c r="S2399" i="8" s="1"/>
  <c r="A2400" i="8"/>
  <c r="S2400" i="8" s="1"/>
  <c r="A2401" i="8"/>
  <c r="S2401" i="8" s="1"/>
  <c r="A2402" i="8"/>
  <c r="S2402" i="8" s="1"/>
  <c r="A2403" i="8"/>
  <c r="S2403" i="8" s="1"/>
  <c r="A2404" i="8"/>
  <c r="S2404" i="8" s="1"/>
  <c r="A2405" i="8"/>
  <c r="S2405" i="8" s="1"/>
  <c r="A2406" i="8"/>
  <c r="S2406" i="8" s="1"/>
  <c r="A2407" i="8"/>
  <c r="S2407" i="8" s="1"/>
  <c r="A2408" i="8"/>
  <c r="S2408" i="8" s="1"/>
  <c r="A2409" i="8"/>
  <c r="S2409" i="8" s="1"/>
  <c r="A2410" i="8"/>
  <c r="S2410" i="8" s="1"/>
  <c r="A2411" i="8"/>
  <c r="S2411" i="8" s="1"/>
  <c r="A2412" i="8"/>
  <c r="S2412" i="8" s="1"/>
  <c r="A2413" i="8"/>
  <c r="S2413" i="8" s="1"/>
  <c r="A2414" i="8"/>
  <c r="S2414" i="8" s="1"/>
  <c r="A2415" i="8"/>
  <c r="S2415" i="8" s="1"/>
  <c r="A2416" i="8"/>
  <c r="S2416" i="8" s="1"/>
  <c r="A2417" i="8"/>
  <c r="S2417" i="8" s="1"/>
  <c r="A2418" i="8"/>
  <c r="S2418" i="8" s="1"/>
  <c r="A2419" i="8"/>
  <c r="S2419" i="8" s="1"/>
  <c r="A2420" i="8"/>
  <c r="S2420" i="8" s="1"/>
  <c r="A2421" i="8"/>
  <c r="S2421" i="8" s="1"/>
  <c r="A2422" i="8"/>
  <c r="S2422" i="8" s="1"/>
  <c r="A2423" i="8"/>
  <c r="S2423" i="8" s="1"/>
  <c r="A2424" i="8"/>
  <c r="S2424" i="8" s="1"/>
  <c r="A2425" i="8"/>
  <c r="S2425" i="8" s="1"/>
  <c r="A2426" i="8"/>
  <c r="S2426" i="8" s="1"/>
  <c r="A2427" i="8"/>
  <c r="S2427" i="8" s="1"/>
  <c r="A2428" i="8"/>
  <c r="S2428" i="8" s="1"/>
  <c r="A2429" i="8"/>
  <c r="S2429" i="8" s="1"/>
  <c r="A2430" i="8"/>
  <c r="S2430" i="8" s="1"/>
  <c r="A2431" i="8"/>
  <c r="S2431" i="8" s="1"/>
  <c r="A2432" i="8"/>
  <c r="S2432" i="8" s="1"/>
  <c r="A2433" i="8"/>
  <c r="S2433" i="8" s="1"/>
  <c r="A2434" i="8"/>
  <c r="S2434" i="8" s="1"/>
  <c r="A2435" i="8"/>
  <c r="S2435" i="8" s="1"/>
  <c r="A2436" i="8"/>
  <c r="S2436" i="8" s="1"/>
  <c r="A2437" i="8"/>
  <c r="S2437" i="8" s="1"/>
  <c r="A2438" i="8"/>
  <c r="S2438" i="8" s="1"/>
  <c r="A2439" i="8"/>
  <c r="S2439" i="8" s="1"/>
  <c r="A2440" i="8"/>
  <c r="S2440" i="8" s="1"/>
  <c r="A2441" i="8"/>
  <c r="S2441" i="8" s="1"/>
  <c r="A2442" i="8"/>
  <c r="S2442" i="8" s="1"/>
  <c r="A2443" i="8"/>
  <c r="S2443" i="8" s="1"/>
  <c r="A2444" i="8"/>
  <c r="S2444" i="8" s="1"/>
  <c r="A2445" i="8"/>
  <c r="S2445" i="8" s="1"/>
  <c r="A2446" i="8"/>
  <c r="S2446" i="8" s="1"/>
  <c r="A2447" i="8"/>
  <c r="S2447" i="8" s="1"/>
  <c r="A2448" i="8"/>
  <c r="S2448" i="8" s="1"/>
  <c r="A2449" i="8"/>
  <c r="S2449" i="8" s="1"/>
  <c r="A2450" i="8"/>
  <c r="S2450" i="8" s="1"/>
  <c r="A2451" i="8"/>
  <c r="S2451" i="8" s="1"/>
  <c r="A2452" i="8"/>
  <c r="S2452" i="8" s="1"/>
  <c r="A2453" i="8"/>
  <c r="S2453" i="8" s="1"/>
  <c r="A2454" i="8"/>
  <c r="S2454" i="8" s="1"/>
  <c r="A2455" i="8"/>
  <c r="S2455" i="8" s="1"/>
  <c r="A2456" i="8"/>
  <c r="S2456" i="8" s="1"/>
  <c r="A2457" i="8"/>
  <c r="S2457" i="8" s="1"/>
  <c r="A2458" i="8"/>
  <c r="S2458" i="8" s="1"/>
  <c r="A2459" i="8"/>
  <c r="S2459" i="8" s="1"/>
  <c r="A2460" i="8"/>
  <c r="S2460" i="8" s="1"/>
  <c r="A2461" i="8"/>
  <c r="S2461" i="8" s="1"/>
  <c r="A2462" i="8"/>
  <c r="S2462" i="8" s="1"/>
  <c r="A2463" i="8"/>
  <c r="S2463" i="8" s="1"/>
  <c r="A2464" i="8"/>
  <c r="S2464" i="8" s="1"/>
  <c r="A2465" i="8"/>
  <c r="S2465" i="8" s="1"/>
  <c r="A2466" i="8"/>
  <c r="S2466" i="8" s="1"/>
  <c r="A2467" i="8"/>
  <c r="S2467" i="8" s="1"/>
  <c r="A2468" i="8"/>
  <c r="S2468" i="8" s="1"/>
  <c r="A2469" i="8"/>
  <c r="S2469" i="8" s="1"/>
  <c r="A2470" i="8"/>
  <c r="S2470" i="8" s="1"/>
  <c r="A2471" i="8"/>
  <c r="S2471" i="8" s="1"/>
  <c r="A2472" i="8"/>
  <c r="S2472" i="8" s="1"/>
  <c r="A2473" i="8"/>
  <c r="S2473" i="8" s="1"/>
  <c r="A2474" i="8"/>
  <c r="S2474" i="8" s="1"/>
  <c r="A2475" i="8"/>
  <c r="S2475" i="8" s="1"/>
  <c r="A2476" i="8"/>
  <c r="S2476" i="8" s="1"/>
  <c r="A2477" i="8"/>
  <c r="S2477" i="8" s="1"/>
  <c r="A2478" i="8"/>
  <c r="S2478" i="8" s="1"/>
  <c r="A2479" i="8"/>
  <c r="S2479" i="8" s="1"/>
  <c r="A2480" i="8"/>
  <c r="S2480" i="8" s="1"/>
  <c r="A2481" i="8"/>
  <c r="S2481" i="8" s="1"/>
  <c r="A2482" i="8"/>
  <c r="S2482" i="8" s="1"/>
  <c r="A2483" i="8"/>
  <c r="S2483" i="8" s="1"/>
  <c r="A2484" i="8"/>
  <c r="S2484" i="8" s="1"/>
  <c r="A2485" i="8"/>
  <c r="S2485" i="8" s="1"/>
  <c r="A2486" i="8"/>
  <c r="S2486" i="8" s="1"/>
  <c r="A2487" i="8"/>
  <c r="S2487" i="8" s="1"/>
  <c r="A2488" i="8"/>
  <c r="S2488" i="8" s="1"/>
  <c r="A2489" i="8"/>
  <c r="S2489" i="8" s="1"/>
  <c r="A2490" i="8"/>
  <c r="S2490" i="8" s="1"/>
  <c r="A2491" i="8"/>
  <c r="S2491" i="8" s="1"/>
  <c r="A2492" i="8"/>
  <c r="S2492" i="8" s="1"/>
  <c r="A2493" i="8"/>
  <c r="S2493" i="8" s="1"/>
  <c r="A2494" i="8"/>
  <c r="S2494" i="8" s="1"/>
  <c r="A2495" i="8"/>
  <c r="S2495" i="8" s="1"/>
  <c r="A2496" i="8"/>
  <c r="S2496" i="8" s="1"/>
  <c r="A2497" i="8"/>
  <c r="S2497" i="8" s="1"/>
  <c r="A2498" i="8"/>
  <c r="S2498" i="8" s="1"/>
  <c r="A2499" i="8"/>
  <c r="S2499" i="8" s="1"/>
  <c r="A2500" i="8"/>
  <c r="S2500" i="8" s="1"/>
  <c r="A2501" i="8"/>
  <c r="S2501" i="8" s="1"/>
  <c r="A2502" i="8"/>
  <c r="S2502" i="8" s="1"/>
  <c r="A2503" i="8"/>
  <c r="S2503" i="8" s="1"/>
  <c r="A2504" i="8"/>
  <c r="S2504" i="8" s="1"/>
  <c r="A2505" i="8"/>
  <c r="S2505" i="8" s="1"/>
  <c r="A2506" i="8"/>
  <c r="S2506" i="8" s="1"/>
  <c r="A2507" i="8"/>
  <c r="S2507" i="8" s="1"/>
  <c r="A2508" i="8"/>
  <c r="S2508" i="8" s="1"/>
  <c r="A2509" i="8"/>
  <c r="S2509" i="8" s="1"/>
  <c r="A2510" i="8"/>
  <c r="S2510" i="8" s="1"/>
  <c r="A2511" i="8"/>
  <c r="S2511" i="8" s="1"/>
  <c r="A2512" i="8"/>
  <c r="S2512" i="8" s="1"/>
  <c r="A2513" i="8"/>
  <c r="S2513" i="8" s="1"/>
  <c r="A2514" i="8"/>
  <c r="S2514" i="8" s="1"/>
  <c r="A2515" i="8"/>
  <c r="S2515" i="8" s="1"/>
  <c r="A2516" i="8"/>
  <c r="S2516" i="8" s="1"/>
  <c r="A2517" i="8"/>
  <c r="S2517" i="8" s="1"/>
  <c r="A2518" i="8"/>
  <c r="S2518" i="8" s="1"/>
  <c r="A2519" i="8"/>
  <c r="S2519" i="8" s="1"/>
  <c r="A2520" i="8"/>
  <c r="S2520" i="8" s="1"/>
  <c r="A2521" i="8"/>
  <c r="S2521" i="8" s="1"/>
  <c r="A2522" i="8"/>
  <c r="S2522" i="8" s="1"/>
  <c r="A2523" i="8"/>
  <c r="S2523" i="8" s="1"/>
  <c r="A2524" i="8"/>
  <c r="S2524" i="8" s="1"/>
  <c r="A2525" i="8"/>
  <c r="S2525" i="8" s="1"/>
  <c r="A2526" i="8"/>
  <c r="S2526" i="8" s="1"/>
  <c r="A2527" i="8"/>
  <c r="S2527" i="8" s="1"/>
  <c r="A2528" i="8"/>
  <c r="S2528" i="8" s="1"/>
  <c r="A2529" i="8"/>
  <c r="S2529" i="8" s="1"/>
  <c r="A2530" i="8"/>
  <c r="S2530" i="8" s="1"/>
  <c r="A2531" i="8"/>
  <c r="S2531" i="8" s="1"/>
  <c r="A2532" i="8"/>
  <c r="S2532" i="8" s="1"/>
  <c r="A2533" i="8"/>
  <c r="S2533" i="8" s="1"/>
  <c r="A2534" i="8"/>
  <c r="S2534" i="8" s="1"/>
  <c r="A2535" i="8"/>
  <c r="S2535" i="8" s="1"/>
  <c r="A2536" i="8"/>
  <c r="S2536" i="8" s="1"/>
  <c r="A2537" i="8"/>
  <c r="S2537" i="8" s="1"/>
  <c r="A2538" i="8"/>
  <c r="S2538" i="8" s="1"/>
  <c r="A2539" i="8"/>
  <c r="S2539" i="8" s="1"/>
  <c r="A2540" i="8"/>
  <c r="S2540" i="8" s="1"/>
  <c r="A2541" i="8"/>
  <c r="S2541" i="8" s="1"/>
  <c r="A2542" i="8"/>
  <c r="S2542" i="8" s="1"/>
  <c r="A2543" i="8"/>
  <c r="S2543" i="8" s="1"/>
  <c r="A2544" i="8"/>
  <c r="S2544" i="8" s="1"/>
  <c r="A2545" i="8"/>
  <c r="S2545" i="8" s="1"/>
  <c r="A2546" i="8"/>
  <c r="S2546" i="8" s="1"/>
  <c r="A2547" i="8"/>
  <c r="S2547" i="8" s="1"/>
  <c r="A2548" i="8"/>
  <c r="S2548" i="8" s="1"/>
  <c r="A2549" i="8"/>
  <c r="S2549" i="8" s="1"/>
  <c r="A2550" i="8"/>
  <c r="S2550" i="8" s="1"/>
  <c r="A2551" i="8"/>
  <c r="S2551" i="8" s="1"/>
  <c r="A2552" i="8"/>
  <c r="S2552" i="8" s="1"/>
  <c r="A2553" i="8"/>
  <c r="S2553" i="8" s="1"/>
  <c r="A2554" i="8"/>
  <c r="S2554" i="8" s="1"/>
  <c r="A2555" i="8"/>
  <c r="S2555" i="8" s="1"/>
  <c r="A2556" i="8"/>
  <c r="S2556" i="8" s="1"/>
  <c r="A2557" i="8"/>
  <c r="S2557" i="8" s="1"/>
  <c r="A2558" i="8"/>
  <c r="S2558" i="8" s="1"/>
  <c r="A2559" i="8"/>
  <c r="S2559" i="8" s="1"/>
  <c r="A2560" i="8"/>
  <c r="S2560" i="8" s="1"/>
  <c r="A2561" i="8"/>
  <c r="S2561" i="8" s="1"/>
  <c r="A2562" i="8"/>
  <c r="S2562" i="8" s="1"/>
  <c r="A2563" i="8"/>
  <c r="S2563" i="8" s="1"/>
  <c r="A2564" i="8"/>
  <c r="S2564" i="8" s="1"/>
  <c r="A2565" i="8"/>
  <c r="S2565" i="8" s="1"/>
  <c r="A2566" i="8"/>
  <c r="S2566" i="8" s="1"/>
  <c r="A2567" i="8"/>
  <c r="S2567" i="8" s="1"/>
  <c r="A2568" i="8"/>
  <c r="S2568" i="8" s="1"/>
  <c r="A2569" i="8"/>
  <c r="S2569" i="8" s="1"/>
  <c r="A2570" i="8"/>
  <c r="S2570" i="8" s="1"/>
  <c r="A2571" i="8"/>
  <c r="S2571" i="8" s="1"/>
  <c r="A2572" i="8"/>
  <c r="S2572" i="8" s="1"/>
  <c r="A2573" i="8"/>
  <c r="S2573" i="8" s="1"/>
  <c r="A2574" i="8"/>
  <c r="S2574" i="8" s="1"/>
  <c r="A2575" i="8"/>
  <c r="S2575" i="8" s="1"/>
  <c r="A2576" i="8"/>
  <c r="S2576" i="8" s="1"/>
  <c r="A2577" i="8"/>
  <c r="S2577" i="8" s="1"/>
  <c r="A2578" i="8"/>
  <c r="S2578" i="8" s="1"/>
  <c r="A2579" i="8"/>
  <c r="S2579" i="8" s="1"/>
  <c r="A2580" i="8"/>
  <c r="S2580" i="8" s="1"/>
  <c r="A2581" i="8"/>
  <c r="S2581" i="8" s="1"/>
  <c r="A2582" i="8"/>
  <c r="S2582" i="8" s="1"/>
  <c r="A2583" i="8"/>
  <c r="S2583" i="8" s="1"/>
  <c r="A2584" i="8"/>
  <c r="S2584" i="8" s="1"/>
  <c r="A2585" i="8"/>
  <c r="S2585" i="8" s="1"/>
  <c r="A2586" i="8"/>
  <c r="S2586" i="8" s="1"/>
  <c r="A2587" i="8"/>
  <c r="S2587" i="8" s="1"/>
  <c r="A2588" i="8"/>
  <c r="S2588" i="8" s="1"/>
  <c r="A2589" i="8"/>
  <c r="S2589" i="8" s="1"/>
  <c r="A2590" i="8"/>
  <c r="S2590" i="8" s="1"/>
  <c r="A2591" i="8"/>
  <c r="S2591" i="8" s="1"/>
  <c r="A2592" i="8"/>
  <c r="S2592" i="8" s="1"/>
  <c r="A2593" i="8"/>
  <c r="S2593" i="8" s="1"/>
  <c r="A2594" i="8"/>
  <c r="S2594" i="8" s="1"/>
  <c r="A2595" i="8"/>
  <c r="S2595" i="8" s="1"/>
  <c r="A2596" i="8"/>
  <c r="S2596" i="8" s="1"/>
  <c r="A2597" i="8"/>
  <c r="S2597" i="8" s="1"/>
  <c r="A2598" i="8"/>
  <c r="S2598" i="8" s="1"/>
  <c r="A2599" i="8"/>
  <c r="S2599" i="8" s="1"/>
  <c r="A2600" i="8"/>
  <c r="S2600" i="8" s="1"/>
  <c r="A2601" i="8"/>
  <c r="S2601" i="8" s="1"/>
  <c r="A2602" i="8"/>
  <c r="S2602" i="8" s="1"/>
  <c r="A2603" i="8"/>
  <c r="S2603" i="8" s="1"/>
  <c r="A2604" i="8"/>
  <c r="S2604" i="8" s="1"/>
  <c r="A2605" i="8"/>
  <c r="S2605" i="8" s="1"/>
  <c r="A2606" i="8"/>
  <c r="S2606" i="8" s="1"/>
  <c r="A2607" i="8"/>
  <c r="S2607" i="8" s="1"/>
  <c r="A2608" i="8"/>
  <c r="S2608" i="8" s="1"/>
  <c r="A2609" i="8"/>
  <c r="S2609" i="8" s="1"/>
  <c r="A2610" i="8"/>
  <c r="S2610" i="8" s="1"/>
  <c r="A2611" i="8"/>
  <c r="S2611" i="8" s="1"/>
  <c r="A2612" i="8"/>
  <c r="S2612" i="8" s="1"/>
  <c r="A2613" i="8"/>
  <c r="S2613" i="8" s="1"/>
  <c r="A2614" i="8"/>
  <c r="S2614" i="8" s="1"/>
  <c r="A2615" i="8"/>
  <c r="S2615" i="8" s="1"/>
  <c r="A2616" i="8"/>
  <c r="S2616" i="8" s="1"/>
  <c r="A2617" i="8"/>
  <c r="S2617" i="8" s="1"/>
  <c r="A2618" i="8"/>
  <c r="S2618" i="8" s="1"/>
  <c r="A2619" i="8"/>
  <c r="S2619" i="8" s="1"/>
  <c r="A2620" i="8"/>
  <c r="S2620" i="8" s="1"/>
  <c r="A2621" i="8"/>
  <c r="S2621" i="8" s="1"/>
  <c r="A2622" i="8"/>
  <c r="S2622" i="8" s="1"/>
  <c r="A2623" i="8"/>
  <c r="S2623" i="8" s="1"/>
  <c r="A2624" i="8"/>
  <c r="S2624" i="8" s="1"/>
  <c r="A2625" i="8"/>
  <c r="S2625" i="8" s="1"/>
  <c r="A2626" i="8"/>
  <c r="S2626" i="8" s="1"/>
  <c r="A2627" i="8"/>
  <c r="S2627" i="8" s="1"/>
  <c r="A2628" i="8"/>
  <c r="S2628" i="8" s="1"/>
  <c r="A2629" i="8"/>
  <c r="S2629" i="8" s="1"/>
  <c r="A2630" i="8"/>
  <c r="S2630" i="8" s="1"/>
  <c r="A2631" i="8"/>
  <c r="S2631" i="8" s="1"/>
  <c r="A2632" i="8"/>
  <c r="S2632" i="8" s="1"/>
  <c r="A2633" i="8"/>
  <c r="S2633" i="8" s="1"/>
  <c r="A2634" i="8"/>
  <c r="S2634" i="8" s="1"/>
  <c r="A2635" i="8"/>
  <c r="S2635" i="8" s="1"/>
  <c r="A2636" i="8"/>
  <c r="S2636" i="8" s="1"/>
  <c r="A2637" i="8"/>
  <c r="S2637" i="8" s="1"/>
  <c r="A2638" i="8"/>
  <c r="S2638" i="8" s="1"/>
  <c r="A2639" i="8"/>
  <c r="S2639" i="8" s="1"/>
  <c r="A2640" i="8"/>
  <c r="S2640" i="8" s="1"/>
  <c r="A2641" i="8"/>
  <c r="S2641" i="8" s="1"/>
  <c r="A2642" i="8"/>
  <c r="S2642" i="8" s="1"/>
  <c r="A2643" i="8"/>
  <c r="S2643" i="8" s="1"/>
  <c r="A2644" i="8"/>
  <c r="S2644" i="8" s="1"/>
  <c r="A2645" i="8"/>
  <c r="S2645" i="8" s="1"/>
  <c r="A2646" i="8"/>
  <c r="S2646" i="8" s="1"/>
  <c r="A2647" i="8"/>
  <c r="S2647" i="8" s="1"/>
  <c r="A2648" i="8"/>
  <c r="S2648" i="8" s="1"/>
  <c r="A2649" i="8"/>
  <c r="S2649" i="8" s="1"/>
  <c r="A2650" i="8"/>
  <c r="S2650" i="8" s="1"/>
  <c r="A2651" i="8"/>
  <c r="S2651" i="8" s="1"/>
  <c r="A2652" i="8"/>
  <c r="S2652" i="8" s="1"/>
  <c r="A2653" i="8"/>
  <c r="S2653" i="8" s="1"/>
  <c r="A2654" i="8"/>
  <c r="S2654" i="8" s="1"/>
  <c r="A2655" i="8"/>
  <c r="S2655" i="8" s="1"/>
  <c r="A2656" i="8"/>
  <c r="S2656" i="8" s="1"/>
  <c r="A2657" i="8"/>
  <c r="S2657" i="8" s="1"/>
  <c r="A2658" i="8"/>
  <c r="S2658" i="8" s="1"/>
  <c r="A2659" i="8"/>
  <c r="S2659" i="8" s="1"/>
  <c r="A2660" i="8"/>
  <c r="S2660" i="8" s="1"/>
  <c r="A2661" i="8"/>
  <c r="S2661" i="8" s="1"/>
  <c r="A2662" i="8"/>
  <c r="S2662" i="8" s="1"/>
  <c r="A2663" i="8"/>
  <c r="S2663" i="8" s="1"/>
  <c r="A2664" i="8"/>
  <c r="S2664" i="8" s="1"/>
  <c r="A2665" i="8"/>
  <c r="S2665" i="8" s="1"/>
  <c r="A2666" i="8"/>
  <c r="S2666" i="8" s="1"/>
  <c r="A2667" i="8"/>
  <c r="S2667" i="8" s="1"/>
  <c r="A2668" i="8"/>
  <c r="S2668" i="8" s="1"/>
  <c r="A2669" i="8"/>
  <c r="S2669" i="8" s="1"/>
  <c r="A2670" i="8"/>
  <c r="S2670" i="8" s="1"/>
  <c r="A2671" i="8"/>
  <c r="S2671" i="8" s="1"/>
  <c r="A2672" i="8"/>
  <c r="S2672" i="8" s="1"/>
  <c r="A2673" i="8"/>
  <c r="S2673" i="8" s="1"/>
  <c r="A2674" i="8"/>
  <c r="S2674" i="8" s="1"/>
  <c r="A2675" i="8"/>
  <c r="S2675" i="8" s="1"/>
  <c r="A2676" i="8"/>
  <c r="S2676" i="8" s="1"/>
  <c r="A2677" i="8"/>
  <c r="S2677" i="8" s="1"/>
  <c r="A2678" i="8"/>
  <c r="S2678" i="8" s="1"/>
  <c r="A2679" i="8"/>
  <c r="S2679" i="8" s="1"/>
  <c r="A2680" i="8"/>
  <c r="S2680" i="8" s="1"/>
  <c r="A2681" i="8"/>
  <c r="S2681" i="8" s="1"/>
  <c r="A2682" i="8"/>
  <c r="S2682" i="8" s="1"/>
  <c r="A2683" i="8"/>
  <c r="S2683" i="8" s="1"/>
  <c r="A2684" i="8"/>
  <c r="S2684" i="8" s="1"/>
  <c r="A2685" i="8"/>
  <c r="S2685" i="8" s="1"/>
  <c r="A2686" i="8"/>
  <c r="S2686" i="8" s="1"/>
  <c r="A2687" i="8"/>
  <c r="S2687" i="8" s="1"/>
  <c r="A2688" i="8"/>
  <c r="S2688" i="8" s="1"/>
  <c r="A2689" i="8"/>
  <c r="S2689" i="8" s="1"/>
  <c r="A2690" i="8"/>
  <c r="S2690" i="8" s="1"/>
  <c r="A2691" i="8"/>
  <c r="S2691" i="8" s="1"/>
  <c r="A2692" i="8"/>
  <c r="S2692" i="8" s="1"/>
  <c r="A2693" i="8"/>
  <c r="S2693" i="8" s="1"/>
  <c r="A2694" i="8"/>
  <c r="S2694" i="8" s="1"/>
  <c r="A2695" i="8"/>
  <c r="S2695" i="8" s="1"/>
  <c r="A2696" i="8"/>
  <c r="S2696" i="8" s="1"/>
  <c r="A2697" i="8"/>
  <c r="S2697" i="8" s="1"/>
  <c r="A2698" i="8"/>
  <c r="S2698" i="8" s="1"/>
  <c r="A2699" i="8"/>
  <c r="S2699" i="8" s="1"/>
  <c r="A2700" i="8"/>
  <c r="S2700" i="8" s="1"/>
  <c r="A2701" i="8"/>
  <c r="S2701" i="8" s="1"/>
  <c r="A2702" i="8"/>
  <c r="S2702" i="8" s="1"/>
  <c r="A2703" i="8"/>
  <c r="S2703" i="8" s="1"/>
  <c r="A2704" i="8"/>
  <c r="S2704" i="8" s="1"/>
  <c r="A2705" i="8"/>
  <c r="S2705" i="8" s="1"/>
  <c r="A2706" i="8"/>
  <c r="S2706" i="8" s="1"/>
  <c r="A2707" i="8"/>
  <c r="S2707" i="8" s="1"/>
  <c r="A2708" i="8"/>
  <c r="S2708" i="8" s="1"/>
  <c r="A2709" i="8"/>
  <c r="S2709" i="8" s="1"/>
  <c r="A2710" i="8"/>
  <c r="S2710" i="8" s="1"/>
  <c r="A2711" i="8"/>
  <c r="S2711" i="8" s="1"/>
  <c r="A2712" i="8"/>
  <c r="S2712" i="8" s="1"/>
  <c r="A2713" i="8"/>
  <c r="S2713" i="8" s="1"/>
  <c r="A2714" i="8"/>
  <c r="S2714" i="8" s="1"/>
  <c r="A2715" i="8"/>
  <c r="S2715" i="8" s="1"/>
  <c r="A2716" i="8"/>
  <c r="S2716" i="8" s="1"/>
  <c r="A2717" i="8"/>
  <c r="S2717" i="8" s="1"/>
  <c r="A2718" i="8"/>
  <c r="S2718" i="8" s="1"/>
  <c r="A2719" i="8"/>
  <c r="S2719" i="8" s="1"/>
  <c r="A2720" i="8"/>
  <c r="S2720" i="8" s="1"/>
  <c r="A2721" i="8"/>
  <c r="S2721" i="8" s="1"/>
  <c r="A2722" i="8"/>
  <c r="S2722" i="8" s="1"/>
  <c r="A2723" i="8"/>
  <c r="S2723" i="8" s="1"/>
  <c r="A2724" i="8"/>
  <c r="S2724" i="8" s="1"/>
  <c r="A2725" i="8"/>
  <c r="S2725" i="8" s="1"/>
  <c r="A2726" i="8"/>
  <c r="S2726" i="8" s="1"/>
  <c r="A2727" i="8"/>
  <c r="S2727" i="8" s="1"/>
  <c r="A2728" i="8"/>
  <c r="S2728" i="8" s="1"/>
  <c r="A2729" i="8"/>
  <c r="S2729" i="8" s="1"/>
  <c r="A2730" i="8"/>
  <c r="S2730" i="8" s="1"/>
  <c r="A2731" i="8"/>
  <c r="S2731" i="8" s="1"/>
  <c r="A2732" i="8"/>
  <c r="S2732" i="8" s="1"/>
  <c r="A2733" i="8"/>
  <c r="S2733" i="8" s="1"/>
  <c r="A2734" i="8"/>
  <c r="S2734" i="8" s="1"/>
  <c r="A2735" i="8"/>
  <c r="S2735" i="8" s="1"/>
  <c r="A2736" i="8"/>
  <c r="S2736" i="8" s="1"/>
  <c r="A2737" i="8"/>
  <c r="S2737" i="8" s="1"/>
  <c r="A2738" i="8"/>
  <c r="S2738" i="8" s="1"/>
  <c r="A2739" i="8"/>
  <c r="S2739" i="8" s="1"/>
  <c r="A2740" i="8"/>
  <c r="S2740" i="8" s="1"/>
  <c r="A2741" i="8"/>
  <c r="S2741" i="8" s="1"/>
  <c r="A2742" i="8"/>
  <c r="S2742" i="8" s="1"/>
  <c r="A2743" i="8"/>
  <c r="S2743" i="8" s="1"/>
  <c r="A2744" i="8"/>
  <c r="S2744" i="8" s="1"/>
  <c r="A2745" i="8"/>
  <c r="S2745" i="8" s="1"/>
  <c r="A2746" i="8"/>
  <c r="S2746" i="8" s="1"/>
  <c r="A2747" i="8"/>
  <c r="S2747" i="8" s="1"/>
  <c r="A2748" i="8"/>
  <c r="S2748" i="8" s="1"/>
  <c r="A2749" i="8"/>
  <c r="S2749" i="8" s="1"/>
  <c r="A2750" i="8"/>
  <c r="S2750" i="8" s="1"/>
  <c r="A2751" i="8"/>
  <c r="S2751" i="8" s="1"/>
  <c r="A2752" i="8"/>
  <c r="S2752" i="8" s="1"/>
  <c r="A2753" i="8"/>
  <c r="S2753" i="8" s="1"/>
  <c r="A2754" i="8"/>
  <c r="S2754" i="8" s="1"/>
  <c r="A2755" i="8"/>
  <c r="S2755" i="8" s="1"/>
  <c r="A2756" i="8"/>
  <c r="S2756" i="8" s="1"/>
  <c r="A2757" i="8"/>
  <c r="S2757" i="8" s="1"/>
  <c r="A2758" i="8"/>
  <c r="S2758" i="8" s="1"/>
  <c r="A2759" i="8"/>
  <c r="S2759" i="8" s="1"/>
  <c r="A2760" i="8"/>
  <c r="S2760" i="8" s="1"/>
  <c r="A2761" i="8"/>
  <c r="S2761" i="8" s="1"/>
  <c r="A2762" i="8"/>
  <c r="S2762" i="8" s="1"/>
  <c r="A2763" i="8"/>
  <c r="S2763" i="8" s="1"/>
  <c r="A2764" i="8"/>
  <c r="S2764" i="8" s="1"/>
  <c r="A2765" i="8"/>
  <c r="S2765" i="8" s="1"/>
  <c r="A2766" i="8"/>
  <c r="S2766" i="8" s="1"/>
  <c r="A2767" i="8"/>
  <c r="S2767" i="8" s="1"/>
  <c r="A2768" i="8"/>
  <c r="S2768" i="8" s="1"/>
  <c r="A2769" i="8"/>
  <c r="S2769" i="8" s="1"/>
  <c r="A2770" i="8"/>
  <c r="S2770" i="8" s="1"/>
  <c r="A2771" i="8"/>
  <c r="S2771" i="8" s="1"/>
  <c r="A2772" i="8"/>
  <c r="S2772" i="8" s="1"/>
  <c r="A2773" i="8"/>
  <c r="S2773" i="8" s="1"/>
  <c r="A2774" i="8"/>
  <c r="S2774" i="8" s="1"/>
  <c r="A2775" i="8"/>
  <c r="S2775" i="8" s="1"/>
  <c r="A2776" i="8"/>
  <c r="S2776" i="8" s="1"/>
  <c r="A2777" i="8"/>
  <c r="S2777" i="8" s="1"/>
  <c r="A2778" i="8"/>
  <c r="S2778" i="8" s="1"/>
  <c r="A2779" i="8"/>
  <c r="S2779" i="8" s="1"/>
  <c r="A2780" i="8"/>
  <c r="S2780" i="8" s="1"/>
  <c r="A2781" i="8"/>
  <c r="S2781" i="8" s="1"/>
  <c r="A2782" i="8"/>
  <c r="S2782" i="8" s="1"/>
  <c r="A2783" i="8"/>
  <c r="S2783" i="8" s="1"/>
  <c r="A2784" i="8"/>
  <c r="S2784" i="8" s="1"/>
  <c r="A2785" i="8"/>
  <c r="S2785" i="8" s="1"/>
  <c r="A2786" i="8"/>
  <c r="S2786" i="8" s="1"/>
  <c r="A2787" i="8"/>
  <c r="S2787" i="8" s="1"/>
  <c r="A2788" i="8"/>
  <c r="S2788" i="8" s="1"/>
  <c r="A2789" i="8"/>
  <c r="S2789" i="8" s="1"/>
  <c r="A2790" i="8"/>
  <c r="S2790" i="8" s="1"/>
  <c r="A2791" i="8"/>
  <c r="S2791" i="8" s="1"/>
  <c r="A2792" i="8"/>
  <c r="S2792" i="8" s="1"/>
  <c r="A2793" i="8"/>
  <c r="S2793" i="8" s="1"/>
  <c r="A2794" i="8"/>
  <c r="S2794" i="8" s="1"/>
  <c r="A2795" i="8"/>
  <c r="S2795" i="8" s="1"/>
  <c r="A2796" i="8"/>
  <c r="S2796" i="8" s="1"/>
  <c r="A2797" i="8"/>
  <c r="S2797" i="8" s="1"/>
  <c r="A2798" i="8"/>
  <c r="S2798" i="8" s="1"/>
  <c r="A2799" i="8"/>
  <c r="S2799" i="8" s="1"/>
  <c r="A2800" i="8"/>
  <c r="S2800" i="8" s="1"/>
  <c r="A2801" i="8"/>
  <c r="S2801" i="8" s="1"/>
  <c r="A2802" i="8"/>
  <c r="S2802" i="8" s="1"/>
  <c r="A2803" i="8"/>
  <c r="S2803" i="8" s="1"/>
  <c r="A2804" i="8"/>
  <c r="S2804" i="8" s="1"/>
  <c r="A2805" i="8"/>
  <c r="S2805" i="8" s="1"/>
  <c r="A2806" i="8"/>
  <c r="S2806" i="8" s="1"/>
  <c r="A2807" i="8"/>
  <c r="S2807" i="8" s="1"/>
  <c r="A2808" i="8"/>
  <c r="S2808" i="8" s="1"/>
  <c r="A2809" i="8"/>
  <c r="S2809" i="8" s="1"/>
  <c r="A2810" i="8"/>
  <c r="S2810" i="8" s="1"/>
  <c r="A2811" i="8"/>
  <c r="S2811" i="8" s="1"/>
  <c r="A2812" i="8"/>
  <c r="S2812" i="8" s="1"/>
  <c r="A2813" i="8"/>
  <c r="S2813" i="8" s="1"/>
  <c r="A2814" i="8"/>
  <c r="S2814" i="8" s="1"/>
  <c r="A2815" i="8"/>
  <c r="S2815" i="8" s="1"/>
  <c r="A2816" i="8"/>
  <c r="S2816" i="8" s="1"/>
  <c r="A2817" i="8"/>
  <c r="S2817" i="8" s="1"/>
  <c r="A2818" i="8"/>
  <c r="S2818" i="8" s="1"/>
  <c r="A2819" i="8"/>
  <c r="S2819" i="8" s="1"/>
  <c r="A2820" i="8"/>
  <c r="S2820" i="8" s="1"/>
  <c r="A2821" i="8"/>
  <c r="S2821" i="8" s="1"/>
  <c r="A2822" i="8"/>
  <c r="S2822" i="8" s="1"/>
  <c r="A2823" i="8"/>
  <c r="S2823" i="8" s="1"/>
  <c r="A2824" i="8"/>
  <c r="S2824" i="8" s="1"/>
  <c r="A2825" i="8"/>
  <c r="S2825" i="8" s="1"/>
  <c r="A2826" i="8"/>
  <c r="S2826" i="8" s="1"/>
  <c r="A2827" i="8"/>
  <c r="S2827" i="8" s="1"/>
  <c r="A2828" i="8"/>
  <c r="S2828" i="8" s="1"/>
  <c r="A2829" i="8"/>
  <c r="S2829" i="8" s="1"/>
  <c r="A2830" i="8"/>
  <c r="S2830" i="8" s="1"/>
  <c r="A2831" i="8"/>
  <c r="S2831" i="8" s="1"/>
  <c r="A2832" i="8"/>
  <c r="S2832" i="8" s="1"/>
  <c r="A2833" i="8"/>
  <c r="S2833" i="8" s="1"/>
  <c r="A2834" i="8"/>
  <c r="S2834" i="8" s="1"/>
  <c r="A2835" i="8"/>
  <c r="S2835" i="8" s="1"/>
  <c r="A2836" i="8"/>
  <c r="S2836" i="8" s="1"/>
  <c r="A2837" i="8"/>
  <c r="S2837" i="8" s="1"/>
  <c r="A2838" i="8"/>
  <c r="S2838" i="8" s="1"/>
  <c r="A2839" i="8"/>
  <c r="S2839" i="8" s="1"/>
  <c r="A2840" i="8"/>
  <c r="S2840" i="8" s="1"/>
  <c r="A2841" i="8"/>
  <c r="S2841" i="8" s="1"/>
  <c r="A2842" i="8"/>
  <c r="S2842" i="8" s="1"/>
  <c r="A2843" i="8"/>
  <c r="S2843" i="8" s="1"/>
  <c r="A2844" i="8"/>
  <c r="S2844" i="8" s="1"/>
  <c r="A2845" i="8"/>
  <c r="S2845" i="8" s="1"/>
  <c r="A2846" i="8"/>
  <c r="S2846" i="8" s="1"/>
  <c r="A2847" i="8"/>
  <c r="S2847" i="8" s="1"/>
  <c r="A2848" i="8"/>
  <c r="S2848" i="8" s="1"/>
  <c r="A2849" i="8"/>
  <c r="S2849" i="8" s="1"/>
  <c r="A2850" i="8"/>
  <c r="S2850" i="8" s="1"/>
  <c r="A2851" i="8"/>
  <c r="S2851" i="8" s="1"/>
  <c r="A2852" i="8"/>
  <c r="S2852" i="8" s="1"/>
  <c r="A2853" i="8"/>
  <c r="S2853" i="8" s="1"/>
  <c r="A2854" i="8"/>
  <c r="S2854" i="8" s="1"/>
  <c r="A2855" i="8"/>
  <c r="S2855" i="8" s="1"/>
  <c r="A2856" i="8"/>
  <c r="S2856" i="8" s="1"/>
  <c r="A2857" i="8"/>
  <c r="S2857" i="8" s="1"/>
  <c r="A2858" i="8"/>
  <c r="S2858" i="8" s="1"/>
  <c r="A2859" i="8"/>
  <c r="S2859" i="8" s="1"/>
  <c r="A2860" i="8"/>
  <c r="S2860" i="8" s="1"/>
  <c r="A2861" i="8"/>
  <c r="S2861" i="8" s="1"/>
  <c r="A2862" i="8"/>
  <c r="S2862" i="8" s="1"/>
  <c r="A2863" i="8"/>
  <c r="S2863" i="8" s="1"/>
  <c r="A2864" i="8"/>
  <c r="S2864" i="8" s="1"/>
  <c r="A2865" i="8"/>
  <c r="S2865" i="8" s="1"/>
  <c r="A2866" i="8"/>
  <c r="S2866" i="8" s="1"/>
  <c r="A2867" i="8"/>
  <c r="S2867" i="8" s="1"/>
  <c r="A2868" i="8"/>
  <c r="S2868" i="8" s="1"/>
  <c r="A2869" i="8"/>
  <c r="S2869" i="8" s="1"/>
  <c r="A2870" i="8"/>
  <c r="S2870" i="8" s="1"/>
  <c r="A2871" i="8"/>
  <c r="S2871" i="8" s="1"/>
  <c r="A2872" i="8"/>
  <c r="S2872" i="8" s="1"/>
  <c r="A2873" i="8"/>
  <c r="S2873" i="8" s="1"/>
  <c r="A2874" i="8"/>
  <c r="S2874" i="8" s="1"/>
  <c r="A2875" i="8"/>
  <c r="S2875" i="8" s="1"/>
  <c r="A2876" i="8"/>
  <c r="S2876" i="8" s="1"/>
  <c r="A2877" i="8"/>
  <c r="S2877" i="8" s="1"/>
  <c r="A2878" i="8"/>
  <c r="S2878" i="8" s="1"/>
  <c r="A2879" i="8"/>
  <c r="S2879" i="8" s="1"/>
  <c r="A2880" i="8"/>
  <c r="S2880" i="8" s="1"/>
  <c r="A2881" i="8"/>
  <c r="S2881" i="8" s="1"/>
  <c r="A2882" i="8"/>
  <c r="S2882" i="8" s="1"/>
  <c r="A2883" i="8"/>
  <c r="S2883" i="8" s="1"/>
  <c r="A2884" i="8"/>
  <c r="S2884" i="8" s="1"/>
  <c r="A2885" i="8"/>
  <c r="S2885" i="8" s="1"/>
  <c r="A2886" i="8"/>
  <c r="S2886" i="8" s="1"/>
  <c r="A2887" i="8"/>
  <c r="S2887" i="8" s="1"/>
  <c r="A2888" i="8"/>
  <c r="S2888" i="8" s="1"/>
  <c r="A2889" i="8"/>
  <c r="S2889" i="8" s="1"/>
  <c r="A2890" i="8"/>
  <c r="S2890" i="8" s="1"/>
  <c r="A2891" i="8"/>
  <c r="S2891" i="8" s="1"/>
  <c r="A2892" i="8"/>
  <c r="S2892" i="8" s="1"/>
  <c r="A2893" i="8"/>
  <c r="S2893" i="8" s="1"/>
  <c r="A2894" i="8"/>
  <c r="S2894" i="8" s="1"/>
  <c r="A2895" i="8"/>
  <c r="S2895" i="8" s="1"/>
  <c r="A2896" i="8"/>
  <c r="S2896" i="8" s="1"/>
  <c r="A2897" i="8"/>
  <c r="S2897" i="8" s="1"/>
  <c r="A2898" i="8"/>
  <c r="S2898" i="8" s="1"/>
  <c r="A2899" i="8"/>
  <c r="S2899" i="8" s="1"/>
  <c r="A2900" i="8"/>
  <c r="S2900" i="8" s="1"/>
  <c r="A2901" i="8"/>
  <c r="S2901" i="8" s="1"/>
  <c r="A2902" i="8"/>
  <c r="S2902" i="8" s="1"/>
  <c r="A2903" i="8"/>
  <c r="S2903" i="8" s="1"/>
  <c r="A2904" i="8"/>
  <c r="S2904" i="8" s="1"/>
  <c r="A2905" i="8"/>
  <c r="S2905" i="8" s="1"/>
  <c r="A2906" i="8"/>
  <c r="S2906" i="8" s="1"/>
  <c r="A2907" i="8"/>
  <c r="S2907" i="8" s="1"/>
  <c r="A2908" i="8"/>
  <c r="S2908" i="8" s="1"/>
  <c r="A2909" i="8"/>
  <c r="S2909" i="8" s="1"/>
  <c r="A2910" i="8"/>
  <c r="S2910" i="8" s="1"/>
  <c r="A2911" i="8"/>
  <c r="S2911" i="8" s="1"/>
  <c r="A2912" i="8"/>
  <c r="S2912" i="8" s="1"/>
  <c r="A2913" i="8"/>
  <c r="S2913" i="8" s="1"/>
  <c r="A2914" i="8"/>
  <c r="S2914" i="8" s="1"/>
  <c r="A2915" i="8"/>
  <c r="S2915" i="8" s="1"/>
  <c r="A2916" i="8"/>
  <c r="S2916" i="8" s="1"/>
  <c r="A2917" i="8"/>
  <c r="S2917" i="8" s="1"/>
  <c r="A2918" i="8"/>
  <c r="S2918" i="8" s="1"/>
  <c r="A2919" i="8"/>
  <c r="S2919" i="8" s="1"/>
  <c r="A2920" i="8"/>
  <c r="S2920" i="8" s="1"/>
  <c r="A2921" i="8"/>
  <c r="S2921" i="8" s="1"/>
  <c r="A2922" i="8"/>
  <c r="S2922" i="8" s="1"/>
  <c r="A2923" i="8"/>
  <c r="S2923" i="8" s="1"/>
  <c r="A2924" i="8"/>
  <c r="S2924" i="8" s="1"/>
  <c r="A2925" i="8"/>
  <c r="S2925" i="8" s="1"/>
  <c r="A2926" i="8"/>
  <c r="S2926" i="8" s="1"/>
  <c r="A2927" i="8"/>
  <c r="S2927" i="8" s="1"/>
  <c r="A2928" i="8"/>
  <c r="S2928" i="8" s="1"/>
  <c r="A2929" i="8"/>
  <c r="S2929" i="8" s="1"/>
  <c r="A2930" i="8"/>
  <c r="S2930" i="8" s="1"/>
  <c r="A2931" i="8"/>
  <c r="S2931" i="8" s="1"/>
  <c r="A2932" i="8"/>
  <c r="S2932" i="8" s="1"/>
  <c r="A2933" i="8"/>
  <c r="S2933" i="8" s="1"/>
  <c r="A2934" i="8"/>
  <c r="S2934" i="8" s="1"/>
  <c r="A2935" i="8"/>
  <c r="S2935" i="8" s="1"/>
  <c r="A2936" i="8"/>
  <c r="S2936" i="8" s="1"/>
  <c r="A2937" i="8"/>
  <c r="S2937" i="8" s="1"/>
  <c r="A2938" i="8"/>
  <c r="S2938" i="8" s="1"/>
  <c r="A2939" i="8"/>
  <c r="S2939" i="8" s="1"/>
  <c r="A2940" i="8"/>
  <c r="S2940" i="8" s="1"/>
  <c r="A2941" i="8"/>
  <c r="S2941" i="8" s="1"/>
  <c r="A2942" i="8"/>
  <c r="S2942" i="8" s="1"/>
  <c r="A2943" i="8"/>
  <c r="S2943" i="8" s="1"/>
  <c r="A2944" i="8"/>
  <c r="S2944" i="8" s="1"/>
  <c r="A2945" i="8"/>
  <c r="S2945" i="8" s="1"/>
  <c r="A2946" i="8"/>
  <c r="S2946" i="8" s="1"/>
  <c r="A2947" i="8"/>
  <c r="S2947" i="8" s="1"/>
  <c r="A2948" i="8"/>
  <c r="S2948" i="8" s="1"/>
  <c r="A2949" i="8"/>
  <c r="S2949" i="8" s="1"/>
  <c r="A2950" i="8"/>
  <c r="S2950" i="8" s="1"/>
  <c r="A2951" i="8"/>
  <c r="S2951" i="8" s="1"/>
  <c r="A2952" i="8"/>
  <c r="S2952" i="8" s="1"/>
  <c r="A2953" i="8"/>
  <c r="S2953" i="8" s="1"/>
  <c r="A2954" i="8"/>
  <c r="S2954" i="8" s="1"/>
  <c r="A2955" i="8"/>
  <c r="S2955" i="8" s="1"/>
  <c r="A2956" i="8"/>
  <c r="S2956" i="8" s="1"/>
  <c r="A2957" i="8"/>
  <c r="S2957" i="8" s="1"/>
  <c r="A2958" i="8"/>
  <c r="S2958" i="8" s="1"/>
  <c r="A2959" i="8"/>
  <c r="S2959" i="8" s="1"/>
  <c r="A2960" i="8"/>
  <c r="S2960" i="8" s="1"/>
  <c r="A2961" i="8"/>
  <c r="S2961" i="8" s="1"/>
  <c r="A2962" i="8"/>
  <c r="S2962" i="8" s="1"/>
  <c r="A2963" i="8"/>
  <c r="S2963" i="8" s="1"/>
  <c r="A2964" i="8"/>
  <c r="S2964" i="8" s="1"/>
  <c r="A2965" i="8"/>
  <c r="S2965" i="8" s="1"/>
  <c r="A2966" i="8"/>
  <c r="S2966" i="8" s="1"/>
  <c r="A2967" i="8"/>
  <c r="S2967" i="8" s="1"/>
  <c r="A2968" i="8"/>
  <c r="S2968" i="8" s="1"/>
  <c r="A2969" i="8"/>
  <c r="S2969" i="8" s="1"/>
  <c r="A2970" i="8"/>
  <c r="S2970" i="8" s="1"/>
  <c r="A2971" i="8"/>
  <c r="S2971" i="8" s="1"/>
  <c r="A2972" i="8"/>
  <c r="S2972" i="8" s="1"/>
  <c r="A2973" i="8"/>
  <c r="S2973" i="8" s="1"/>
  <c r="A2974" i="8"/>
  <c r="S2974" i="8" s="1"/>
  <c r="A2975" i="8"/>
  <c r="S2975" i="8" s="1"/>
  <c r="A2976" i="8"/>
  <c r="S2976" i="8" s="1"/>
  <c r="A2977" i="8"/>
  <c r="S2977" i="8" s="1"/>
  <c r="A2978" i="8"/>
  <c r="S2978" i="8" s="1"/>
  <c r="A2979" i="8"/>
  <c r="S2979" i="8" s="1"/>
  <c r="A2980" i="8"/>
  <c r="S2980" i="8" s="1"/>
  <c r="A2981" i="8"/>
  <c r="S2981" i="8" s="1"/>
  <c r="A2982" i="8"/>
  <c r="S2982" i="8" s="1"/>
  <c r="A2983" i="8"/>
  <c r="S2983" i="8" s="1"/>
  <c r="A2984" i="8"/>
  <c r="S2984" i="8" s="1"/>
  <c r="A2985" i="8"/>
  <c r="S2985" i="8" s="1"/>
  <c r="A2986" i="8"/>
  <c r="S2986" i="8" s="1"/>
  <c r="A2987" i="8"/>
  <c r="S2987" i="8" s="1"/>
  <c r="A2988" i="8"/>
  <c r="S2988" i="8" s="1"/>
  <c r="A2989" i="8"/>
  <c r="S2989" i="8" s="1"/>
  <c r="A2990" i="8"/>
  <c r="S2990" i="8" s="1"/>
  <c r="A2991" i="8"/>
  <c r="S2991" i="8" s="1"/>
  <c r="A2992" i="8"/>
  <c r="S2992" i="8" s="1"/>
  <c r="A2993" i="8"/>
  <c r="S2993" i="8" s="1"/>
  <c r="A2994" i="8"/>
  <c r="S2994" i="8" s="1"/>
  <c r="A2995" i="8"/>
  <c r="S2995" i="8" s="1"/>
  <c r="A2996" i="8"/>
  <c r="S2996" i="8" s="1"/>
  <c r="A2997" i="8"/>
  <c r="S2997" i="8" s="1"/>
  <c r="A2998" i="8"/>
  <c r="S2998" i="8" s="1"/>
  <c r="A2999" i="8"/>
  <c r="S2999" i="8" s="1"/>
  <c r="A3000" i="8"/>
  <c r="S3000" i="8" s="1"/>
  <c r="A3001" i="8"/>
  <c r="S3001" i="8" s="1"/>
  <c r="A3002" i="8"/>
  <c r="S3002" i="8" s="1"/>
  <c r="A3003" i="8"/>
  <c r="S3003" i="8" s="1"/>
  <c r="A3004" i="8"/>
  <c r="S3004" i="8" s="1"/>
  <c r="A3005" i="8"/>
  <c r="S3005" i="8" s="1"/>
  <c r="A3006" i="8"/>
  <c r="S3006" i="8" s="1"/>
  <c r="A3007" i="8"/>
  <c r="S3007" i="8" s="1"/>
  <c r="A3008" i="8"/>
  <c r="S3008" i="8" s="1"/>
  <c r="A3009" i="8"/>
  <c r="S3009" i="8" s="1"/>
  <c r="A3010" i="8"/>
  <c r="S3010" i="8" s="1"/>
  <c r="A3011" i="8"/>
  <c r="S3011" i="8" s="1"/>
  <c r="A3012" i="8"/>
  <c r="S3012" i="8" s="1"/>
  <c r="A3013" i="8"/>
  <c r="S3013" i="8" s="1"/>
  <c r="A3014" i="8"/>
  <c r="S3014" i="8" s="1"/>
  <c r="A3015" i="8"/>
  <c r="S3015" i="8" s="1"/>
  <c r="A3016" i="8"/>
  <c r="S3016" i="8" s="1"/>
  <c r="A3017" i="8"/>
  <c r="S3017" i="8" s="1"/>
  <c r="A3018" i="8"/>
  <c r="S3018" i="8" s="1"/>
  <c r="A3019" i="8"/>
  <c r="S3019" i="8" s="1"/>
  <c r="A3020" i="8"/>
  <c r="S3020" i="8" s="1"/>
  <c r="A3021" i="8"/>
  <c r="S3021" i="8" s="1"/>
  <c r="A3022" i="8"/>
  <c r="S3022" i="8" s="1"/>
  <c r="A3023" i="8"/>
  <c r="S3023" i="8" s="1"/>
  <c r="A3024" i="8"/>
  <c r="S3024" i="8" s="1"/>
  <c r="A3025" i="8"/>
  <c r="S3025" i="8" s="1"/>
  <c r="A3026" i="8"/>
  <c r="S3026" i="8" s="1"/>
  <c r="A3027" i="8"/>
  <c r="S3027" i="8" s="1"/>
  <c r="A3028" i="8"/>
  <c r="S3028" i="8" s="1"/>
  <c r="A3029" i="8"/>
  <c r="S3029" i="8" s="1"/>
  <c r="A3030" i="8"/>
  <c r="S3030" i="8" s="1"/>
  <c r="A3031" i="8"/>
  <c r="S3031" i="8" s="1"/>
  <c r="A3032" i="8"/>
  <c r="S3032" i="8" s="1"/>
  <c r="A3033" i="8"/>
  <c r="S3033" i="8" s="1"/>
  <c r="A3034" i="8"/>
  <c r="S3034" i="8" s="1"/>
  <c r="A3035" i="8"/>
  <c r="S3035" i="8" s="1"/>
  <c r="A3036" i="8"/>
  <c r="S3036" i="8" s="1"/>
  <c r="A3037" i="8"/>
  <c r="S3037" i="8" s="1"/>
  <c r="A3038" i="8"/>
  <c r="S3038" i="8" s="1"/>
  <c r="A3039" i="8"/>
  <c r="S3039" i="8" s="1"/>
  <c r="A3040" i="8"/>
  <c r="S3040" i="8" s="1"/>
  <c r="A3041" i="8"/>
  <c r="S3041" i="8" s="1"/>
  <c r="A3042" i="8"/>
  <c r="S3042" i="8" s="1"/>
  <c r="A3043" i="8"/>
  <c r="S3043" i="8" s="1"/>
  <c r="A3044" i="8"/>
  <c r="S3044" i="8" s="1"/>
  <c r="A3045" i="8"/>
  <c r="S3045" i="8" s="1"/>
  <c r="A3046" i="8"/>
  <c r="S3046" i="8" s="1"/>
  <c r="A3047" i="8"/>
  <c r="S3047" i="8" s="1"/>
  <c r="A3048" i="8"/>
  <c r="S3048" i="8" s="1"/>
  <c r="A3049" i="8"/>
  <c r="S3049" i="8" s="1"/>
  <c r="A3050" i="8"/>
  <c r="S3050" i="8" s="1"/>
  <c r="A3051" i="8"/>
  <c r="S3051" i="8" s="1"/>
  <c r="A3052" i="8"/>
  <c r="S3052" i="8" s="1"/>
  <c r="A3053" i="8"/>
  <c r="S3053" i="8" s="1"/>
  <c r="A3054" i="8"/>
  <c r="S3054" i="8" s="1"/>
  <c r="A3055" i="8"/>
  <c r="S3055" i="8" s="1"/>
  <c r="A3056" i="8"/>
  <c r="S3056" i="8" s="1"/>
  <c r="A3057" i="8"/>
  <c r="S3057" i="8" s="1"/>
  <c r="A3058" i="8"/>
  <c r="S3058" i="8" s="1"/>
  <c r="A3059" i="8"/>
  <c r="S3059" i="8" s="1"/>
  <c r="A3060" i="8"/>
  <c r="S3060" i="8" s="1"/>
  <c r="A3061" i="8"/>
  <c r="S3061" i="8" s="1"/>
  <c r="A3062" i="8"/>
  <c r="S3062" i="8" s="1"/>
  <c r="A3063" i="8"/>
  <c r="S3063" i="8" s="1"/>
  <c r="A3064" i="8"/>
  <c r="S3064" i="8" s="1"/>
  <c r="A3065" i="8"/>
  <c r="S3065" i="8" s="1"/>
  <c r="A3066" i="8"/>
  <c r="S3066" i="8" s="1"/>
  <c r="A3067" i="8"/>
  <c r="S3067" i="8" s="1"/>
  <c r="A3068" i="8"/>
  <c r="S3068" i="8" s="1"/>
  <c r="A3069" i="8"/>
  <c r="S3069" i="8" s="1"/>
  <c r="A3070" i="8"/>
  <c r="S3070" i="8" s="1"/>
  <c r="A3071" i="8"/>
  <c r="S3071" i="8" s="1"/>
  <c r="A3072" i="8"/>
  <c r="S3072" i="8" s="1"/>
  <c r="A3073" i="8"/>
  <c r="S3073" i="8" s="1"/>
  <c r="A3074" i="8"/>
  <c r="S3074" i="8" s="1"/>
  <c r="A3075" i="8"/>
  <c r="S3075" i="8" s="1"/>
  <c r="A3076" i="8"/>
  <c r="S3076" i="8" s="1"/>
  <c r="A3077" i="8"/>
  <c r="S3077" i="8" s="1"/>
  <c r="A3078" i="8"/>
  <c r="S3078" i="8" s="1"/>
  <c r="A3079" i="8"/>
  <c r="S3079" i="8" s="1"/>
  <c r="A3080" i="8"/>
  <c r="S3080" i="8" s="1"/>
  <c r="A3081" i="8"/>
  <c r="S3081" i="8" s="1"/>
  <c r="A3082" i="8"/>
  <c r="S3082" i="8" s="1"/>
  <c r="A3083" i="8"/>
  <c r="S3083" i="8" s="1"/>
  <c r="A3084" i="8"/>
  <c r="S3084" i="8" s="1"/>
  <c r="A3085" i="8"/>
  <c r="S3085" i="8" s="1"/>
  <c r="A3086" i="8"/>
  <c r="S3086" i="8" s="1"/>
  <c r="A3087" i="8"/>
  <c r="S3087" i="8" s="1"/>
  <c r="A3088" i="8"/>
  <c r="S3088" i="8" s="1"/>
  <c r="A3089" i="8"/>
  <c r="S3089" i="8" s="1"/>
  <c r="A3090" i="8"/>
  <c r="S3090" i="8" s="1"/>
  <c r="A3091" i="8"/>
  <c r="S3091" i="8" s="1"/>
  <c r="A3092" i="8"/>
  <c r="S3092" i="8" s="1"/>
  <c r="A3093" i="8"/>
  <c r="S3093" i="8" s="1"/>
  <c r="A3094" i="8"/>
  <c r="S3094" i="8" s="1"/>
  <c r="A3095" i="8"/>
  <c r="S3095" i="8" s="1"/>
  <c r="A3096" i="8"/>
  <c r="S3096" i="8" s="1"/>
  <c r="A3097" i="8"/>
  <c r="S3097" i="8" s="1"/>
  <c r="A3098" i="8"/>
  <c r="S3098" i="8" s="1"/>
  <c r="A3099" i="8"/>
  <c r="S3099" i="8" s="1"/>
  <c r="A3100" i="8"/>
  <c r="S3100" i="8" s="1"/>
  <c r="A3101" i="8"/>
  <c r="S3101" i="8" s="1"/>
  <c r="A3102" i="8"/>
  <c r="S3102" i="8" s="1"/>
  <c r="A3103" i="8"/>
  <c r="S3103" i="8" s="1"/>
  <c r="A3104" i="8"/>
  <c r="S3104" i="8" s="1"/>
  <c r="A3105" i="8"/>
  <c r="S3105" i="8" s="1"/>
  <c r="A3106" i="8"/>
  <c r="S3106" i="8" s="1"/>
  <c r="A3107" i="8"/>
  <c r="S3107" i="8" s="1"/>
  <c r="A3108" i="8"/>
  <c r="S3108" i="8" s="1"/>
  <c r="A3109" i="8"/>
  <c r="S3109" i="8" s="1"/>
  <c r="A3110" i="8"/>
  <c r="S3110" i="8" s="1"/>
  <c r="A3111" i="8"/>
  <c r="S3111" i="8" s="1"/>
  <c r="A3112" i="8"/>
  <c r="S3112" i="8" s="1"/>
  <c r="A3113" i="8"/>
  <c r="S3113" i="8" s="1"/>
  <c r="A3114" i="8"/>
  <c r="S3114" i="8" s="1"/>
  <c r="A3115" i="8"/>
  <c r="S3115" i="8" s="1"/>
  <c r="A3116" i="8"/>
  <c r="S3116" i="8" s="1"/>
  <c r="A3117" i="8"/>
  <c r="S3117" i="8" s="1"/>
  <c r="A3118" i="8"/>
  <c r="S3118" i="8" s="1"/>
  <c r="A3119" i="8"/>
  <c r="S3119" i="8" s="1"/>
  <c r="A3120" i="8"/>
  <c r="S3120" i="8" s="1"/>
  <c r="A3121" i="8"/>
  <c r="S3121" i="8" s="1"/>
  <c r="A3122" i="8"/>
  <c r="S3122" i="8" s="1"/>
  <c r="A3123" i="8"/>
  <c r="S3123" i="8" s="1"/>
  <c r="A3124" i="8"/>
  <c r="S3124" i="8" s="1"/>
  <c r="A3125" i="8"/>
  <c r="S3125" i="8" s="1"/>
  <c r="A3126" i="8"/>
  <c r="S3126" i="8" s="1"/>
  <c r="A3127" i="8"/>
  <c r="S3127" i="8" s="1"/>
  <c r="A3128" i="8"/>
  <c r="S3128" i="8" s="1"/>
  <c r="A3129" i="8"/>
  <c r="S3129" i="8" s="1"/>
  <c r="A3130" i="8"/>
  <c r="S3130" i="8" s="1"/>
  <c r="A3131" i="8"/>
  <c r="S3131" i="8" s="1"/>
  <c r="A3132" i="8"/>
  <c r="S3132" i="8" s="1"/>
  <c r="A3133" i="8"/>
  <c r="S3133" i="8" s="1"/>
  <c r="A3134" i="8"/>
  <c r="S3134" i="8" s="1"/>
  <c r="A3135" i="8"/>
  <c r="S3135" i="8" s="1"/>
  <c r="A3136" i="8"/>
  <c r="S3136" i="8" s="1"/>
  <c r="A3137" i="8"/>
  <c r="S3137" i="8" s="1"/>
  <c r="A3138" i="8"/>
  <c r="S3138" i="8" s="1"/>
  <c r="A3139" i="8"/>
  <c r="S3139" i="8" s="1"/>
  <c r="A3140" i="8"/>
  <c r="S3140" i="8" s="1"/>
  <c r="A3141" i="8"/>
  <c r="S3141" i="8" s="1"/>
  <c r="A3142" i="8"/>
  <c r="S3142" i="8" s="1"/>
  <c r="A3143" i="8"/>
  <c r="S3143" i="8" s="1"/>
  <c r="A3144" i="8"/>
  <c r="S3144" i="8" s="1"/>
  <c r="A3145" i="8"/>
  <c r="S3145" i="8" s="1"/>
  <c r="A3146" i="8"/>
  <c r="S3146" i="8" s="1"/>
  <c r="A3147" i="8"/>
  <c r="S3147" i="8" s="1"/>
  <c r="A3148" i="8"/>
  <c r="S3148" i="8" s="1"/>
  <c r="A3149" i="8"/>
  <c r="S3149" i="8" s="1"/>
  <c r="A3150" i="8"/>
  <c r="S3150" i="8" s="1"/>
  <c r="A3151" i="8"/>
  <c r="S3151" i="8" s="1"/>
  <c r="A3152" i="8"/>
  <c r="S3152" i="8" s="1"/>
  <c r="A3153" i="8"/>
  <c r="S3153" i="8" s="1"/>
  <c r="A3154" i="8"/>
  <c r="S3154" i="8" s="1"/>
  <c r="A3155" i="8"/>
  <c r="S3155" i="8" s="1"/>
  <c r="A3156" i="8"/>
  <c r="S3156" i="8" s="1"/>
  <c r="A3157" i="8"/>
  <c r="S3157" i="8" s="1"/>
  <c r="A3158" i="8"/>
  <c r="S3158" i="8" s="1"/>
  <c r="A3159" i="8"/>
  <c r="S3159" i="8" s="1"/>
  <c r="A3160" i="8"/>
  <c r="S3160" i="8" s="1"/>
  <c r="A3161" i="8"/>
  <c r="S3161" i="8" s="1"/>
  <c r="A3162" i="8"/>
  <c r="S3162" i="8" s="1"/>
  <c r="A3163" i="8"/>
  <c r="S3163" i="8" s="1"/>
  <c r="A3164" i="8"/>
  <c r="S3164" i="8" s="1"/>
  <c r="A3165" i="8"/>
  <c r="S3165" i="8" s="1"/>
  <c r="A3166" i="8"/>
  <c r="S3166" i="8" s="1"/>
  <c r="A3167" i="8"/>
  <c r="S3167" i="8" s="1"/>
  <c r="A3168" i="8"/>
  <c r="S3168" i="8" s="1"/>
  <c r="A3169" i="8"/>
  <c r="S3169" i="8" s="1"/>
  <c r="A3170" i="8"/>
  <c r="S3170" i="8" s="1"/>
  <c r="A3171" i="8"/>
  <c r="S3171" i="8" s="1"/>
  <c r="A3172" i="8"/>
  <c r="S3172" i="8" s="1"/>
  <c r="A3173" i="8"/>
  <c r="S3173" i="8" s="1"/>
  <c r="A3174" i="8"/>
  <c r="S3174" i="8" s="1"/>
  <c r="A3175" i="8"/>
  <c r="S3175" i="8" s="1"/>
  <c r="A3176" i="8"/>
  <c r="S3176" i="8" s="1"/>
  <c r="A3177" i="8"/>
  <c r="S3177" i="8" s="1"/>
  <c r="A3178" i="8"/>
  <c r="S3178" i="8" s="1"/>
  <c r="A3179" i="8"/>
  <c r="S3179" i="8" s="1"/>
  <c r="A3180" i="8"/>
  <c r="S3180" i="8" s="1"/>
  <c r="A3181" i="8"/>
  <c r="S3181" i="8" s="1"/>
  <c r="A3182" i="8"/>
  <c r="S3182" i="8" s="1"/>
  <c r="A3183" i="8"/>
  <c r="S3183" i="8" s="1"/>
  <c r="A3184" i="8"/>
  <c r="S3184" i="8" s="1"/>
  <c r="A3185" i="8"/>
  <c r="S3185" i="8" s="1"/>
  <c r="A3186" i="8"/>
  <c r="S3186" i="8" s="1"/>
  <c r="A3187" i="8"/>
  <c r="S3187" i="8" s="1"/>
  <c r="A3188" i="8"/>
  <c r="S3188" i="8" s="1"/>
  <c r="A3189" i="8"/>
  <c r="S3189" i="8" s="1"/>
  <c r="A3190" i="8"/>
  <c r="S3190" i="8" s="1"/>
  <c r="A3191" i="8"/>
  <c r="S3191" i="8" s="1"/>
  <c r="A3192" i="8"/>
  <c r="S3192" i="8" s="1"/>
  <c r="A3193" i="8"/>
  <c r="S3193" i="8" s="1"/>
  <c r="A3194" i="8"/>
  <c r="S3194" i="8" s="1"/>
  <c r="A3195" i="8"/>
  <c r="S3195" i="8" s="1"/>
  <c r="A3196" i="8"/>
  <c r="S3196" i="8" s="1"/>
  <c r="A3197" i="8"/>
  <c r="S3197" i="8" s="1"/>
  <c r="A3198" i="8"/>
  <c r="S3198" i="8" s="1"/>
  <c r="A3199" i="8"/>
  <c r="S3199" i="8" s="1"/>
  <c r="A3200" i="8"/>
  <c r="S3200" i="8" s="1"/>
  <c r="A3201" i="8"/>
  <c r="S3201" i="8" s="1"/>
  <c r="A3202" i="8"/>
  <c r="S3202" i="8" s="1"/>
  <c r="A3203" i="8"/>
  <c r="S3203" i="8" s="1"/>
  <c r="A3204" i="8"/>
  <c r="S3204" i="8" s="1"/>
  <c r="A3205" i="8"/>
  <c r="S3205" i="8" s="1"/>
  <c r="A3206" i="8"/>
  <c r="S3206" i="8" s="1"/>
  <c r="A3207" i="8"/>
  <c r="S3207" i="8" s="1"/>
  <c r="A3208" i="8"/>
  <c r="S3208" i="8" s="1"/>
  <c r="A3209" i="8"/>
  <c r="S3209" i="8" s="1"/>
  <c r="A3210" i="8"/>
  <c r="S3210" i="8" s="1"/>
  <c r="A3211" i="8"/>
  <c r="S3211" i="8" s="1"/>
  <c r="A3212" i="8"/>
  <c r="S3212" i="8" s="1"/>
  <c r="A3213" i="8"/>
  <c r="S3213" i="8" s="1"/>
  <c r="A3214" i="8"/>
  <c r="S3214" i="8" s="1"/>
  <c r="A3215" i="8"/>
  <c r="S3215" i="8" s="1"/>
  <c r="A3216" i="8"/>
  <c r="S3216" i="8" s="1"/>
  <c r="A3217" i="8"/>
  <c r="S3217" i="8" s="1"/>
  <c r="A3218" i="8"/>
  <c r="S3218" i="8" s="1"/>
  <c r="A3219" i="8"/>
  <c r="S3219" i="8" s="1"/>
  <c r="A3220" i="8"/>
  <c r="S3220" i="8" s="1"/>
  <c r="A3221" i="8"/>
  <c r="S3221" i="8" s="1"/>
  <c r="A3222" i="8"/>
  <c r="S3222" i="8" s="1"/>
  <c r="A3223" i="8"/>
  <c r="S3223" i="8" s="1"/>
  <c r="A3224" i="8"/>
  <c r="S3224" i="8" s="1"/>
  <c r="A3225" i="8"/>
  <c r="S3225" i="8" s="1"/>
  <c r="A3226" i="8"/>
  <c r="S3226" i="8" s="1"/>
  <c r="A3227" i="8"/>
  <c r="S3227" i="8" s="1"/>
  <c r="A3228" i="8"/>
  <c r="S3228" i="8" s="1"/>
  <c r="A3229" i="8"/>
  <c r="S3229" i="8" s="1"/>
  <c r="A3230" i="8"/>
  <c r="S3230" i="8" s="1"/>
  <c r="A3231" i="8"/>
  <c r="S3231" i="8" s="1"/>
  <c r="A3232" i="8"/>
  <c r="S3232" i="8" s="1"/>
  <c r="A3233" i="8"/>
  <c r="S3233" i="8" s="1"/>
  <c r="A3234" i="8"/>
  <c r="S3234" i="8" s="1"/>
  <c r="A3235" i="8"/>
  <c r="S3235" i="8" s="1"/>
  <c r="A3236" i="8"/>
  <c r="S3236" i="8" s="1"/>
  <c r="A3237" i="8"/>
  <c r="S3237" i="8" s="1"/>
  <c r="A3238" i="8"/>
  <c r="S3238" i="8" s="1"/>
  <c r="A3239" i="8"/>
  <c r="S3239" i="8" s="1"/>
  <c r="A3240" i="8"/>
  <c r="S3240" i="8" s="1"/>
  <c r="A3241" i="8"/>
  <c r="S3241" i="8" s="1"/>
  <c r="A3242" i="8"/>
  <c r="S3242" i="8" s="1"/>
  <c r="A3243" i="8"/>
  <c r="S3243" i="8" s="1"/>
  <c r="A3244" i="8"/>
  <c r="S3244" i="8" s="1"/>
  <c r="A3245" i="8"/>
  <c r="S3245" i="8" s="1"/>
  <c r="A3246" i="8"/>
  <c r="S3246" i="8" s="1"/>
  <c r="A3247" i="8"/>
  <c r="S3247" i="8" s="1"/>
  <c r="A3248" i="8"/>
  <c r="S3248" i="8" s="1"/>
  <c r="A3249" i="8"/>
  <c r="S3249" i="8" s="1"/>
  <c r="A3250" i="8"/>
  <c r="S3250" i="8" s="1"/>
  <c r="A3251" i="8"/>
  <c r="S3251" i="8" s="1"/>
  <c r="A3252" i="8"/>
  <c r="S3252" i="8" s="1"/>
  <c r="A3253" i="8"/>
  <c r="S3253" i="8" s="1"/>
  <c r="A3254" i="8"/>
  <c r="S3254" i="8" s="1"/>
  <c r="A3255" i="8"/>
  <c r="S3255" i="8" s="1"/>
  <c r="A3256" i="8"/>
  <c r="S3256" i="8" s="1"/>
  <c r="A3257" i="8"/>
  <c r="S3257" i="8" s="1"/>
  <c r="A3258" i="8"/>
  <c r="S3258" i="8" s="1"/>
  <c r="A3259" i="8"/>
  <c r="S3259" i="8" s="1"/>
  <c r="A3260" i="8"/>
  <c r="S3260" i="8" s="1"/>
  <c r="A3261" i="8"/>
  <c r="S3261" i="8" s="1"/>
  <c r="A3262" i="8"/>
  <c r="S3262" i="8" s="1"/>
  <c r="A3263" i="8"/>
  <c r="S3263" i="8" s="1"/>
  <c r="A3264" i="8"/>
  <c r="S3264" i="8" s="1"/>
  <c r="A3265" i="8"/>
  <c r="S3265" i="8" s="1"/>
  <c r="A3266" i="8"/>
  <c r="S3266" i="8" s="1"/>
  <c r="A3267" i="8"/>
  <c r="S3267" i="8" s="1"/>
  <c r="A3268" i="8"/>
  <c r="S3268" i="8" s="1"/>
  <c r="A3269" i="8"/>
  <c r="S3269" i="8" s="1"/>
  <c r="A3270" i="8"/>
  <c r="S3270" i="8" s="1"/>
  <c r="A3271" i="8"/>
  <c r="S3271" i="8" s="1"/>
  <c r="A3272" i="8"/>
  <c r="S3272" i="8" s="1"/>
  <c r="A3273" i="8"/>
  <c r="S3273" i="8" s="1"/>
  <c r="A3274" i="8"/>
  <c r="S3274" i="8" s="1"/>
  <c r="A3275" i="8"/>
  <c r="S3275" i="8" s="1"/>
  <c r="A3276" i="8"/>
  <c r="S3276" i="8" s="1"/>
  <c r="A3277" i="8"/>
  <c r="S3277" i="8" s="1"/>
  <c r="A3278" i="8"/>
  <c r="S3278" i="8" s="1"/>
  <c r="A3279" i="8"/>
  <c r="S3279" i="8" s="1"/>
  <c r="A3280" i="8"/>
  <c r="S3280" i="8" s="1"/>
  <c r="A3281" i="8"/>
  <c r="S3281" i="8" s="1"/>
  <c r="A3282" i="8"/>
  <c r="S3282" i="8" s="1"/>
  <c r="A3283" i="8"/>
  <c r="S3283" i="8" s="1"/>
  <c r="A3284" i="8"/>
  <c r="S3284" i="8" s="1"/>
  <c r="A3285" i="8"/>
  <c r="S3285" i="8" s="1"/>
  <c r="A3286" i="8"/>
  <c r="S3286" i="8" s="1"/>
  <c r="A3287" i="8"/>
  <c r="S3287" i="8" s="1"/>
  <c r="A3288" i="8"/>
  <c r="S3288" i="8" s="1"/>
  <c r="A3289" i="8"/>
  <c r="S3289" i="8" s="1"/>
  <c r="A3290" i="8"/>
  <c r="S3290" i="8" s="1"/>
  <c r="A3291" i="8"/>
  <c r="S3291" i="8" s="1"/>
  <c r="A3292" i="8"/>
  <c r="S3292" i="8" s="1"/>
  <c r="A3293" i="8"/>
  <c r="S3293" i="8" s="1"/>
  <c r="A3294" i="8"/>
  <c r="S3294" i="8" s="1"/>
  <c r="A3295" i="8"/>
  <c r="S3295" i="8" s="1"/>
  <c r="A3296" i="8"/>
  <c r="S3296" i="8" s="1"/>
  <c r="A3297" i="8"/>
  <c r="S3297" i="8" s="1"/>
  <c r="A3298" i="8"/>
  <c r="S3298" i="8" s="1"/>
  <c r="A3299" i="8"/>
  <c r="S3299" i="8" s="1"/>
  <c r="A3300" i="8"/>
  <c r="S3300" i="8" s="1"/>
  <c r="A3301" i="8"/>
  <c r="S3301" i="8" s="1"/>
  <c r="A3302" i="8"/>
  <c r="S3302" i="8" s="1"/>
  <c r="A3303" i="8"/>
  <c r="S3303" i="8" s="1"/>
  <c r="A3304" i="8"/>
  <c r="S3304" i="8" s="1"/>
  <c r="A3305" i="8"/>
  <c r="S3305" i="8" s="1"/>
  <c r="A3306" i="8"/>
  <c r="S3306" i="8" s="1"/>
  <c r="A3307" i="8"/>
  <c r="S3307" i="8" s="1"/>
  <c r="A3308" i="8"/>
  <c r="S3308" i="8" s="1"/>
  <c r="A3309" i="8"/>
  <c r="S3309" i="8" s="1"/>
  <c r="A3310" i="8"/>
  <c r="S3310" i="8" s="1"/>
  <c r="A3311" i="8"/>
  <c r="S3311" i="8" s="1"/>
  <c r="A3312" i="8"/>
  <c r="S3312" i="8" s="1"/>
  <c r="A3313" i="8"/>
  <c r="S3313" i="8" s="1"/>
  <c r="A3314" i="8"/>
  <c r="S3314" i="8" s="1"/>
  <c r="A3315" i="8"/>
  <c r="S3315" i="8" s="1"/>
  <c r="A3316" i="8"/>
  <c r="S3316" i="8" s="1"/>
  <c r="A3317" i="8"/>
  <c r="S3317" i="8" s="1"/>
  <c r="A3318" i="8"/>
  <c r="S3318" i="8" s="1"/>
  <c r="A3319" i="8"/>
  <c r="S3319" i="8" s="1"/>
  <c r="A3320" i="8"/>
  <c r="S3320" i="8" s="1"/>
  <c r="A3321" i="8"/>
  <c r="S3321" i="8" s="1"/>
  <c r="A3322" i="8"/>
  <c r="S3322" i="8" s="1"/>
  <c r="A3323" i="8"/>
  <c r="S3323" i="8" s="1"/>
  <c r="A3324" i="8"/>
  <c r="S3324" i="8" s="1"/>
  <c r="A3325" i="8"/>
  <c r="S3325" i="8" s="1"/>
  <c r="A3326" i="8"/>
  <c r="S3326" i="8" s="1"/>
  <c r="A3327" i="8"/>
  <c r="S3327" i="8" s="1"/>
  <c r="A3328" i="8"/>
  <c r="S3328" i="8" s="1"/>
  <c r="A3329" i="8"/>
  <c r="S3329" i="8" s="1"/>
  <c r="A3330" i="8"/>
  <c r="S3330" i="8" s="1"/>
  <c r="A3331" i="8"/>
  <c r="S3331" i="8" s="1"/>
  <c r="A3332" i="8"/>
  <c r="S3332" i="8" s="1"/>
  <c r="A3333" i="8"/>
  <c r="S3333" i="8" s="1"/>
  <c r="A3334" i="8"/>
  <c r="S3334" i="8" s="1"/>
  <c r="A3335" i="8"/>
  <c r="S3335" i="8" s="1"/>
  <c r="A3336" i="8"/>
  <c r="S3336" i="8" s="1"/>
  <c r="A3337" i="8"/>
  <c r="S3337" i="8" s="1"/>
  <c r="A3338" i="8"/>
  <c r="S3338" i="8" s="1"/>
  <c r="A3339" i="8"/>
  <c r="S3339" i="8" s="1"/>
  <c r="A3340" i="8"/>
  <c r="S3340" i="8" s="1"/>
  <c r="A3341" i="8"/>
  <c r="S3341" i="8" s="1"/>
  <c r="A3342" i="8"/>
  <c r="S3342" i="8" s="1"/>
  <c r="A3343" i="8"/>
  <c r="S3343" i="8" s="1"/>
  <c r="A3344" i="8"/>
  <c r="S3344" i="8" s="1"/>
  <c r="A3345" i="8"/>
  <c r="S3345" i="8" s="1"/>
  <c r="A3346" i="8"/>
  <c r="S3346" i="8" s="1"/>
  <c r="A3347" i="8"/>
  <c r="S3347" i="8" s="1"/>
  <c r="A3348" i="8"/>
  <c r="S3348" i="8" s="1"/>
  <c r="A3349" i="8"/>
  <c r="S3349" i="8" s="1"/>
  <c r="A3350" i="8"/>
  <c r="S3350" i="8" s="1"/>
  <c r="A3351" i="8"/>
  <c r="S3351" i="8" s="1"/>
  <c r="A3352" i="8"/>
  <c r="S3352" i="8" s="1"/>
  <c r="A3353" i="8"/>
  <c r="S3353" i="8" s="1"/>
  <c r="A3354" i="8"/>
  <c r="S3354" i="8" s="1"/>
  <c r="A3355" i="8"/>
  <c r="S3355" i="8" s="1"/>
  <c r="A3356" i="8"/>
  <c r="S3356" i="8" s="1"/>
  <c r="A3357" i="8"/>
  <c r="S3357" i="8" s="1"/>
  <c r="A3358" i="8"/>
  <c r="S3358" i="8" s="1"/>
  <c r="A3359" i="8"/>
  <c r="S3359" i="8" s="1"/>
  <c r="A3360" i="8"/>
  <c r="S3360" i="8" s="1"/>
  <c r="A3361" i="8"/>
  <c r="S3361" i="8" s="1"/>
  <c r="A3362" i="8"/>
  <c r="S3362" i="8" s="1"/>
  <c r="A3363" i="8"/>
  <c r="S3363" i="8" s="1"/>
  <c r="A3364" i="8"/>
  <c r="S3364" i="8" s="1"/>
  <c r="A3365" i="8"/>
  <c r="S3365" i="8" s="1"/>
  <c r="A3366" i="8"/>
  <c r="S3366" i="8" s="1"/>
  <c r="A3367" i="8"/>
  <c r="S3367" i="8" s="1"/>
  <c r="A3368" i="8"/>
  <c r="S3368" i="8" s="1"/>
  <c r="A3369" i="8"/>
  <c r="S3369" i="8" s="1"/>
  <c r="A3370" i="8"/>
  <c r="S3370" i="8" s="1"/>
  <c r="A3371" i="8"/>
  <c r="S3371" i="8" s="1"/>
  <c r="A3372" i="8"/>
  <c r="S3372" i="8" s="1"/>
  <c r="A3373" i="8"/>
  <c r="S3373" i="8" s="1"/>
  <c r="A3374" i="8"/>
  <c r="S3374" i="8" s="1"/>
  <c r="A3375" i="8"/>
  <c r="S3375" i="8" s="1"/>
  <c r="A3376" i="8"/>
  <c r="S3376" i="8" s="1"/>
  <c r="A3377" i="8"/>
  <c r="S3377" i="8" s="1"/>
  <c r="A3378" i="8"/>
  <c r="S3378" i="8" s="1"/>
  <c r="A3379" i="8"/>
  <c r="S3379" i="8" s="1"/>
  <c r="A3380" i="8"/>
  <c r="S3380" i="8" s="1"/>
  <c r="A3381" i="8"/>
  <c r="S3381" i="8" s="1"/>
  <c r="A3382" i="8"/>
  <c r="S3382" i="8" s="1"/>
  <c r="A3383" i="8"/>
  <c r="S3383" i="8" s="1"/>
  <c r="A3384" i="8"/>
  <c r="S3384" i="8" s="1"/>
  <c r="A3385" i="8"/>
  <c r="S3385" i="8" s="1"/>
  <c r="A3386" i="8"/>
  <c r="S3386" i="8" s="1"/>
  <c r="A3387" i="8"/>
  <c r="S3387" i="8" s="1"/>
  <c r="A3388" i="8"/>
  <c r="S3388" i="8" s="1"/>
  <c r="A3389" i="8"/>
  <c r="S3389" i="8" s="1"/>
  <c r="A3390" i="8"/>
  <c r="S3390" i="8" s="1"/>
  <c r="A3391" i="8"/>
  <c r="S3391" i="8" s="1"/>
  <c r="A3392" i="8"/>
  <c r="S3392" i="8" s="1"/>
  <c r="A3393" i="8"/>
  <c r="S3393" i="8" s="1"/>
  <c r="A3394" i="8"/>
  <c r="S3394" i="8" s="1"/>
  <c r="A3395" i="8"/>
  <c r="S3395" i="8" s="1"/>
  <c r="A3396" i="8"/>
  <c r="S3396" i="8" s="1"/>
  <c r="A3397" i="8"/>
  <c r="S3397" i="8" s="1"/>
  <c r="A3398" i="8"/>
  <c r="S3398" i="8" s="1"/>
  <c r="A3399" i="8"/>
  <c r="S3399" i="8" s="1"/>
  <c r="A3400" i="8"/>
  <c r="S3400" i="8" s="1"/>
  <c r="A3401" i="8"/>
  <c r="S3401" i="8" s="1"/>
  <c r="A3402" i="8"/>
  <c r="S3402" i="8" s="1"/>
  <c r="A3403" i="8"/>
  <c r="S3403" i="8" s="1"/>
  <c r="A3404" i="8"/>
  <c r="S3404" i="8" s="1"/>
  <c r="A3405" i="8"/>
  <c r="S3405" i="8" s="1"/>
  <c r="A3406" i="8"/>
  <c r="S3406" i="8" s="1"/>
  <c r="A3407" i="8"/>
  <c r="S3407" i="8" s="1"/>
  <c r="A3408" i="8"/>
  <c r="S3408" i="8" s="1"/>
  <c r="A3409" i="8"/>
  <c r="S3409" i="8" s="1"/>
  <c r="A3410" i="8"/>
  <c r="S3410" i="8" s="1"/>
  <c r="A3411" i="8"/>
  <c r="S3411" i="8" s="1"/>
  <c r="A3412" i="8"/>
  <c r="S3412" i="8" s="1"/>
  <c r="A3413" i="8"/>
  <c r="S3413" i="8" s="1"/>
  <c r="A3414" i="8"/>
  <c r="S3414" i="8" s="1"/>
  <c r="A3415" i="8"/>
  <c r="S3415" i="8" s="1"/>
  <c r="A3416" i="8"/>
  <c r="S3416" i="8" s="1"/>
  <c r="A3417" i="8"/>
  <c r="S3417" i="8" s="1"/>
  <c r="A3418" i="8"/>
  <c r="S3418" i="8" s="1"/>
  <c r="A3419" i="8"/>
  <c r="S3419" i="8" s="1"/>
  <c r="A3420" i="8"/>
  <c r="S3420" i="8" s="1"/>
  <c r="A3421" i="8"/>
  <c r="S3421" i="8" s="1"/>
  <c r="A3422" i="8"/>
  <c r="S3422" i="8" s="1"/>
  <c r="A3423" i="8"/>
  <c r="S3423" i="8" s="1"/>
  <c r="A3424" i="8"/>
  <c r="S3424" i="8" s="1"/>
  <c r="A2" i="8"/>
  <c r="AQ154" i="1"/>
  <c r="BB2" i="1"/>
  <c r="BB154" i="1"/>
  <c r="AZ154" i="1"/>
  <c r="AU154" i="1"/>
  <c r="AW154" i="1" s="1"/>
  <c r="AT154" i="1"/>
  <c r="AS154" i="1"/>
  <c r="J154" i="1"/>
  <c r="A154" i="1"/>
  <c r="BC30" i="1" l="1"/>
  <c r="H34" i="1"/>
  <c r="H50" i="1"/>
  <c r="H37" i="1"/>
  <c r="H36" i="1"/>
  <c r="H35" i="1"/>
  <c r="H32" i="1"/>
  <c r="H31" i="1"/>
  <c r="BA55" i="1"/>
  <c r="BA46" i="1"/>
  <c r="BA40" i="1"/>
  <c r="BA39" i="1"/>
  <c r="F39" i="1" s="1"/>
  <c r="E39" i="1" s="1"/>
  <c r="BA38" i="1"/>
  <c r="F38" i="1" s="1"/>
  <c r="E38" i="1" s="1"/>
  <c r="BA41" i="1"/>
  <c r="BA14" i="1"/>
  <c r="BA45" i="1"/>
  <c r="F45" i="1" s="1"/>
  <c r="E45" i="1" s="1"/>
  <c r="BA43" i="1"/>
  <c r="F43" i="1" s="1"/>
  <c r="E43" i="1" s="1"/>
  <c r="BA33" i="1"/>
  <c r="BA29" i="1"/>
  <c r="BA44" i="1"/>
  <c r="BA27" i="1"/>
  <c r="BA25" i="1"/>
  <c r="S2395" i="8"/>
  <c r="M38" i="1"/>
  <c r="M39" i="1"/>
  <c r="M42" i="1"/>
  <c r="M43" i="1"/>
  <c r="M44" i="1"/>
  <c r="M45" i="1"/>
  <c r="M46" i="1"/>
  <c r="D43" i="1"/>
  <c r="B44" i="1"/>
  <c r="B28" i="1"/>
  <c r="D42" i="1"/>
  <c r="B43" i="1"/>
  <c r="B27" i="1"/>
  <c r="BA24" i="1"/>
  <c r="BA28" i="1"/>
  <c r="D39" i="1"/>
  <c r="B42" i="1"/>
  <c r="B26" i="1"/>
  <c r="BC26" i="1" s="1"/>
  <c r="D38" i="1"/>
  <c r="B41" i="1"/>
  <c r="BC41" i="1" s="1"/>
  <c r="B33" i="1"/>
  <c r="B25" i="1"/>
  <c r="B40" i="1"/>
  <c r="B24" i="1"/>
  <c r="B55" i="1"/>
  <c r="B39" i="1"/>
  <c r="BA42" i="1"/>
  <c r="F42" i="1" s="1"/>
  <c r="E42" i="1" s="1"/>
  <c r="B46" i="1"/>
  <c r="B38" i="1"/>
  <c r="B14" i="1"/>
  <c r="BC14" i="1" s="1"/>
  <c r="D45" i="1"/>
  <c r="B45" i="1"/>
  <c r="B29" i="1"/>
  <c r="BC29" i="1" s="1"/>
  <c r="S2" i="8"/>
  <c r="AV154" i="1"/>
  <c r="AX154" i="1" s="1"/>
  <c r="M2" i="1"/>
  <c r="L2" i="1"/>
  <c r="B218" i="8"/>
  <c r="BC25" i="1" l="1"/>
  <c r="BC55" i="1"/>
  <c r="BC40" i="1"/>
  <c r="BC44" i="1"/>
  <c r="BC46" i="1"/>
  <c r="H45" i="1"/>
  <c r="BC45" i="1"/>
  <c r="H39" i="1"/>
  <c r="BC39" i="1"/>
  <c r="BC24" i="1"/>
  <c r="BC33" i="1"/>
  <c r="BC27" i="1"/>
  <c r="BC28" i="1"/>
  <c r="H43" i="1"/>
  <c r="BC43" i="1"/>
  <c r="H42" i="1"/>
  <c r="BC42" i="1"/>
  <c r="H38" i="1"/>
  <c r="BC38" i="1"/>
  <c r="L154" i="1"/>
  <c r="BA154" i="1"/>
  <c r="G154" i="1" s="1"/>
  <c r="G2" i="1"/>
  <c r="F154" i="1" l="1"/>
  <c r="E154" i="1" s="1"/>
  <c r="H154" i="1"/>
  <c r="J2" i="1"/>
  <c r="AZ2" i="1" l="1"/>
  <c r="AU2" i="1"/>
  <c r="AV2" i="1" s="1"/>
  <c r="AQ2" i="1"/>
  <c r="B2" i="1"/>
  <c r="BC2" i="1" s="1"/>
  <c r="AW2" i="1" l="1"/>
  <c r="AX2" i="1"/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3425" i="8"/>
  <c r="T3426" i="8"/>
  <c r="T3427" i="8"/>
  <c r="T3428" i="8"/>
  <c r="T3429" i="8"/>
  <c r="T3430" i="8"/>
  <c r="T3431" i="8"/>
  <c r="T3432" i="8"/>
  <c r="T3433" i="8"/>
  <c r="T3434" i="8"/>
  <c r="T3435" i="8"/>
  <c r="T3436" i="8"/>
  <c r="T3437" i="8"/>
  <c r="T3438" i="8"/>
  <c r="T3439" i="8"/>
  <c r="T3440" i="8"/>
  <c r="T3441" i="8"/>
  <c r="T3442" i="8"/>
  <c r="T3443" i="8"/>
  <c r="T3444" i="8"/>
  <c r="T3445" i="8"/>
  <c r="T3446" i="8"/>
  <c r="T3447" i="8"/>
  <c r="T3448" i="8"/>
  <c r="T3449" i="8"/>
  <c r="T3450" i="8"/>
  <c r="T3451" i="8"/>
  <c r="T3452" i="8"/>
  <c r="T3453" i="8"/>
  <c r="T3454" i="8"/>
  <c r="T3455" i="8"/>
  <c r="T3456" i="8"/>
  <c r="T3457" i="8"/>
  <c r="T3458" i="8"/>
  <c r="T3459" i="8"/>
  <c r="T3460" i="8"/>
  <c r="T3461" i="8"/>
  <c r="T3462" i="8"/>
  <c r="T3463" i="8"/>
  <c r="T3464" i="8"/>
  <c r="T3465" i="8"/>
  <c r="T3466" i="8"/>
  <c r="T3467" i="8"/>
  <c r="T3468" i="8"/>
  <c r="T3469" i="8"/>
  <c r="T3470" i="8"/>
  <c r="T3471" i="8"/>
  <c r="T3472" i="8"/>
  <c r="T3473" i="8"/>
  <c r="T3474" i="8"/>
  <c r="T3475" i="8"/>
  <c r="T3476" i="8"/>
  <c r="T3477" i="8"/>
  <c r="T3478" i="8"/>
  <c r="T3479" i="8"/>
  <c r="T3480" i="8"/>
  <c r="T3481" i="8"/>
  <c r="T3482" i="8"/>
  <c r="T3483" i="8"/>
  <c r="T3484" i="8"/>
  <c r="T3485" i="8"/>
  <c r="T3486" i="8"/>
  <c r="T3487" i="8"/>
  <c r="T3488" i="8"/>
  <c r="T3489" i="8"/>
  <c r="T3490" i="8"/>
  <c r="T3491" i="8"/>
  <c r="T3492" i="8"/>
  <c r="T3493" i="8"/>
  <c r="T3494" i="8"/>
  <c r="T3495" i="8"/>
  <c r="T3496" i="8"/>
  <c r="T3497" i="8"/>
  <c r="T3498" i="8"/>
  <c r="T3499" i="8"/>
  <c r="T3500" i="8"/>
  <c r="T3501" i="8"/>
  <c r="T3502" i="8"/>
  <c r="T3503" i="8"/>
  <c r="T3504" i="8"/>
  <c r="T3505" i="8"/>
  <c r="T3506" i="8"/>
  <c r="T3507" i="8"/>
  <c r="T3508" i="8"/>
  <c r="T3509" i="8"/>
  <c r="T3510" i="8"/>
  <c r="T3511" i="8"/>
  <c r="T3512" i="8"/>
  <c r="T3513" i="8"/>
  <c r="T3514" i="8"/>
  <c r="T3515" i="8"/>
  <c r="T3516" i="8"/>
  <c r="T3517" i="8"/>
  <c r="T3518" i="8"/>
  <c r="T3519" i="8"/>
  <c r="T3520" i="8"/>
  <c r="T3521" i="8"/>
  <c r="T3522" i="8"/>
  <c r="T3523" i="8"/>
  <c r="T3524" i="8"/>
  <c r="T3525" i="8"/>
  <c r="T3526" i="8"/>
  <c r="T3527" i="8"/>
  <c r="T3528" i="8"/>
  <c r="T3529" i="8"/>
  <c r="T3530" i="8"/>
  <c r="T3531" i="8"/>
  <c r="T3532" i="8"/>
  <c r="T3533" i="8"/>
  <c r="T3534" i="8"/>
  <c r="T3535" i="8"/>
  <c r="T3536" i="8"/>
  <c r="T3537" i="8"/>
  <c r="T3538" i="8"/>
  <c r="T3539" i="8"/>
  <c r="T3540" i="8"/>
  <c r="T3541" i="8"/>
  <c r="T3542" i="8"/>
  <c r="T3543" i="8"/>
  <c r="T3544" i="8"/>
  <c r="T3545" i="8"/>
  <c r="T3546" i="8"/>
  <c r="T3547" i="8"/>
  <c r="T3548" i="8"/>
  <c r="T3549" i="8"/>
  <c r="T3550" i="8"/>
  <c r="T3551" i="8"/>
  <c r="T3552" i="8"/>
  <c r="T3553" i="8"/>
  <c r="T3554" i="8"/>
  <c r="T3555" i="8"/>
  <c r="T3556" i="8"/>
  <c r="T3557" i="8"/>
  <c r="T3558" i="8"/>
  <c r="T3559" i="8"/>
  <c r="T3560" i="8"/>
  <c r="T3561" i="8"/>
  <c r="T3562" i="8"/>
  <c r="T3563" i="8"/>
  <c r="T3564" i="8"/>
  <c r="T3565" i="8"/>
  <c r="T3566" i="8"/>
  <c r="T3567" i="8"/>
  <c r="T3568" i="8"/>
  <c r="T3569" i="8"/>
  <c r="T3570" i="8"/>
  <c r="T3571" i="8"/>
  <c r="T3572" i="8"/>
  <c r="T3573" i="8"/>
  <c r="T3574" i="8"/>
  <c r="T3575" i="8"/>
  <c r="T3576" i="8"/>
  <c r="T3577" i="8"/>
  <c r="T3578" i="8"/>
  <c r="T3579" i="8"/>
  <c r="T3580" i="8"/>
  <c r="T3581" i="8"/>
  <c r="T3582" i="8"/>
  <c r="T3583" i="8"/>
  <c r="T3584" i="8"/>
  <c r="T3585" i="8"/>
  <c r="T3586" i="8"/>
  <c r="T3587" i="8"/>
  <c r="T3588" i="8"/>
  <c r="T3589" i="8"/>
  <c r="T3590" i="8"/>
  <c r="T3591" i="8"/>
  <c r="T3592" i="8"/>
  <c r="T3593" i="8"/>
  <c r="T3594" i="8"/>
  <c r="T3595" i="8"/>
  <c r="T3596" i="8"/>
  <c r="T3597" i="8"/>
  <c r="T3598" i="8"/>
  <c r="T3599" i="8"/>
  <c r="T3600" i="8"/>
  <c r="T3601" i="8"/>
  <c r="T3602" i="8"/>
  <c r="T3603" i="8"/>
  <c r="T3604" i="8"/>
  <c r="T3605" i="8"/>
  <c r="T3606" i="8"/>
  <c r="T3607" i="8"/>
  <c r="T3608" i="8"/>
  <c r="T3609" i="8"/>
  <c r="T3610" i="8"/>
  <c r="T3611" i="8"/>
  <c r="T3612" i="8"/>
  <c r="T3613" i="8"/>
  <c r="T3614" i="8"/>
  <c r="T3615" i="8"/>
  <c r="T3616" i="8"/>
  <c r="T3617" i="8"/>
  <c r="T3618" i="8"/>
  <c r="T3619" i="8"/>
  <c r="T3620" i="8"/>
  <c r="T3621" i="8"/>
  <c r="T3622" i="8"/>
  <c r="T3623" i="8"/>
  <c r="T3624" i="8"/>
  <c r="T3625" i="8"/>
  <c r="T3626" i="8"/>
  <c r="T3627" i="8"/>
  <c r="T3628" i="8"/>
  <c r="T3629" i="8"/>
  <c r="T3630" i="8"/>
  <c r="T3631" i="8"/>
  <c r="T3632" i="8"/>
  <c r="T3633" i="8"/>
  <c r="T3634" i="8"/>
  <c r="T3635" i="8"/>
  <c r="T3636" i="8"/>
  <c r="T3637" i="8"/>
  <c r="T3638" i="8"/>
  <c r="T3639" i="8"/>
  <c r="T3640" i="8"/>
  <c r="T3641" i="8"/>
  <c r="T3642" i="8"/>
  <c r="T3643" i="8"/>
  <c r="T3644" i="8"/>
  <c r="T3645" i="8"/>
  <c r="T3646" i="8"/>
  <c r="T3647" i="8"/>
  <c r="T3648" i="8"/>
  <c r="T3649" i="8"/>
  <c r="T3650" i="8"/>
  <c r="T3651" i="8"/>
  <c r="T3652" i="8"/>
  <c r="T3653" i="8"/>
  <c r="T3654" i="8"/>
  <c r="T3655" i="8"/>
  <c r="T3656" i="8"/>
  <c r="T3657" i="8"/>
  <c r="T3658" i="8"/>
  <c r="T3659" i="8"/>
  <c r="T3660" i="8"/>
  <c r="T3661" i="8"/>
  <c r="T3662" i="8"/>
  <c r="T3663" i="8"/>
  <c r="T3664" i="8"/>
  <c r="T3665" i="8"/>
  <c r="T3666" i="8"/>
  <c r="T3667" i="8"/>
  <c r="T3668" i="8"/>
  <c r="T3669" i="8"/>
  <c r="T3670" i="8"/>
  <c r="T3671" i="8"/>
  <c r="T3672" i="8"/>
  <c r="T3673" i="8"/>
  <c r="T3674" i="8"/>
  <c r="T3675" i="8"/>
  <c r="T3676" i="8"/>
  <c r="T3677" i="8"/>
  <c r="T3678" i="8"/>
  <c r="T3679" i="8"/>
  <c r="T3680" i="8"/>
  <c r="T3681" i="8"/>
  <c r="T3682" i="8"/>
  <c r="T3683" i="8"/>
  <c r="T3684" i="8"/>
  <c r="T3685" i="8"/>
  <c r="T3686" i="8"/>
  <c r="T3687" i="8"/>
  <c r="T3688" i="8"/>
  <c r="T3689" i="8"/>
  <c r="T3690" i="8"/>
  <c r="T3691" i="8"/>
  <c r="T3692" i="8"/>
  <c r="T3693" i="8"/>
  <c r="T3694" i="8"/>
  <c r="T3695" i="8"/>
  <c r="T3696" i="8"/>
  <c r="T3697" i="8"/>
  <c r="T3698" i="8"/>
  <c r="T3699" i="8"/>
  <c r="T3700" i="8"/>
  <c r="T3701" i="8"/>
  <c r="T3702" i="8"/>
  <c r="T3703" i="8"/>
  <c r="T3704" i="8"/>
  <c r="T3705" i="8"/>
  <c r="T3706" i="8"/>
  <c r="T3707" i="8"/>
  <c r="T3708" i="8"/>
  <c r="T3709" i="8"/>
  <c r="T3710" i="8"/>
  <c r="T3711" i="8"/>
  <c r="T3712" i="8"/>
  <c r="T3713" i="8"/>
  <c r="T3714" i="8"/>
  <c r="T3715" i="8"/>
  <c r="T3716" i="8"/>
  <c r="T3717" i="8"/>
  <c r="T3718" i="8"/>
  <c r="T3719" i="8"/>
  <c r="T3720" i="8"/>
  <c r="T3721" i="8"/>
  <c r="T3722" i="8"/>
  <c r="T3723" i="8"/>
  <c r="T3724" i="8"/>
  <c r="T3725" i="8"/>
  <c r="T3726" i="8"/>
  <c r="T3727" i="8"/>
  <c r="T3728" i="8"/>
  <c r="T3729" i="8"/>
  <c r="T3730" i="8"/>
  <c r="T3731" i="8"/>
  <c r="T3732" i="8"/>
  <c r="T3733" i="8"/>
  <c r="T3734" i="8"/>
  <c r="T3735" i="8"/>
  <c r="T3736" i="8"/>
  <c r="T3737" i="8"/>
  <c r="T3738" i="8"/>
  <c r="T3739" i="8"/>
  <c r="T3740" i="8"/>
  <c r="T3741" i="8"/>
  <c r="T3742" i="8"/>
  <c r="T3743" i="8"/>
  <c r="T3744" i="8"/>
  <c r="T3745" i="8"/>
  <c r="T3746" i="8"/>
  <c r="T3747" i="8"/>
  <c r="T3748" i="8"/>
  <c r="T3749" i="8"/>
  <c r="T3750" i="8"/>
  <c r="T3751" i="8"/>
  <c r="T3752" i="8"/>
  <c r="T3753" i="8"/>
  <c r="T3754" i="8"/>
  <c r="T3755" i="8"/>
  <c r="T3756" i="8"/>
  <c r="T3757" i="8"/>
  <c r="T3758" i="8"/>
  <c r="T3759" i="8"/>
  <c r="T3760" i="8"/>
  <c r="T3761" i="8"/>
  <c r="T3762" i="8"/>
  <c r="T3763" i="8"/>
  <c r="T3764" i="8"/>
  <c r="T3765" i="8"/>
  <c r="T3766" i="8"/>
  <c r="T3767" i="8"/>
  <c r="T3768" i="8"/>
  <c r="T3769" i="8"/>
  <c r="T3770" i="8"/>
  <c r="T3771" i="8"/>
  <c r="T3772" i="8"/>
  <c r="T3773" i="8"/>
  <c r="T3774" i="8"/>
  <c r="T3775" i="8"/>
  <c r="T3776" i="8"/>
  <c r="T3777" i="8"/>
  <c r="T3778" i="8"/>
  <c r="T3779" i="8"/>
  <c r="T3780" i="8"/>
  <c r="T3781" i="8"/>
  <c r="T3782" i="8"/>
  <c r="T3783" i="8"/>
  <c r="T3784" i="8"/>
  <c r="T3785" i="8"/>
  <c r="T3786" i="8"/>
  <c r="T3787" i="8"/>
  <c r="T3788" i="8"/>
  <c r="T3789" i="8"/>
  <c r="T3790" i="8"/>
  <c r="T3791" i="8"/>
  <c r="T3792" i="8"/>
  <c r="T3793" i="8"/>
  <c r="T3794" i="8"/>
  <c r="T3795" i="8"/>
  <c r="T3796" i="8"/>
  <c r="T3797" i="8"/>
  <c r="T3798" i="8"/>
  <c r="T3799" i="8"/>
  <c r="T3800" i="8"/>
  <c r="T3801" i="8"/>
  <c r="T3802" i="8"/>
  <c r="T3803" i="8"/>
  <c r="T3804" i="8"/>
  <c r="T3805" i="8"/>
  <c r="T3806" i="8"/>
  <c r="T3807" i="8"/>
  <c r="T3808" i="8"/>
  <c r="T3809" i="8"/>
  <c r="T3810" i="8"/>
  <c r="T3811" i="8"/>
  <c r="T3812" i="8"/>
  <c r="T3813" i="8"/>
  <c r="T3814" i="8"/>
  <c r="T3815" i="8"/>
  <c r="T3816" i="8"/>
  <c r="T3817" i="8"/>
  <c r="T3818" i="8"/>
  <c r="T3819" i="8"/>
  <c r="T3820" i="8"/>
  <c r="T3821" i="8"/>
  <c r="T3822" i="8"/>
  <c r="T3823" i="8"/>
  <c r="T3824" i="8"/>
  <c r="T3825" i="8"/>
  <c r="T3826" i="8"/>
  <c r="T3827" i="8"/>
  <c r="T3828" i="8"/>
  <c r="T3829" i="8"/>
  <c r="T3830" i="8"/>
  <c r="T3831" i="8"/>
  <c r="T3832" i="8"/>
  <c r="T3833" i="8"/>
  <c r="T3834" i="8"/>
  <c r="T3835" i="8"/>
  <c r="T3836" i="8"/>
  <c r="T3837" i="8"/>
  <c r="T3838" i="8"/>
  <c r="T3839" i="8"/>
  <c r="T3840" i="8"/>
  <c r="T3841" i="8"/>
  <c r="T3842" i="8"/>
  <c r="T3843" i="8"/>
  <c r="T3844" i="8"/>
  <c r="T3845" i="8"/>
  <c r="T3846" i="8"/>
  <c r="T3847" i="8"/>
  <c r="T3848" i="8"/>
  <c r="T3849" i="8"/>
  <c r="T3850" i="8"/>
  <c r="T3851" i="8"/>
  <c r="T3852" i="8"/>
  <c r="T3853" i="8"/>
  <c r="T3854" i="8"/>
  <c r="T3855" i="8"/>
  <c r="T3856" i="8"/>
  <c r="T3857" i="8"/>
  <c r="T3858" i="8"/>
  <c r="T3859" i="8"/>
  <c r="T3860" i="8"/>
  <c r="T3861" i="8"/>
  <c r="T3862" i="8"/>
  <c r="T3863" i="8"/>
  <c r="T3864" i="8"/>
  <c r="T3865" i="8"/>
  <c r="T3866" i="8"/>
  <c r="T3867" i="8"/>
  <c r="T3868" i="8"/>
  <c r="T3869" i="8"/>
  <c r="T3870" i="8"/>
  <c r="T3871" i="8"/>
  <c r="T3872" i="8"/>
  <c r="T3873" i="8"/>
  <c r="T3874" i="8"/>
  <c r="T3875" i="8"/>
  <c r="T3876" i="8"/>
  <c r="T3877" i="8"/>
  <c r="T3878" i="8"/>
  <c r="T3879" i="8"/>
  <c r="T3880" i="8"/>
  <c r="T3881" i="8"/>
  <c r="T3882" i="8"/>
  <c r="T3883" i="8"/>
  <c r="T3884" i="8"/>
  <c r="T3885" i="8"/>
  <c r="T3886" i="8"/>
  <c r="T3887" i="8"/>
  <c r="T3888" i="8"/>
  <c r="T3889" i="8"/>
  <c r="T3890" i="8"/>
  <c r="T3891" i="8"/>
  <c r="T3892" i="8"/>
  <c r="T3893" i="8"/>
  <c r="T3894" i="8"/>
  <c r="T3895" i="8"/>
  <c r="T3896" i="8"/>
  <c r="T3897" i="8"/>
  <c r="T3898" i="8"/>
  <c r="T3899" i="8"/>
  <c r="T3900" i="8"/>
  <c r="T3901" i="8"/>
  <c r="T3902" i="8"/>
  <c r="T3903" i="8"/>
  <c r="T3904" i="8"/>
  <c r="T3905" i="8"/>
  <c r="T3906" i="8"/>
  <c r="T3907" i="8"/>
  <c r="T3908" i="8"/>
  <c r="T3909" i="8"/>
  <c r="T3910" i="8"/>
  <c r="T3911" i="8"/>
  <c r="T3912" i="8"/>
  <c r="T3913" i="8"/>
  <c r="T3914" i="8"/>
  <c r="T3915" i="8"/>
  <c r="T3916" i="8"/>
  <c r="T3917" i="8"/>
  <c r="T3918" i="8"/>
  <c r="T3919" i="8"/>
  <c r="T3920" i="8"/>
  <c r="T3921" i="8"/>
  <c r="T3922" i="8"/>
  <c r="T3923" i="8"/>
  <c r="T3924" i="8"/>
  <c r="T3925" i="8"/>
  <c r="T3926" i="8"/>
  <c r="T3927" i="8"/>
  <c r="T3928" i="8"/>
  <c r="T3929" i="8"/>
  <c r="T3930" i="8"/>
  <c r="T3931" i="8"/>
  <c r="T3932" i="8"/>
  <c r="T3933" i="8"/>
  <c r="T3934" i="8"/>
  <c r="T3935" i="8"/>
  <c r="T3936" i="8"/>
  <c r="T3937" i="8"/>
  <c r="T3938" i="8"/>
  <c r="T3939" i="8"/>
  <c r="T3940" i="8"/>
  <c r="T3941" i="8"/>
  <c r="T3942" i="8"/>
  <c r="T3943" i="8"/>
  <c r="T3944" i="8"/>
  <c r="T3945" i="8"/>
  <c r="T3946" i="8"/>
  <c r="T3947" i="8"/>
  <c r="T3948" i="8"/>
  <c r="T3949" i="8"/>
  <c r="T3950" i="8"/>
  <c r="T3951" i="8"/>
  <c r="T3952" i="8"/>
  <c r="T3953" i="8"/>
  <c r="T3954" i="8"/>
  <c r="T3955" i="8"/>
  <c r="T3956" i="8"/>
  <c r="T3957" i="8"/>
  <c r="T3958" i="8"/>
  <c r="T3959" i="8"/>
  <c r="T3960" i="8"/>
  <c r="T3961" i="8"/>
  <c r="T3962" i="8"/>
  <c r="T3963" i="8"/>
  <c r="T3964" i="8"/>
  <c r="T3965" i="8"/>
  <c r="T3966" i="8"/>
  <c r="T3967" i="8"/>
  <c r="T3968" i="8"/>
  <c r="T3969" i="8"/>
  <c r="T3970" i="8"/>
  <c r="T3971" i="8"/>
  <c r="T3972" i="8"/>
  <c r="T3973" i="8"/>
  <c r="T3974" i="8"/>
  <c r="T3975" i="8"/>
  <c r="T3976" i="8"/>
  <c r="T3977" i="8"/>
  <c r="T3978" i="8"/>
  <c r="T3979" i="8"/>
  <c r="T3980" i="8"/>
  <c r="T3981" i="8"/>
  <c r="T3982" i="8"/>
  <c r="T3983" i="8"/>
  <c r="T3984" i="8"/>
  <c r="T3985" i="8"/>
  <c r="T3986" i="8"/>
  <c r="T3987" i="8"/>
  <c r="T3988" i="8"/>
  <c r="T3989" i="8"/>
  <c r="T3990" i="8"/>
  <c r="T3991" i="8"/>
  <c r="T3992" i="8"/>
  <c r="T3993" i="8"/>
  <c r="T3994" i="8"/>
  <c r="T3995" i="8"/>
  <c r="T3996" i="8"/>
  <c r="T3997" i="8"/>
  <c r="T3998" i="8"/>
  <c r="T3999" i="8"/>
  <c r="T4000" i="8"/>
  <c r="T4001" i="8"/>
  <c r="T4002" i="8"/>
  <c r="T4003" i="8"/>
  <c r="T4004" i="8"/>
  <c r="T4005" i="8"/>
  <c r="T4006" i="8"/>
  <c r="T4007" i="8"/>
  <c r="T4008" i="8"/>
  <c r="T4009" i="8"/>
  <c r="T4010" i="8"/>
  <c r="T4011" i="8"/>
  <c r="T4012" i="8"/>
  <c r="T4013" i="8"/>
  <c r="T4014" i="8"/>
  <c r="T4015" i="8"/>
  <c r="T4016" i="8"/>
  <c r="T4017" i="8"/>
  <c r="T4018" i="8"/>
  <c r="T4019" i="8"/>
  <c r="T4020" i="8"/>
  <c r="T4021" i="8"/>
  <c r="T4022" i="8"/>
  <c r="T4023" i="8"/>
  <c r="T4024" i="8"/>
  <c r="T4025" i="8"/>
  <c r="T4026" i="8"/>
  <c r="T4027" i="8"/>
  <c r="T4028" i="8"/>
  <c r="T4029" i="8"/>
  <c r="T4030" i="8"/>
  <c r="T4031" i="8"/>
  <c r="T4032" i="8"/>
  <c r="T4033" i="8"/>
  <c r="T4034" i="8"/>
  <c r="T4035" i="8"/>
  <c r="T4036" i="8"/>
  <c r="T4037" i="8"/>
  <c r="T4038" i="8"/>
  <c r="T4039" i="8"/>
  <c r="T4040" i="8"/>
  <c r="T4041" i="8"/>
  <c r="T4042" i="8"/>
  <c r="T4043" i="8"/>
  <c r="T4044" i="8"/>
  <c r="T4045" i="8"/>
  <c r="T4046" i="8"/>
  <c r="T4047" i="8"/>
  <c r="T4048" i="8"/>
  <c r="T4049" i="8"/>
  <c r="T4050" i="8"/>
  <c r="T4051" i="8"/>
  <c r="T4052" i="8"/>
  <c r="T4053" i="8"/>
  <c r="T4054" i="8"/>
  <c r="T4055" i="8"/>
  <c r="T4056" i="8"/>
  <c r="T4057" i="8"/>
  <c r="T4058" i="8"/>
  <c r="T4059" i="8"/>
  <c r="T4060" i="8"/>
  <c r="T4061" i="8"/>
  <c r="T4062" i="8"/>
  <c r="T4063" i="8"/>
  <c r="T4064" i="8"/>
  <c r="T4065" i="8"/>
  <c r="T4066" i="8"/>
  <c r="T4067" i="8"/>
  <c r="T4068" i="8"/>
  <c r="T4069" i="8"/>
  <c r="T4070" i="8"/>
  <c r="T4071" i="8"/>
  <c r="T4072" i="8"/>
  <c r="T4073" i="8"/>
  <c r="T4074" i="8"/>
  <c r="T4075" i="8"/>
  <c r="T4076" i="8"/>
  <c r="T4077" i="8"/>
  <c r="T4078" i="8"/>
  <c r="T4079" i="8"/>
  <c r="T4080" i="8"/>
  <c r="T4081" i="8"/>
  <c r="T4082" i="8"/>
  <c r="T4083" i="8"/>
  <c r="T4084" i="8"/>
  <c r="T4085" i="8"/>
  <c r="T4086" i="8"/>
  <c r="T4087" i="8"/>
  <c r="T4088" i="8"/>
  <c r="T4089" i="8"/>
  <c r="T4090" i="8"/>
  <c r="T4091" i="8"/>
  <c r="T4092" i="8"/>
  <c r="T4093" i="8"/>
  <c r="T4094" i="8"/>
  <c r="T4095" i="8"/>
  <c r="T4096" i="8"/>
  <c r="T4097" i="8"/>
  <c r="T4098" i="8"/>
  <c r="T4099" i="8"/>
  <c r="T4100" i="8"/>
  <c r="T4101" i="8"/>
  <c r="T4102" i="8"/>
  <c r="T4103" i="8"/>
  <c r="T4104" i="8"/>
  <c r="T4105" i="8"/>
  <c r="T4106" i="8"/>
  <c r="T4107" i="8"/>
  <c r="T4108" i="8"/>
  <c r="T4109" i="8"/>
  <c r="T4110" i="8"/>
  <c r="T4111" i="8"/>
  <c r="T4112" i="8"/>
  <c r="T4113" i="8"/>
  <c r="T4114" i="8"/>
  <c r="T4115" i="8"/>
  <c r="T4116" i="8"/>
  <c r="T4117" i="8"/>
  <c r="T4118" i="8"/>
  <c r="T4119" i="8"/>
  <c r="T4120" i="8"/>
  <c r="T4121" i="8"/>
  <c r="T4122" i="8"/>
  <c r="T4123" i="8"/>
  <c r="T4124" i="8"/>
  <c r="T4125" i="8"/>
  <c r="T4126" i="8"/>
  <c r="T4127" i="8"/>
  <c r="T4128" i="8"/>
  <c r="T4129" i="8"/>
  <c r="T4130" i="8"/>
  <c r="T4131" i="8"/>
  <c r="T4132" i="8"/>
  <c r="T4133" i="8"/>
  <c r="T4134" i="8"/>
  <c r="T4135" i="8"/>
  <c r="T4136" i="8"/>
  <c r="T4137" i="8"/>
  <c r="T4138" i="8"/>
  <c r="T4139" i="8"/>
  <c r="T4140" i="8"/>
  <c r="T4141" i="8"/>
  <c r="T4142" i="8"/>
  <c r="T4143" i="8"/>
  <c r="T4144" i="8"/>
  <c r="T4145" i="8"/>
  <c r="T4146" i="8"/>
  <c r="T4147" i="8"/>
  <c r="T4148" i="8"/>
  <c r="T4149" i="8"/>
  <c r="T4150" i="8"/>
  <c r="T4151" i="8"/>
  <c r="T4152" i="8"/>
  <c r="T4153" i="8"/>
  <c r="T4154" i="8"/>
  <c r="T4155" i="8"/>
  <c r="T4156" i="8"/>
  <c r="T4157" i="8"/>
  <c r="T4158" i="8"/>
  <c r="T4159" i="8"/>
  <c r="T4160" i="8"/>
  <c r="T4161" i="8"/>
  <c r="T4162" i="8"/>
  <c r="T4163" i="8"/>
  <c r="T4164" i="8"/>
  <c r="T4165" i="8"/>
  <c r="T4166" i="8"/>
  <c r="T4167" i="8"/>
  <c r="T4168" i="8"/>
  <c r="T4169" i="8"/>
  <c r="T4170" i="8"/>
  <c r="T4171" i="8"/>
  <c r="T4172" i="8"/>
  <c r="T4173" i="8"/>
  <c r="T4174" i="8"/>
  <c r="T4175" i="8"/>
  <c r="T4176" i="8"/>
  <c r="T4177" i="8"/>
  <c r="T4178" i="8"/>
  <c r="T4179" i="8"/>
  <c r="T4180" i="8"/>
  <c r="T4181" i="8"/>
  <c r="T4182" i="8"/>
  <c r="T4183" i="8"/>
  <c r="T4184" i="8"/>
  <c r="T4185" i="8"/>
  <c r="T4186" i="8"/>
  <c r="T4187" i="8"/>
  <c r="T4188" i="8"/>
  <c r="T4189" i="8"/>
  <c r="T4190" i="8"/>
  <c r="T4191" i="8"/>
  <c r="T4192" i="8"/>
  <c r="T4193" i="8"/>
  <c r="T4194" i="8"/>
  <c r="T4195" i="8"/>
  <c r="T4196" i="8"/>
  <c r="T4197" i="8"/>
  <c r="T4198" i="8"/>
  <c r="T4199" i="8"/>
  <c r="T4200" i="8"/>
  <c r="T4201" i="8"/>
  <c r="T4202" i="8"/>
  <c r="T4203" i="8"/>
  <c r="T4204" i="8"/>
  <c r="T4205" i="8"/>
  <c r="T4206" i="8"/>
  <c r="T4207" i="8"/>
  <c r="T4208" i="8"/>
  <c r="T4209" i="8"/>
  <c r="T4210" i="8"/>
  <c r="T4211" i="8"/>
  <c r="T4212" i="8"/>
  <c r="T4213" i="8"/>
  <c r="T4214" i="8"/>
  <c r="T4215" i="8"/>
  <c r="T4216" i="8"/>
  <c r="T4217" i="8"/>
  <c r="T4218" i="8"/>
  <c r="T4219" i="8"/>
  <c r="T4220" i="8"/>
  <c r="T4221" i="8"/>
  <c r="T4222" i="8"/>
  <c r="T4223" i="8"/>
  <c r="T4224" i="8"/>
  <c r="T4225" i="8"/>
  <c r="T4226" i="8"/>
  <c r="T4227" i="8"/>
  <c r="T4228" i="8"/>
  <c r="T4229" i="8"/>
  <c r="T4230" i="8"/>
  <c r="T4231" i="8"/>
  <c r="T4232" i="8"/>
  <c r="T4233" i="8"/>
  <c r="T4234" i="8"/>
  <c r="T4235" i="8"/>
  <c r="T4236" i="8"/>
  <c r="T4237" i="8"/>
  <c r="T4238" i="8"/>
  <c r="T4239" i="8"/>
  <c r="T4240" i="8"/>
  <c r="T4241" i="8"/>
  <c r="T4242" i="8"/>
  <c r="T4243" i="8"/>
  <c r="T4244" i="8"/>
  <c r="T4245" i="8"/>
  <c r="T4246" i="8"/>
  <c r="T4247" i="8"/>
  <c r="T4248" i="8"/>
  <c r="T4249" i="8"/>
  <c r="T4250" i="8"/>
  <c r="T4251" i="8"/>
  <c r="T4252" i="8"/>
  <c r="T4253" i="8"/>
  <c r="T4254" i="8"/>
  <c r="T4255" i="8"/>
  <c r="T4256" i="8"/>
  <c r="T4257" i="8"/>
  <c r="T4258" i="8"/>
  <c r="T4259" i="8"/>
  <c r="T4260" i="8"/>
  <c r="T4261" i="8"/>
  <c r="T4262" i="8"/>
  <c r="T4263" i="8"/>
  <c r="T4264" i="8"/>
  <c r="T4265" i="8"/>
  <c r="T4266" i="8"/>
  <c r="T4267" i="8"/>
  <c r="T4268" i="8"/>
  <c r="T4269" i="8"/>
  <c r="T4270" i="8"/>
  <c r="T4271" i="8"/>
  <c r="T4272" i="8"/>
  <c r="T4273" i="8"/>
  <c r="T4274" i="8"/>
  <c r="T4275" i="8"/>
  <c r="T4276" i="8"/>
  <c r="T4277" i="8"/>
  <c r="T4278" i="8"/>
  <c r="T4279" i="8"/>
  <c r="T4280" i="8"/>
  <c r="T4281" i="8"/>
  <c r="T4282" i="8"/>
  <c r="T4283" i="8"/>
  <c r="T4284" i="8"/>
  <c r="T4285" i="8"/>
  <c r="T4286" i="8"/>
  <c r="T4287" i="8"/>
  <c r="T4288" i="8"/>
  <c r="T4289" i="8"/>
  <c r="T4290" i="8"/>
  <c r="T4291" i="8"/>
  <c r="T4292" i="8"/>
  <c r="T4293" i="8"/>
  <c r="T4294" i="8"/>
  <c r="T4295" i="8"/>
  <c r="T4296" i="8"/>
  <c r="T4297" i="8"/>
  <c r="T4298" i="8"/>
  <c r="T4299" i="8"/>
  <c r="T4300" i="8"/>
  <c r="T4301" i="8"/>
  <c r="T4302" i="8"/>
  <c r="T4303" i="8"/>
  <c r="T4304" i="8"/>
  <c r="T4305" i="8"/>
  <c r="T4306" i="8"/>
  <c r="T4307" i="8"/>
  <c r="T4308" i="8"/>
  <c r="T4309" i="8"/>
  <c r="T4310" i="8"/>
  <c r="T4311" i="8"/>
  <c r="T4312" i="8"/>
  <c r="T4313" i="8"/>
  <c r="T4314" i="8"/>
  <c r="T4315" i="8"/>
  <c r="T4316" i="8"/>
  <c r="T4317" i="8"/>
  <c r="T4318" i="8"/>
  <c r="T4319" i="8"/>
  <c r="T4320" i="8"/>
  <c r="T4321" i="8"/>
  <c r="T4322" i="8"/>
  <c r="T4323" i="8"/>
  <c r="T4324" i="8"/>
  <c r="T4325" i="8"/>
  <c r="T4326" i="8"/>
  <c r="T4327" i="8"/>
  <c r="T4328" i="8"/>
  <c r="T4329" i="8"/>
  <c r="T4330" i="8"/>
  <c r="T4331" i="8"/>
  <c r="T4332" i="8"/>
  <c r="T4333" i="8"/>
  <c r="T4334" i="8"/>
  <c r="T4335" i="8"/>
  <c r="T4336" i="8"/>
  <c r="T4337" i="8"/>
  <c r="T4338" i="8"/>
  <c r="T4339" i="8"/>
  <c r="T4340" i="8"/>
  <c r="T4341" i="8"/>
  <c r="T4342" i="8"/>
  <c r="T4343" i="8"/>
  <c r="T4344" i="8"/>
  <c r="T4345" i="8"/>
  <c r="T4346" i="8"/>
  <c r="T4347" i="8"/>
  <c r="T4348" i="8"/>
  <c r="T4349" i="8"/>
  <c r="T4350" i="8"/>
  <c r="T4351" i="8"/>
  <c r="T4352" i="8"/>
  <c r="T4353" i="8"/>
  <c r="T4354" i="8"/>
  <c r="T4355" i="8"/>
  <c r="T4356" i="8"/>
  <c r="T4357" i="8"/>
  <c r="T4358" i="8"/>
  <c r="T4359" i="8"/>
  <c r="T4360" i="8"/>
  <c r="T4361" i="8"/>
  <c r="T4362" i="8"/>
  <c r="T4363" i="8"/>
  <c r="T4364" i="8"/>
  <c r="T4365" i="8"/>
  <c r="T4366" i="8"/>
  <c r="T4367" i="8"/>
  <c r="T4368" i="8"/>
  <c r="T4369" i="8"/>
  <c r="T4370" i="8"/>
  <c r="T4371" i="8"/>
  <c r="T4372" i="8"/>
  <c r="T4373" i="8"/>
  <c r="T4374" i="8"/>
  <c r="T4375" i="8"/>
  <c r="T4376" i="8"/>
  <c r="T4377" i="8"/>
  <c r="T4378" i="8"/>
  <c r="T4379" i="8"/>
  <c r="T4380" i="8"/>
  <c r="T4381" i="8"/>
  <c r="T4382" i="8"/>
  <c r="T4383" i="8"/>
  <c r="T4384" i="8"/>
  <c r="T4385" i="8"/>
  <c r="T4386" i="8"/>
  <c r="T4387" i="8"/>
  <c r="T4388" i="8"/>
  <c r="T4389" i="8"/>
  <c r="T4390" i="8"/>
  <c r="T4391" i="8"/>
  <c r="T4392" i="8"/>
  <c r="T4393" i="8"/>
  <c r="T4394" i="8"/>
  <c r="T4395" i="8"/>
  <c r="T4396" i="8"/>
  <c r="T4397" i="8"/>
  <c r="T4398" i="8"/>
  <c r="T4399" i="8"/>
  <c r="T4400" i="8"/>
  <c r="T4401" i="8"/>
  <c r="T4402" i="8"/>
  <c r="T4403" i="8"/>
  <c r="T4404" i="8"/>
  <c r="T4405" i="8"/>
  <c r="T4406" i="8"/>
  <c r="T4407" i="8"/>
  <c r="T4408" i="8"/>
  <c r="T4409" i="8"/>
  <c r="T4410" i="8"/>
  <c r="T4411" i="8"/>
  <c r="T4412" i="8"/>
  <c r="T4413" i="8"/>
  <c r="T4414" i="8"/>
  <c r="T4415" i="8"/>
  <c r="T4416" i="8"/>
  <c r="T4417" i="8"/>
  <c r="T4418" i="8"/>
  <c r="T4419" i="8"/>
  <c r="T4420" i="8"/>
  <c r="T4421" i="8"/>
  <c r="T4422" i="8"/>
  <c r="T4423" i="8"/>
  <c r="T4424" i="8"/>
  <c r="T4425" i="8"/>
  <c r="T4426" i="8"/>
  <c r="T4427" i="8"/>
  <c r="T4428" i="8"/>
  <c r="T4429" i="8"/>
  <c r="T4430" i="8"/>
  <c r="T4431" i="8"/>
  <c r="T4432" i="8"/>
  <c r="T4433" i="8"/>
  <c r="T4434" i="8"/>
  <c r="T4435" i="8"/>
  <c r="T4436" i="8"/>
  <c r="T4437" i="8"/>
  <c r="T4438" i="8"/>
  <c r="T4439" i="8"/>
  <c r="T4440" i="8"/>
  <c r="T4441" i="8"/>
  <c r="T4442" i="8"/>
  <c r="T4443" i="8"/>
  <c r="T4444" i="8"/>
  <c r="T4445" i="8"/>
  <c r="T4446" i="8"/>
  <c r="T4447" i="8"/>
  <c r="T4448" i="8"/>
  <c r="T4449" i="8"/>
  <c r="T4450" i="8"/>
  <c r="T4451" i="8"/>
  <c r="T4452" i="8"/>
  <c r="T4453" i="8"/>
  <c r="T4454" i="8"/>
  <c r="T4455" i="8"/>
  <c r="T4456" i="8"/>
  <c r="T4457" i="8"/>
  <c r="T4458" i="8"/>
  <c r="T4459" i="8"/>
  <c r="T4460" i="8"/>
  <c r="T4461" i="8"/>
  <c r="T4462" i="8"/>
  <c r="T4463" i="8"/>
  <c r="T4464" i="8"/>
  <c r="T4465" i="8"/>
  <c r="T4466" i="8"/>
  <c r="T4467" i="8"/>
  <c r="T4468" i="8"/>
  <c r="T4469" i="8"/>
  <c r="T4470" i="8"/>
  <c r="T4471" i="8"/>
  <c r="T4472" i="8"/>
  <c r="T4473" i="8"/>
  <c r="T4474" i="8"/>
  <c r="T4475" i="8"/>
  <c r="T4476" i="8"/>
  <c r="T4477" i="8"/>
  <c r="T4478" i="8"/>
  <c r="T4479" i="8"/>
  <c r="T4480" i="8"/>
  <c r="T4481" i="8"/>
  <c r="T4482" i="8"/>
  <c r="T4483" i="8"/>
  <c r="T4484" i="8"/>
  <c r="T4485" i="8"/>
  <c r="T4486" i="8"/>
  <c r="T4487" i="8"/>
  <c r="T4488" i="8"/>
  <c r="T4489" i="8"/>
  <c r="T4490" i="8"/>
  <c r="T4491" i="8"/>
  <c r="T4492" i="8"/>
  <c r="T4493" i="8"/>
  <c r="T4494" i="8"/>
  <c r="T4495" i="8"/>
  <c r="T4496" i="8"/>
  <c r="T4497" i="8"/>
  <c r="T4498" i="8"/>
  <c r="T4499" i="8"/>
  <c r="T4500" i="8"/>
  <c r="T4501" i="8"/>
  <c r="T4502" i="8"/>
  <c r="T4503" i="8"/>
  <c r="T4504" i="8"/>
  <c r="T4505" i="8"/>
  <c r="T4506" i="8"/>
  <c r="T4507" i="8"/>
  <c r="T4508" i="8"/>
  <c r="T4509" i="8"/>
  <c r="T4510" i="8"/>
  <c r="T4511" i="8"/>
  <c r="T4512" i="8"/>
  <c r="T4513" i="8"/>
  <c r="T4514" i="8"/>
  <c r="T4515" i="8"/>
  <c r="T4516" i="8"/>
  <c r="T4517" i="8"/>
  <c r="T4518" i="8"/>
  <c r="T4519" i="8"/>
  <c r="T4520" i="8"/>
  <c r="T4521" i="8"/>
  <c r="T4522" i="8"/>
  <c r="T4523" i="8"/>
  <c r="T4524" i="8"/>
  <c r="T4525" i="8"/>
  <c r="T4526" i="8"/>
  <c r="T4527" i="8"/>
  <c r="T4528" i="8"/>
  <c r="T4529" i="8"/>
  <c r="T4530" i="8"/>
  <c r="T4531" i="8"/>
  <c r="T4532" i="8"/>
  <c r="T4533" i="8"/>
  <c r="T4534" i="8"/>
  <c r="T4535" i="8"/>
  <c r="T4536" i="8"/>
  <c r="T4537" i="8"/>
  <c r="T4538" i="8"/>
  <c r="T4539" i="8"/>
  <c r="T4540" i="8"/>
  <c r="T4541" i="8"/>
  <c r="T4542" i="8"/>
  <c r="T4543" i="8"/>
  <c r="T4544" i="8"/>
  <c r="T4545" i="8"/>
  <c r="T4546" i="8"/>
  <c r="T4547" i="8"/>
  <c r="T4548" i="8"/>
  <c r="T4549" i="8"/>
  <c r="T4550" i="8"/>
  <c r="T4551" i="8"/>
  <c r="T4552" i="8"/>
  <c r="T4553" i="8"/>
  <c r="T4554" i="8"/>
  <c r="T4555" i="8"/>
  <c r="T4556" i="8"/>
  <c r="T4557" i="8"/>
  <c r="T4558" i="8"/>
  <c r="T4559" i="8"/>
  <c r="T4560" i="8"/>
  <c r="T4561" i="8"/>
  <c r="T4562" i="8"/>
  <c r="T4563" i="8"/>
  <c r="T4564" i="8"/>
  <c r="T4565" i="8"/>
  <c r="T4566" i="8"/>
  <c r="T4567" i="8"/>
  <c r="T4568" i="8"/>
  <c r="T4569" i="8"/>
  <c r="T4570" i="8"/>
  <c r="T4571" i="8"/>
  <c r="T4572" i="8"/>
  <c r="T4573" i="8"/>
  <c r="T4574" i="8"/>
  <c r="T4575" i="8"/>
  <c r="T4576" i="8"/>
  <c r="T4577" i="8"/>
  <c r="T4578" i="8"/>
  <c r="T4579" i="8"/>
  <c r="T4580" i="8"/>
  <c r="T4581" i="8"/>
  <c r="T4582" i="8"/>
  <c r="T4583" i="8"/>
  <c r="T4584" i="8"/>
  <c r="T4585" i="8"/>
  <c r="T4586" i="8"/>
  <c r="T4587" i="8"/>
  <c r="T4588" i="8"/>
  <c r="T4589" i="8"/>
  <c r="T4590" i="8"/>
  <c r="T4591" i="8"/>
  <c r="T4592" i="8"/>
  <c r="T4593" i="8"/>
  <c r="T4594" i="8"/>
  <c r="T4595" i="8"/>
  <c r="T4596" i="8"/>
  <c r="T4597" i="8"/>
  <c r="T4598" i="8"/>
  <c r="T4599" i="8"/>
  <c r="T4600" i="8"/>
  <c r="T4601" i="8"/>
  <c r="T4602" i="8"/>
  <c r="T4603" i="8"/>
  <c r="T4604" i="8"/>
  <c r="T4605" i="8"/>
  <c r="T4606" i="8"/>
  <c r="T4607" i="8"/>
  <c r="T4608" i="8"/>
  <c r="T4609" i="8"/>
  <c r="T4610" i="8"/>
  <c r="T4611" i="8"/>
  <c r="T4612" i="8"/>
  <c r="T4613" i="8"/>
  <c r="T4614" i="8"/>
  <c r="T4615" i="8"/>
  <c r="T4616" i="8"/>
  <c r="T4617" i="8"/>
  <c r="T4618" i="8"/>
  <c r="T4619" i="8"/>
  <c r="T4620" i="8"/>
  <c r="T4621" i="8"/>
  <c r="T4622" i="8"/>
  <c r="T4623" i="8"/>
  <c r="T4624" i="8"/>
  <c r="T4625" i="8"/>
  <c r="T4626" i="8"/>
  <c r="T4627" i="8"/>
  <c r="T4628" i="8"/>
  <c r="T4629" i="8"/>
  <c r="T4630" i="8"/>
  <c r="T4631" i="8"/>
  <c r="T4632" i="8"/>
  <c r="T4633" i="8"/>
  <c r="T4634" i="8"/>
  <c r="T4635" i="8"/>
  <c r="T4636" i="8"/>
  <c r="T4637" i="8"/>
  <c r="T4638" i="8"/>
  <c r="T4639" i="8"/>
  <c r="T4640" i="8"/>
  <c r="T4641" i="8"/>
  <c r="T4642" i="8"/>
  <c r="T4643" i="8"/>
  <c r="T4644" i="8"/>
  <c r="T4645" i="8"/>
  <c r="T4646" i="8"/>
  <c r="T4647" i="8"/>
  <c r="T4648" i="8"/>
  <c r="T4649" i="8"/>
  <c r="T4650" i="8"/>
  <c r="T4651" i="8"/>
  <c r="T4652" i="8"/>
  <c r="T4653" i="8"/>
  <c r="T4654" i="8"/>
  <c r="T4655" i="8"/>
  <c r="T4656" i="8"/>
  <c r="T4657" i="8"/>
  <c r="T4658" i="8"/>
  <c r="T4659" i="8"/>
  <c r="T4660" i="8"/>
  <c r="T4661" i="8"/>
  <c r="T4662" i="8"/>
  <c r="T4663" i="8"/>
  <c r="T4664" i="8"/>
  <c r="T4665" i="8"/>
  <c r="T4666" i="8"/>
  <c r="T4667" i="8"/>
  <c r="T4668" i="8"/>
  <c r="T4669" i="8"/>
  <c r="T4670" i="8"/>
  <c r="T4671" i="8"/>
  <c r="T4672" i="8"/>
  <c r="T4673" i="8"/>
  <c r="T4674" i="8"/>
  <c r="T4675" i="8"/>
  <c r="T4676" i="8"/>
  <c r="T4677" i="8"/>
  <c r="T4678" i="8"/>
  <c r="T4679" i="8"/>
  <c r="T4680" i="8"/>
  <c r="T4681" i="8"/>
  <c r="T4682" i="8"/>
  <c r="T4683" i="8"/>
  <c r="T4684" i="8"/>
  <c r="T4685" i="8"/>
  <c r="T4686" i="8"/>
  <c r="T4687" i="8"/>
  <c r="T4688" i="8"/>
  <c r="T4689" i="8"/>
  <c r="T4690" i="8"/>
  <c r="T4691" i="8"/>
  <c r="T4692" i="8"/>
  <c r="T4693" i="8"/>
  <c r="T4694" i="8"/>
  <c r="T4695" i="8"/>
  <c r="T4696" i="8"/>
  <c r="T4697" i="8"/>
  <c r="T4698" i="8"/>
  <c r="T4699" i="8"/>
  <c r="T4700" i="8"/>
  <c r="T4701" i="8"/>
  <c r="T4702" i="8"/>
  <c r="T4703" i="8"/>
  <c r="T4704" i="8"/>
  <c r="T4705" i="8"/>
  <c r="T4706" i="8"/>
  <c r="T4707" i="8"/>
  <c r="T4708" i="8"/>
  <c r="T4709" i="8"/>
  <c r="T4710" i="8"/>
  <c r="T4711" i="8"/>
  <c r="T4712" i="8"/>
  <c r="T4713" i="8"/>
  <c r="T4714" i="8"/>
  <c r="T4715" i="8"/>
  <c r="T4716" i="8"/>
  <c r="T4717" i="8"/>
  <c r="T4718" i="8"/>
  <c r="T4719" i="8"/>
  <c r="T4720" i="8"/>
  <c r="T4721" i="8"/>
  <c r="T4722" i="8"/>
  <c r="T4723" i="8"/>
  <c r="T4724" i="8"/>
  <c r="T4725" i="8"/>
  <c r="T4726" i="8"/>
  <c r="T4727" i="8"/>
  <c r="T4728" i="8"/>
  <c r="T4729" i="8"/>
  <c r="T4730" i="8"/>
  <c r="T4731" i="8"/>
  <c r="T4732" i="8"/>
  <c r="T4733" i="8"/>
  <c r="T4734" i="8"/>
  <c r="T4735" i="8"/>
  <c r="T4736" i="8"/>
  <c r="T4737" i="8"/>
  <c r="T4738" i="8"/>
  <c r="T4739" i="8"/>
  <c r="T4740" i="8"/>
  <c r="T4741" i="8"/>
  <c r="T4742" i="8"/>
  <c r="T4743" i="8"/>
  <c r="T4744" i="8"/>
  <c r="T4745" i="8"/>
  <c r="T4746" i="8"/>
  <c r="T4747" i="8"/>
  <c r="T4748" i="8"/>
  <c r="T4749" i="8"/>
  <c r="T4750" i="8"/>
  <c r="T4751" i="8"/>
  <c r="T4752" i="8"/>
  <c r="T4753" i="8"/>
  <c r="T4754" i="8"/>
  <c r="T4755" i="8"/>
  <c r="T4756" i="8"/>
  <c r="T4757" i="8"/>
  <c r="T4758" i="8"/>
  <c r="T4759" i="8"/>
  <c r="T4760" i="8"/>
  <c r="T4761" i="8"/>
  <c r="T4762" i="8"/>
  <c r="T4763" i="8"/>
  <c r="T4764" i="8"/>
  <c r="T4765" i="8"/>
  <c r="T4766" i="8"/>
  <c r="T4767" i="8"/>
  <c r="T4768" i="8"/>
  <c r="T4769" i="8"/>
  <c r="T4770" i="8"/>
  <c r="T4771" i="8"/>
  <c r="T4772" i="8"/>
  <c r="T4773" i="8"/>
  <c r="T4774" i="8"/>
  <c r="T4775" i="8"/>
  <c r="T4776" i="8"/>
  <c r="T4777" i="8"/>
  <c r="T4778" i="8"/>
  <c r="T4779" i="8"/>
  <c r="T4780" i="8"/>
  <c r="T4781" i="8"/>
  <c r="T4782" i="8"/>
  <c r="T4783" i="8"/>
  <c r="T4784" i="8"/>
  <c r="T4785" i="8"/>
  <c r="T4786" i="8"/>
  <c r="T4787" i="8"/>
  <c r="T4788" i="8"/>
  <c r="T4789" i="8"/>
  <c r="T4790" i="8"/>
  <c r="T4791" i="8"/>
  <c r="T4792" i="8"/>
  <c r="T4793" i="8"/>
  <c r="T4794" i="8"/>
  <c r="T4795" i="8"/>
  <c r="T4796" i="8"/>
  <c r="T4797" i="8"/>
  <c r="T4798" i="8"/>
  <c r="T4799" i="8"/>
  <c r="T4800" i="8"/>
  <c r="T4801" i="8"/>
  <c r="T4802" i="8"/>
  <c r="T4803" i="8"/>
  <c r="T4804" i="8"/>
  <c r="T4805" i="8"/>
  <c r="T4806" i="8"/>
  <c r="T4807" i="8"/>
  <c r="T4808" i="8"/>
  <c r="T4809" i="8"/>
  <c r="T4810" i="8"/>
  <c r="T4811" i="8"/>
  <c r="T4812" i="8"/>
  <c r="T4813" i="8"/>
  <c r="T4814" i="8"/>
  <c r="T4815" i="8"/>
  <c r="T4816" i="8"/>
  <c r="T4817" i="8"/>
  <c r="T4818" i="8"/>
  <c r="T4819" i="8"/>
  <c r="T4820" i="8"/>
  <c r="T4821" i="8"/>
  <c r="T4822" i="8"/>
  <c r="T4823" i="8"/>
  <c r="T4824" i="8"/>
  <c r="T4825" i="8"/>
  <c r="T4826" i="8"/>
  <c r="T4827" i="8"/>
  <c r="T4828" i="8"/>
  <c r="T4829" i="8"/>
  <c r="T4830" i="8"/>
  <c r="T4831" i="8"/>
  <c r="T4832" i="8"/>
  <c r="T4833" i="8"/>
  <c r="T4834" i="8"/>
  <c r="T4835" i="8"/>
  <c r="T4836" i="8"/>
  <c r="T4837" i="8"/>
  <c r="T4838" i="8"/>
  <c r="T4839" i="8"/>
  <c r="T4840" i="8"/>
  <c r="T4841" i="8"/>
  <c r="T4842" i="8"/>
  <c r="T4843" i="8"/>
  <c r="T4844" i="8"/>
  <c r="T4845" i="8"/>
  <c r="T4846" i="8"/>
  <c r="T4847" i="8"/>
  <c r="T4848" i="8"/>
  <c r="T4849" i="8"/>
  <c r="T4850" i="8"/>
  <c r="T4851" i="8"/>
  <c r="T4852" i="8"/>
  <c r="T4853" i="8"/>
  <c r="T4854" i="8"/>
  <c r="T4855" i="8"/>
  <c r="T4856" i="8"/>
  <c r="T4857" i="8"/>
  <c r="T4858" i="8"/>
  <c r="T4859" i="8"/>
  <c r="T4860" i="8"/>
  <c r="T4861" i="8"/>
  <c r="T4862" i="8"/>
  <c r="T4863" i="8"/>
  <c r="T4864" i="8"/>
  <c r="T4865" i="8"/>
  <c r="T4866" i="8"/>
  <c r="T4867" i="8"/>
  <c r="T4868" i="8"/>
  <c r="T4869" i="8"/>
  <c r="T4870" i="8"/>
  <c r="T4871" i="8"/>
  <c r="T4872" i="8"/>
  <c r="T4873" i="8"/>
  <c r="T4874" i="8"/>
  <c r="T4875" i="8"/>
  <c r="T4876" i="8"/>
  <c r="T4877" i="8"/>
  <c r="T4878" i="8"/>
  <c r="T4879" i="8"/>
  <c r="T4880" i="8"/>
  <c r="T4881" i="8"/>
  <c r="T4882" i="8"/>
  <c r="T4883" i="8"/>
  <c r="T4884" i="8"/>
  <c r="T4885" i="8"/>
  <c r="T4886" i="8"/>
  <c r="T4887" i="8"/>
  <c r="T4888" i="8"/>
  <c r="T4889" i="8"/>
  <c r="T4890" i="8"/>
  <c r="T4891" i="8"/>
  <c r="T4892" i="8"/>
  <c r="T4893" i="8"/>
  <c r="T4894" i="8"/>
  <c r="T4895" i="8"/>
  <c r="T4896" i="8"/>
  <c r="T4897" i="8"/>
  <c r="T4898" i="8"/>
  <c r="T4899" i="8"/>
  <c r="T4900" i="8"/>
  <c r="T4901" i="8"/>
  <c r="T4902" i="8"/>
  <c r="T4903" i="8"/>
  <c r="T4904" i="8"/>
  <c r="T4905" i="8"/>
  <c r="T4906" i="8"/>
  <c r="T4907" i="8"/>
  <c r="T4908" i="8"/>
  <c r="T4909" i="8"/>
  <c r="T4910" i="8"/>
  <c r="T4911" i="8"/>
  <c r="T4912" i="8"/>
  <c r="T4913" i="8"/>
  <c r="T4914" i="8"/>
  <c r="T4915" i="8"/>
  <c r="T4916" i="8"/>
  <c r="T4917" i="8"/>
  <c r="T4918" i="8"/>
  <c r="T4919" i="8"/>
  <c r="T4920" i="8"/>
  <c r="T4921" i="8"/>
  <c r="T4922" i="8"/>
  <c r="T4923" i="8"/>
  <c r="T4924" i="8"/>
  <c r="T4925" i="8"/>
  <c r="T4926" i="8"/>
  <c r="T4927" i="8"/>
  <c r="T4928" i="8"/>
  <c r="T4929" i="8"/>
  <c r="T4930" i="8"/>
  <c r="T4931" i="8"/>
  <c r="T4932" i="8"/>
  <c r="T4933" i="8"/>
  <c r="T4934" i="8"/>
  <c r="T4935" i="8"/>
  <c r="T4936" i="8"/>
  <c r="T4937" i="8"/>
  <c r="T4938" i="8"/>
  <c r="T4939" i="8"/>
  <c r="T4940" i="8"/>
  <c r="T4941" i="8"/>
  <c r="T4942" i="8"/>
  <c r="T4943" i="8"/>
  <c r="T4944" i="8"/>
  <c r="T4945" i="8"/>
  <c r="T4946" i="8"/>
  <c r="T4947" i="8"/>
  <c r="T4948" i="8"/>
  <c r="T4949" i="8"/>
  <c r="T4950" i="8"/>
  <c r="T4951" i="8"/>
  <c r="T4952" i="8"/>
  <c r="T4953" i="8"/>
  <c r="T4954" i="8"/>
  <c r="T4955" i="8"/>
  <c r="T4956" i="8"/>
  <c r="T4957" i="8"/>
  <c r="T4958" i="8"/>
  <c r="T4959" i="8"/>
  <c r="T4960" i="8"/>
  <c r="T4961" i="8"/>
  <c r="T4962" i="8"/>
  <c r="T4963" i="8"/>
  <c r="T4964" i="8"/>
  <c r="T4965" i="8"/>
  <c r="T4966" i="8"/>
  <c r="T4967" i="8"/>
  <c r="T4968" i="8"/>
  <c r="T4969" i="8"/>
  <c r="T4970" i="8"/>
  <c r="T4971" i="8"/>
  <c r="T4972" i="8"/>
  <c r="T4973" i="8"/>
  <c r="T4974" i="8"/>
  <c r="T4975" i="8"/>
  <c r="T4976" i="8"/>
  <c r="T4977" i="8"/>
  <c r="T4978" i="8"/>
  <c r="T4979" i="8"/>
  <c r="T4980" i="8"/>
  <c r="T4981" i="8"/>
  <c r="T4982" i="8"/>
  <c r="T4983" i="8"/>
  <c r="T4984" i="8"/>
  <c r="T4985" i="8"/>
  <c r="T4986" i="8"/>
  <c r="T4987" i="8"/>
  <c r="T4988" i="8"/>
  <c r="T4989" i="8"/>
  <c r="T4990" i="8"/>
  <c r="T4991" i="8"/>
  <c r="T4992" i="8"/>
  <c r="T4993" i="8"/>
  <c r="T4994" i="8"/>
  <c r="T4995" i="8"/>
  <c r="T4996" i="8"/>
  <c r="T4997" i="8"/>
  <c r="T4998" i="8"/>
  <c r="T4999" i="8"/>
  <c r="T5000" i="8"/>
  <c r="T5001" i="8"/>
  <c r="T5002" i="8"/>
  <c r="T5003" i="8"/>
  <c r="T5004" i="8"/>
  <c r="T5005" i="8"/>
  <c r="T5006" i="8"/>
  <c r="T5007" i="8"/>
  <c r="T5008" i="8"/>
  <c r="T5009" i="8"/>
  <c r="T5010" i="8"/>
  <c r="T5011" i="8"/>
  <c r="T5012" i="8"/>
  <c r="T5013" i="8"/>
  <c r="T5014" i="8"/>
  <c r="T5015" i="8"/>
  <c r="T5016" i="8"/>
  <c r="T5017" i="8"/>
  <c r="T5018" i="8"/>
  <c r="T5019" i="8"/>
  <c r="T5020" i="8"/>
  <c r="T5021" i="8"/>
  <c r="T5022" i="8"/>
  <c r="T5023" i="8"/>
  <c r="T5024" i="8"/>
  <c r="T5025" i="8"/>
  <c r="T5026" i="8"/>
  <c r="T5027" i="8"/>
  <c r="T5028" i="8"/>
  <c r="T5029" i="8"/>
  <c r="T5030" i="8"/>
  <c r="T5031" i="8"/>
  <c r="T5032" i="8"/>
  <c r="T5033" i="8"/>
  <c r="T5034" i="8"/>
  <c r="T5035" i="8"/>
  <c r="T5036" i="8"/>
  <c r="T5037" i="8"/>
  <c r="T5038" i="8"/>
  <c r="T5039" i="8"/>
  <c r="T5040" i="8"/>
  <c r="T5041" i="8"/>
  <c r="T5042" i="8"/>
  <c r="T5043" i="8"/>
  <c r="T5044" i="8"/>
  <c r="T5045" i="8"/>
  <c r="T5046" i="8"/>
  <c r="T5047" i="8"/>
  <c r="T5048" i="8"/>
  <c r="T5049" i="8"/>
  <c r="T5050" i="8"/>
  <c r="T5051" i="8"/>
  <c r="T5052" i="8"/>
  <c r="T5053" i="8"/>
  <c r="T5054" i="8"/>
  <c r="T5055" i="8"/>
  <c r="T5056" i="8"/>
  <c r="T5057" i="8"/>
  <c r="T5058" i="8"/>
  <c r="T5059" i="8"/>
  <c r="T5060" i="8"/>
  <c r="T5061" i="8"/>
  <c r="T5062" i="8"/>
  <c r="T5063" i="8"/>
  <c r="T5064" i="8"/>
  <c r="T5065" i="8"/>
  <c r="T5066" i="8"/>
  <c r="T5067" i="8"/>
  <c r="T5068" i="8"/>
  <c r="T5069" i="8"/>
  <c r="T5070" i="8"/>
  <c r="T5071" i="8"/>
  <c r="T5072" i="8"/>
  <c r="T5073" i="8"/>
  <c r="T5074" i="8"/>
  <c r="T5075" i="8"/>
  <c r="T5076" i="8"/>
  <c r="T5077" i="8"/>
  <c r="T5078" i="8"/>
  <c r="T5079" i="8"/>
  <c r="T5080" i="8"/>
  <c r="T5081" i="8"/>
  <c r="T5082" i="8"/>
  <c r="T5083" i="8"/>
  <c r="T5084" i="8"/>
  <c r="T5085" i="8"/>
  <c r="T5086" i="8"/>
  <c r="T5087" i="8"/>
  <c r="T5088" i="8"/>
  <c r="T5089" i="8"/>
  <c r="T5090" i="8"/>
  <c r="T5091" i="8"/>
  <c r="T5092" i="8"/>
  <c r="T5093" i="8"/>
  <c r="T5094" i="8"/>
  <c r="T5095" i="8"/>
  <c r="T5096" i="8"/>
  <c r="T5097" i="8"/>
  <c r="T5098" i="8"/>
  <c r="T5099" i="8"/>
  <c r="T5100" i="8"/>
  <c r="T5101" i="8"/>
  <c r="T5102" i="8"/>
  <c r="T5103" i="8"/>
  <c r="T5104" i="8"/>
  <c r="T5105" i="8"/>
  <c r="T5106" i="8"/>
  <c r="T5107" i="8"/>
  <c r="T5108" i="8"/>
  <c r="T5109" i="8"/>
  <c r="T5110" i="8"/>
  <c r="T5111" i="8"/>
  <c r="T5112" i="8"/>
  <c r="T5113" i="8"/>
  <c r="T5114" i="8"/>
  <c r="T5115" i="8"/>
  <c r="T5116" i="8"/>
  <c r="T5117" i="8"/>
  <c r="T5118" i="8"/>
  <c r="T5119" i="8"/>
  <c r="T5120" i="8"/>
  <c r="T5121" i="8"/>
  <c r="T5122" i="8"/>
  <c r="T5123" i="8"/>
  <c r="T5124" i="8"/>
  <c r="T5125" i="8"/>
  <c r="T5126" i="8"/>
  <c r="T5127" i="8"/>
  <c r="T5128" i="8"/>
  <c r="T5129" i="8"/>
  <c r="T5130" i="8"/>
  <c r="T5131" i="8"/>
  <c r="T5132" i="8"/>
  <c r="T5133" i="8"/>
  <c r="T5134" i="8"/>
  <c r="T5135" i="8"/>
  <c r="T5136" i="8"/>
  <c r="T5137" i="8"/>
  <c r="T5138" i="8"/>
  <c r="T5139" i="8"/>
  <c r="T5140" i="8"/>
  <c r="T5141" i="8"/>
  <c r="T5142" i="8"/>
  <c r="T5143" i="8"/>
  <c r="T5144" i="8"/>
  <c r="T5145" i="8"/>
  <c r="T5146" i="8"/>
  <c r="T5147" i="8"/>
  <c r="T5148" i="8"/>
  <c r="T5149" i="8"/>
  <c r="T5150" i="8"/>
  <c r="T5151" i="8"/>
  <c r="T5152" i="8"/>
  <c r="T5153" i="8"/>
  <c r="T5154" i="8"/>
  <c r="T5155" i="8"/>
  <c r="T5156" i="8"/>
  <c r="T5157" i="8"/>
  <c r="T5158" i="8"/>
  <c r="T5159" i="8"/>
  <c r="T5160" i="8"/>
  <c r="T5161" i="8"/>
  <c r="T5162" i="8"/>
  <c r="T5163" i="8"/>
  <c r="T5164" i="8"/>
  <c r="T5165" i="8"/>
  <c r="T5166" i="8"/>
  <c r="T5167" i="8"/>
  <c r="T5168" i="8"/>
  <c r="T5169" i="8"/>
  <c r="T5170" i="8"/>
  <c r="T5171" i="8"/>
  <c r="T5172" i="8"/>
  <c r="T5173" i="8"/>
  <c r="T5174" i="8"/>
  <c r="T5175" i="8"/>
  <c r="T5176" i="8"/>
  <c r="T5177" i="8"/>
  <c r="T5178" i="8"/>
  <c r="T5179" i="8"/>
  <c r="T5180" i="8"/>
  <c r="T5181" i="8"/>
  <c r="T5182" i="8"/>
  <c r="T5183" i="8"/>
  <c r="T5184" i="8"/>
  <c r="T5185" i="8"/>
  <c r="T5186" i="8"/>
  <c r="T5187" i="8"/>
  <c r="T5188" i="8"/>
  <c r="T5189" i="8"/>
  <c r="T5190" i="8"/>
  <c r="T5191" i="8"/>
  <c r="T5192" i="8"/>
  <c r="T5193" i="8"/>
  <c r="T5194" i="8"/>
  <c r="T5195" i="8"/>
  <c r="T5196" i="8"/>
  <c r="T5197" i="8"/>
  <c r="T5198" i="8"/>
  <c r="T5199" i="8"/>
  <c r="T5200" i="8"/>
  <c r="T5201" i="8"/>
  <c r="T5202" i="8"/>
  <c r="T5203" i="8"/>
  <c r="T5204" i="8"/>
  <c r="T5205" i="8"/>
  <c r="T5206" i="8"/>
  <c r="T5207" i="8"/>
  <c r="T5208" i="8"/>
  <c r="T5209" i="8"/>
  <c r="T5210" i="8"/>
  <c r="T5211" i="8"/>
  <c r="T5212" i="8"/>
  <c r="T5213" i="8"/>
  <c r="T5214" i="8"/>
  <c r="T5215" i="8"/>
  <c r="T5216" i="8"/>
  <c r="T5217" i="8"/>
  <c r="T5218" i="8"/>
  <c r="T5219" i="8"/>
  <c r="T5220" i="8"/>
  <c r="T5221" i="8"/>
  <c r="T5222" i="8"/>
  <c r="T5223" i="8"/>
  <c r="T5224" i="8"/>
  <c r="T5225" i="8"/>
  <c r="T5226" i="8"/>
  <c r="T5227" i="8"/>
  <c r="T5228" i="8"/>
  <c r="T5229" i="8"/>
  <c r="T5230" i="8"/>
  <c r="T5231" i="8"/>
  <c r="T5232" i="8"/>
  <c r="T5233" i="8"/>
  <c r="T5234" i="8"/>
  <c r="T5235" i="8"/>
  <c r="T5236" i="8"/>
  <c r="T5237" i="8"/>
  <c r="T5238" i="8"/>
  <c r="T5239" i="8"/>
  <c r="T5240" i="8"/>
  <c r="T5241" i="8"/>
  <c r="T5242" i="8"/>
  <c r="T5243" i="8"/>
  <c r="T5244" i="8"/>
  <c r="T5245" i="8"/>
  <c r="T5246" i="8"/>
  <c r="T5247" i="8"/>
  <c r="T5248" i="8"/>
  <c r="T5249" i="8"/>
  <c r="T5250" i="8"/>
  <c r="T5251" i="8"/>
  <c r="T5252" i="8"/>
  <c r="T5253" i="8"/>
  <c r="T5254" i="8"/>
  <c r="T5255" i="8"/>
  <c r="T5256" i="8"/>
  <c r="T5257" i="8"/>
  <c r="T5258" i="8"/>
  <c r="T5259" i="8"/>
  <c r="T5260" i="8"/>
  <c r="T5261" i="8"/>
  <c r="T5262" i="8"/>
  <c r="T5263" i="8"/>
  <c r="T5264" i="8"/>
  <c r="T5265" i="8"/>
  <c r="T5266" i="8"/>
  <c r="T5267" i="8"/>
  <c r="T5268" i="8"/>
  <c r="T5269" i="8"/>
  <c r="T5270" i="8"/>
  <c r="T5271" i="8"/>
  <c r="T5272" i="8"/>
  <c r="T5273" i="8"/>
  <c r="T5274" i="8"/>
  <c r="T5275" i="8"/>
  <c r="T5276" i="8"/>
  <c r="T5277" i="8"/>
  <c r="T5278" i="8"/>
  <c r="T5279" i="8"/>
  <c r="T5280" i="8"/>
  <c r="T5281" i="8"/>
  <c r="T5282" i="8"/>
  <c r="T5283" i="8"/>
  <c r="T5284" i="8"/>
  <c r="T5285" i="8"/>
  <c r="T5286" i="8"/>
  <c r="T5287" i="8"/>
  <c r="T5288" i="8"/>
  <c r="T5289" i="8"/>
  <c r="T5290" i="8"/>
  <c r="T5291" i="8"/>
  <c r="T5292" i="8"/>
  <c r="T5293" i="8"/>
  <c r="T5294" i="8"/>
  <c r="T5295" i="8"/>
  <c r="T5296" i="8"/>
  <c r="T5297" i="8"/>
  <c r="T5298" i="8"/>
  <c r="T5299" i="8"/>
  <c r="T5300" i="8"/>
  <c r="T5301" i="8"/>
  <c r="T5302" i="8"/>
  <c r="T5303" i="8"/>
  <c r="T5304" i="8"/>
  <c r="T5305" i="8"/>
  <c r="T5306" i="8"/>
  <c r="T5307" i="8"/>
  <c r="T5308" i="8"/>
  <c r="T5309" i="8"/>
  <c r="T5310" i="8"/>
  <c r="T5311" i="8"/>
  <c r="T5312" i="8"/>
  <c r="T5313" i="8"/>
  <c r="T5314" i="8"/>
  <c r="T5315" i="8"/>
  <c r="T5316" i="8"/>
  <c r="T5317" i="8"/>
  <c r="T5318" i="8"/>
  <c r="T5319" i="8"/>
  <c r="T5320" i="8"/>
  <c r="T5321" i="8"/>
  <c r="T5322" i="8"/>
  <c r="T5323" i="8"/>
  <c r="T5324" i="8"/>
  <c r="T5325" i="8"/>
  <c r="T5326" i="8"/>
  <c r="T5327" i="8"/>
  <c r="T5328" i="8"/>
  <c r="T5329" i="8"/>
  <c r="T5330" i="8"/>
  <c r="T5331" i="8"/>
  <c r="T5332" i="8"/>
  <c r="T5333" i="8"/>
  <c r="T5334" i="8"/>
  <c r="T5335" i="8"/>
  <c r="T5336" i="8"/>
  <c r="T5337" i="8"/>
  <c r="T5338" i="8"/>
  <c r="T5339" i="8"/>
  <c r="T5340" i="8"/>
  <c r="T5341" i="8"/>
  <c r="T5342" i="8"/>
  <c r="T5343" i="8"/>
  <c r="T5344" i="8"/>
  <c r="T5345" i="8"/>
  <c r="T5346" i="8"/>
  <c r="T5347" i="8"/>
  <c r="T5348" i="8"/>
  <c r="T5349" i="8"/>
  <c r="T5350" i="8"/>
  <c r="T5351" i="8"/>
  <c r="T5352" i="8"/>
  <c r="T5353" i="8"/>
  <c r="T5354" i="8"/>
  <c r="T5355" i="8"/>
  <c r="T5356" i="8"/>
  <c r="T5357" i="8"/>
  <c r="T5358" i="8"/>
  <c r="T5359" i="8"/>
  <c r="T5360" i="8"/>
  <c r="T5361" i="8"/>
  <c r="T5362" i="8"/>
  <c r="T5363" i="8"/>
  <c r="T5364" i="8"/>
  <c r="T5365" i="8"/>
  <c r="T5366" i="8"/>
  <c r="T5367" i="8"/>
  <c r="T5368" i="8"/>
  <c r="T5369" i="8"/>
  <c r="T5370" i="8"/>
  <c r="T5371" i="8"/>
  <c r="T5372" i="8"/>
  <c r="T5373" i="8"/>
  <c r="T5374" i="8"/>
  <c r="T5375" i="8"/>
  <c r="T5376" i="8"/>
  <c r="T5377" i="8"/>
  <c r="T5378" i="8"/>
  <c r="T5379" i="8"/>
  <c r="T5380" i="8"/>
  <c r="T5381" i="8"/>
  <c r="T5382" i="8"/>
  <c r="T5383" i="8"/>
  <c r="T5384" i="8"/>
  <c r="T5385" i="8"/>
  <c r="T5386" i="8"/>
  <c r="T5387" i="8"/>
  <c r="T5388" i="8"/>
  <c r="T5389" i="8"/>
  <c r="T5390" i="8"/>
  <c r="T5391" i="8"/>
  <c r="T5392" i="8"/>
  <c r="T5393" i="8"/>
  <c r="T5394" i="8"/>
  <c r="T5395" i="8"/>
  <c r="T5396" i="8"/>
  <c r="T5397" i="8"/>
  <c r="T5398" i="8"/>
  <c r="T5399" i="8"/>
  <c r="T5400" i="8"/>
  <c r="T5401" i="8"/>
  <c r="T5402" i="8"/>
  <c r="T5403" i="8"/>
  <c r="T5404" i="8"/>
  <c r="T5405" i="8"/>
  <c r="T5406" i="8"/>
  <c r="T5407" i="8"/>
  <c r="T5408" i="8"/>
  <c r="T5409" i="8"/>
  <c r="T5410" i="8"/>
  <c r="T5411" i="8"/>
  <c r="T5412" i="8"/>
  <c r="T5413" i="8"/>
  <c r="T5414" i="8"/>
  <c r="T5415" i="8"/>
  <c r="T5416" i="8"/>
  <c r="T5417" i="8"/>
  <c r="T5418" i="8"/>
  <c r="T5419" i="8"/>
  <c r="T5420" i="8"/>
  <c r="T5421" i="8"/>
  <c r="T5422" i="8"/>
  <c r="T5423" i="8"/>
  <c r="T5424" i="8"/>
  <c r="T5425" i="8"/>
  <c r="T5426" i="8"/>
  <c r="T5427" i="8"/>
  <c r="T5428" i="8"/>
  <c r="T5429" i="8"/>
  <c r="T5430" i="8"/>
  <c r="T5431" i="8"/>
  <c r="T5432" i="8"/>
  <c r="T5433" i="8"/>
  <c r="T5434" i="8"/>
  <c r="T5435" i="8"/>
  <c r="T5436" i="8"/>
  <c r="T5437" i="8"/>
  <c r="T5438" i="8"/>
  <c r="T5439" i="8"/>
  <c r="T5440" i="8"/>
  <c r="T5441" i="8"/>
  <c r="T5442" i="8"/>
  <c r="T5443" i="8"/>
  <c r="T5444" i="8"/>
  <c r="T5445" i="8"/>
  <c r="T5446" i="8"/>
  <c r="T5447" i="8"/>
  <c r="T5448" i="8"/>
  <c r="T5449" i="8"/>
  <c r="T5450" i="8"/>
  <c r="T5451" i="8"/>
  <c r="T5452" i="8"/>
  <c r="T5453" i="8"/>
  <c r="T5454" i="8"/>
  <c r="T5455" i="8"/>
  <c r="T5456" i="8"/>
  <c r="T5457" i="8"/>
  <c r="T5458" i="8"/>
  <c r="T5459" i="8"/>
  <c r="T5460" i="8"/>
  <c r="T5461" i="8"/>
  <c r="T5462" i="8"/>
  <c r="T5463" i="8"/>
  <c r="T5464" i="8"/>
  <c r="T5465" i="8"/>
  <c r="T5466" i="8"/>
  <c r="T5467" i="8"/>
  <c r="T5468" i="8"/>
  <c r="T5469" i="8"/>
  <c r="T5470" i="8"/>
  <c r="T5471" i="8"/>
  <c r="T5472" i="8"/>
  <c r="T5473" i="8"/>
  <c r="T5474" i="8"/>
  <c r="T5475" i="8"/>
  <c r="T5476" i="8"/>
  <c r="T5477" i="8"/>
  <c r="T5478" i="8"/>
  <c r="T5479" i="8"/>
  <c r="T5480" i="8"/>
  <c r="T5481" i="8"/>
  <c r="T5482" i="8"/>
  <c r="T5483" i="8"/>
  <c r="T5484" i="8"/>
  <c r="T5485" i="8"/>
  <c r="T5486" i="8"/>
  <c r="T5487" i="8"/>
  <c r="T5488" i="8"/>
  <c r="T5489" i="8"/>
  <c r="T5490" i="8"/>
  <c r="T5491" i="8"/>
  <c r="T5492" i="8"/>
  <c r="T5493" i="8"/>
  <c r="T5494" i="8"/>
  <c r="T5495" i="8"/>
  <c r="T5496" i="8"/>
  <c r="T5497" i="8"/>
  <c r="T5498" i="8"/>
  <c r="T5499" i="8"/>
  <c r="T5500" i="8"/>
  <c r="T5501" i="8"/>
  <c r="T5502" i="8"/>
  <c r="T5503" i="8"/>
  <c r="T5504" i="8"/>
  <c r="T5505" i="8"/>
  <c r="T5506" i="8"/>
  <c r="T5507" i="8"/>
  <c r="T5508" i="8"/>
  <c r="T5509" i="8"/>
  <c r="T5510" i="8"/>
  <c r="T5511" i="8"/>
  <c r="T5512" i="8"/>
  <c r="T5513" i="8"/>
  <c r="T5514" i="8"/>
  <c r="T5515" i="8"/>
  <c r="T5516" i="8"/>
  <c r="T5517" i="8"/>
  <c r="T5518" i="8"/>
  <c r="T5519" i="8"/>
  <c r="T5520" i="8"/>
  <c r="T5521" i="8"/>
  <c r="T5522" i="8"/>
  <c r="T5523" i="8"/>
  <c r="T5524" i="8"/>
  <c r="T5525" i="8"/>
  <c r="T5526" i="8"/>
  <c r="T5527" i="8"/>
  <c r="T5528" i="8"/>
  <c r="T5529" i="8"/>
  <c r="T5530" i="8"/>
  <c r="T5531" i="8"/>
  <c r="T5532" i="8"/>
  <c r="T5533" i="8"/>
  <c r="T5534" i="8"/>
  <c r="T5535" i="8"/>
  <c r="T5536" i="8"/>
  <c r="T5537" i="8"/>
  <c r="T5538" i="8"/>
  <c r="T5539" i="8"/>
  <c r="T5540" i="8"/>
  <c r="T5541" i="8"/>
  <c r="T5542" i="8"/>
  <c r="T5543" i="8"/>
  <c r="T5544" i="8"/>
  <c r="T5545" i="8"/>
  <c r="T5546" i="8"/>
  <c r="T5547" i="8"/>
  <c r="T5548" i="8"/>
  <c r="T5549" i="8"/>
  <c r="T5550" i="8"/>
  <c r="T5551" i="8"/>
  <c r="T5552" i="8"/>
  <c r="T5553" i="8"/>
  <c r="T5554" i="8"/>
  <c r="T5555" i="8"/>
  <c r="T5556" i="8"/>
  <c r="T5557" i="8"/>
  <c r="T5558" i="8"/>
  <c r="T5559" i="8"/>
  <c r="T5560" i="8"/>
  <c r="T5561" i="8"/>
  <c r="T5562" i="8"/>
  <c r="T5563" i="8"/>
  <c r="T5564" i="8"/>
  <c r="T5565" i="8"/>
  <c r="T5566" i="8"/>
  <c r="T5567" i="8"/>
  <c r="T5568" i="8"/>
  <c r="T5569" i="8"/>
  <c r="T5570" i="8"/>
  <c r="T5571" i="8"/>
  <c r="T5572" i="8"/>
  <c r="T5573" i="8"/>
  <c r="T5574" i="8"/>
  <c r="T5575" i="8"/>
  <c r="T5576" i="8"/>
  <c r="T5577" i="8"/>
  <c r="T5578" i="8"/>
  <c r="T5579" i="8"/>
  <c r="T5580" i="8"/>
  <c r="T5581" i="8"/>
  <c r="T5582" i="8"/>
  <c r="T5583" i="8"/>
  <c r="T5584" i="8"/>
  <c r="T5585" i="8"/>
  <c r="T5586" i="8"/>
  <c r="T5587" i="8"/>
  <c r="T5588" i="8"/>
  <c r="T5589" i="8"/>
  <c r="T5590" i="8"/>
  <c r="T5591" i="8"/>
  <c r="T5592" i="8"/>
  <c r="T5593" i="8"/>
  <c r="T5594" i="8"/>
  <c r="T5595" i="8"/>
  <c r="T5596" i="8"/>
  <c r="T5597" i="8"/>
  <c r="T5598" i="8"/>
  <c r="T5599" i="8"/>
  <c r="T5600" i="8"/>
  <c r="T5601" i="8"/>
  <c r="T5602" i="8"/>
  <c r="T5603" i="8"/>
  <c r="T5604" i="8"/>
  <c r="T5605" i="8"/>
  <c r="T5606" i="8"/>
  <c r="T5607" i="8"/>
  <c r="T5608" i="8"/>
  <c r="T5609" i="8"/>
  <c r="T5610" i="8"/>
  <c r="T5611" i="8"/>
  <c r="T5612" i="8"/>
  <c r="T5613" i="8"/>
  <c r="T5614" i="8"/>
  <c r="T5615" i="8"/>
  <c r="T5616" i="8"/>
  <c r="T5617" i="8"/>
  <c r="T5618" i="8"/>
  <c r="T5619" i="8"/>
  <c r="T5620" i="8"/>
  <c r="T5621" i="8"/>
  <c r="T5622" i="8"/>
  <c r="T5623" i="8"/>
  <c r="T5624" i="8"/>
  <c r="T5625" i="8"/>
  <c r="T5626" i="8"/>
  <c r="T5627" i="8"/>
  <c r="T5628" i="8"/>
  <c r="T5629" i="8"/>
  <c r="T5630" i="8"/>
  <c r="T5631" i="8"/>
  <c r="T5632" i="8"/>
  <c r="T5633" i="8"/>
  <c r="T5634" i="8"/>
  <c r="T5635" i="8"/>
  <c r="T5636" i="8"/>
  <c r="T5637" i="8"/>
  <c r="T5638" i="8"/>
  <c r="T5639" i="8"/>
  <c r="T5640" i="8"/>
  <c r="T5641" i="8"/>
  <c r="T5642" i="8"/>
  <c r="T5643" i="8"/>
  <c r="T5644" i="8"/>
  <c r="T5645" i="8"/>
  <c r="T5646" i="8"/>
  <c r="T5647" i="8"/>
  <c r="T5648" i="8"/>
  <c r="T5649" i="8"/>
  <c r="T5650" i="8"/>
  <c r="T5651" i="8"/>
  <c r="T5652" i="8"/>
  <c r="T5653" i="8"/>
  <c r="T5654" i="8"/>
  <c r="T5655" i="8"/>
  <c r="T5656" i="8"/>
  <c r="T5657" i="8"/>
  <c r="T5658" i="8"/>
  <c r="T5659" i="8"/>
  <c r="T5660" i="8"/>
  <c r="T5661" i="8"/>
  <c r="T5662" i="8"/>
  <c r="T5663" i="8"/>
  <c r="T5664" i="8"/>
  <c r="T5665" i="8"/>
  <c r="T5666" i="8"/>
  <c r="T5667" i="8"/>
  <c r="T5668" i="8"/>
  <c r="T5669" i="8"/>
  <c r="T5670" i="8"/>
  <c r="T5671" i="8"/>
  <c r="T5672" i="8"/>
  <c r="T5673" i="8"/>
  <c r="T5674" i="8"/>
  <c r="T5675" i="8"/>
  <c r="T5676" i="8"/>
  <c r="T5677" i="8"/>
  <c r="T5678" i="8"/>
  <c r="T5679" i="8"/>
  <c r="T5680" i="8"/>
  <c r="T5681" i="8"/>
  <c r="T5682" i="8"/>
  <c r="T5683" i="8"/>
  <c r="T5684" i="8"/>
  <c r="T5685" i="8"/>
  <c r="T5686" i="8"/>
  <c r="T5687" i="8"/>
  <c r="T5688" i="8"/>
  <c r="T5689" i="8"/>
  <c r="T5690" i="8"/>
  <c r="T5691" i="8"/>
  <c r="T5692" i="8"/>
  <c r="T5693" i="8"/>
  <c r="T5694" i="8"/>
  <c r="T5695" i="8"/>
  <c r="T5696" i="8"/>
  <c r="T5697" i="8"/>
  <c r="T5698" i="8"/>
  <c r="T5699" i="8"/>
  <c r="T5700" i="8"/>
  <c r="T5701" i="8"/>
  <c r="T5702" i="8"/>
  <c r="T5703" i="8"/>
  <c r="T5704" i="8"/>
  <c r="T5705" i="8"/>
  <c r="T5706" i="8"/>
  <c r="T5707" i="8"/>
  <c r="T5708" i="8"/>
  <c r="T5709" i="8"/>
  <c r="T5710" i="8"/>
  <c r="T5711" i="8"/>
  <c r="T5712" i="8"/>
  <c r="T5713" i="8"/>
  <c r="T5714" i="8"/>
  <c r="T5715" i="8"/>
  <c r="T5716" i="8"/>
  <c r="T5717" i="8"/>
  <c r="T5718" i="8"/>
  <c r="T5719" i="8"/>
  <c r="T5720" i="8"/>
  <c r="T5721" i="8"/>
  <c r="T5722" i="8"/>
  <c r="T5723" i="8"/>
  <c r="T5724" i="8"/>
  <c r="T5725" i="8"/>
  <c r="T5726" i="8"/>
  <c r="T5727" i="8"/>
  <c r="T5728" i="8"/>
  <c r="T5729" i="8"/>
  <c r="T5730" i="8"/>
  <c r="T5731" i="8"/>
  <c r="T5732" i="8"/>
  <c r="T5733" i="8"/>
  <c r="T5734" i="8"/>
  <c r="T5735" i="8"/>
  <c r="T5736" i="8"/>
  <c r="T5737" i="8"/>
  <c r="T5738" i="8"/>
  <c r="T5739" i="8"/>
  <c r="T5740" i="8"/>
  <c r="T5741" i="8"/>
  <c r="T5742" i="8"/>
  <c r="T5743" i="8"/>
  <c r="T5744" i="8"/>
  <c r="T5745" i="8"/>
  <c r="T5746" i="8"/>
  <c r="T5747" i="8"/>
  <c r="T5748" i="8"/>
  <c r="T5749" i="8"/>
  <c r="T5750" i="8"/>
  <c r="T5751" i="8"/>
  <c r="T5752" i="8"/>
  <c r="T5753" i="8"/>
  <c r="T5754" i="8"/>
  <c r="T5755" i="8"/>
  <c r="T5756" i="8"/>
  <c r="T5757" i="8"/>
  <c r="T5758" i="8"/>
  <c r="T5759" i="8"/>
  <c r="T5760" i="8"/>
  <c r="T5761" i="8"/>
  <c r="T5762" i="8"/>
  <c r="T5763" i="8"/>
  <c r="T5764" i="8"/>
  <c r="T5765" i="8"/>
  <c r="T5766" i="8"/>
  <c r="T5767" i="8"/>
  <c r="T5768" i="8"/>
  <c r="T5769" i="8"/>
  <c r="T5770" i="8"/>
  <c r="T5771" i="8"/>
  <c r="T5772" i="8"/>
  <c r="T5773" i="8"/>
  <c r="T5774" i="8"/>
  <c r="T5775" i="8"/>
  <c r="T5776" i="8"/>
  <c r="T5777" i="8"/>
  <c r="T5778" i="8"/>
  <c r="T5779" i="8"/>
  <c r="T5780" i="8"/>
  <c r="T5781" i="8"/>
  <c r="T5782" i="8"/>
  <c r="T5783" i="8"/>
  <c r="T5784" i="8"/>
  <c r="T5785" i="8"/>
  <c r="T5786" i="8"/>
  <c r="T5787" i="8"/>
  <c r="T5788" i="8"/>
  <c r="T5789" i="8"/>
  <c r="T5790" i="8"/>
  <c r="T5791" i="8"/>
  <c r="T5792" i="8"/>
  <c r="T5793" i="8"/>
  <c r="T5794" i="8"/>
  <c r="T5795" i="8"/>
  <c r="T5796" i="8"/>
  <c r="T5797" i="8"/>
  <c r="T5798" i="8"/>
  <c r="T5799" i="8"/>
  <c r="T5800" i="8"/>
  <c r="T5801" i="8"/>
  <c r="T5802" i="8"/>
  <c r="T5803" i="8"/>
  <c r="T5804" i="8"/>
  <c r="T5805" i="8"/>
  <c r="T5806" i="8"/>
  <c r="T5807" i="8"/>
  <c r="T5808" i="8"/>
  <c r="T5809" i="8"/>
  <c r="T5810" i="8"/>
  <c r="T5811" i="8"/>
  <c r="T5812" i="8"/>
  <c r="T5813" i="8"/>
  <c r="T5814" i="8"/>
  <c r="T5815" i="8"/>
  <c r="T5816" i="8"/>
  <c r="T5817" i="8"/>
  <c r="T5818" i="8"/>
  <c r="T5819" i="8"/>
  <c r="T5820" i="8"/>
  <c r="T5821" i="8"/>
  <c r="T5822" i="8"/>
  <c r="T5823" i="8"/>
  <c r="T5824" i="8"/>
  <c r="T5825" i="8"/>
  <c r="T5826" i="8"/>
  <c r="T5827" i="8"/>
  <c r="T5828" i="8"/>
  <c r="T5829" i="8"/>
  <c r="T5830" i="8"/>
  <c r="T5831" i="8"/>
  <c r="T5832" i="8"/>
  <c r="T5833" i="8"/>
  <c r="T5834" i="8"/>
  <c r="T5835" i="8"/>
  <c r="T5836" i="8"/>
  <c r="T5837" i="8"/>
  <c r="T5838" i="8"/>
  <c r="T5839" i="8"/>
  <c r="T5840" i="8"/>
  <c r="T5841" i="8"/>
  <c r="T5842" i="8"/>
  <c r="T5843" i="8"/>
  <c r="T5844" i="8"/>
  <c r="T5845" i="8"/>
  <c r="T5846" i="8"/>
  <c r="T5847" i="8"/>
  <c r="T5848" i="8"/>
  <c r="T5849" i="8"/>
  <c r="T5850" i="8"/>
  <c r="T5851" i="8"/>
  <c r="T5852" i="8"/>
  <c r="T5853" i="8"/>
  <c r="T5854" i="8"/>
  <c r="T5855" i="8"/>
  <c r="T5856" i="8"/>
  <c r="T5857" i="8"/>
  <c r="T5858" i="8"/>
  <c r="T5859" i="8"/>
  <c r="T5860" i="8"/>
  <c r="T5861" i="8"/>
  <c r="T5862" i="8"/>
  <c r="T5863" i="8"/>
  <c r="T5864" i="8"/>
  <c r="T5865" i="8"/>
  <c r="T5866" i="8"/>
  <c r="T5867" i="8"/>
  <c r="T5868" i="8"/>
  <c r="T5869" i="8"/>
  <c r="T5870" i="8"/>
  <c r="T5871" i="8"/>
  <c r="T5872" i="8"/>
  <c r="T5873" i="8"/>
  <c r="T5874" i="8"/>
  <c r="T5875" i="8"/>
  <c r="T5876" i="8"/>
  <c r="T5877" i="8"/>
  <c r="T5878" i="8"/>
  <c r="T5879" i="8"/>
  <c r="T5880" i="8"/>
  <c r="T5881" i="8"/>
  <c r="T5882" i="8"/>
  <c r="T5883" i="8"/>
  <c r="T5884" i="8"/>
  <c r="T5885" i="8"/>
  <c r="T5886" i="8"/>
  <c r="T5887" i="8"/>
  <c r="T5888" i="8"/>
  <c r="T5889" i="8"/>
  <c r="T5890" i="8"/>
  <c r="T5891" i="8"/>
  <c r="T5892" i="8"/>
  <c r="T5893" i="8"/>
  <c r="T5894" i="8"/>
  <c r="T5895" i="8"/>
  <c r="T5896" i="8"/>
  <c r="T5897" i="8"/>
  <c r="T5898" i="8"/>
  <c r="T5899" i="8"/>
  <c r="T5900" i="8"/>
  <c r="T5901" i="8"/>
  <c r="T5902" i="8"/>
  <c r="T5903" i="8"/>
  <c r="T5904" i="8"/>
  <c r="T5905" i="8"/>
  <c r="T5906" i="8"/>
  <c r="T5907" i="8"/>
  <c r="T5908" i="8"/>
  <c r="T5909" i="8"/>
  <c r="T5910" i="8"/>
  <c r="T5911" i="8"/>
  <c r="T5912" i="8"/>
  <c r="T5913" i="8"/>
  <c r="T5914" i="8"/>
  <c r="T5915" i="8"/>
  <c r="T5916" i="8"/>
  <c r="T5917" i="8"/>
  <c r="T5918" i="8"/>
  <c r="T5919" i="8"/>
  <c r="T5920" i="8"/>
  <c r="T5921" i="8"/>
  <c r="T5922" i="8"/>
  <c r="T5923" i="8"/>
  <c r="T5924" i="8"/>
  <c r="T5925" i="8"/>
  <c r="T5926" i="8"/>
  <c r="T5927" i="8"/>
  <c r="T5928" i="8"/>
  <c r="T5929" i="8"/>
  <c r="T5930" i="8"/>
  <c r="T5931" i="8"/>
  <c r="T5932" i="8"/>
  <c r="T5933" i="8"/>
  <c r="T5934" i="8"/>
  <c r="T5935" i="8"/>
  <c r="T5936" i="8"/>
  <c r="T5937" i="8"/>
  <c r="T5938" i="8"/>
  <c r="T5939" i="8"/>
  <c r="T5940" i="8"/>
  <c r="T5941" i="8"/>
  <c r="T5942" i="8"/>
  <c r="T5943" i="8"/>
  <c r="T5944" i="8"/>
  <c r="T5945" i="8"/>
  <c r="T5946" i="8"/>
  <c r="T5947" i="8"/>
  <c r="T5948" i="8"/>
  <c r="T5949" i="8"/>
  <c r="T5950" i="8"/>
  <c r="T5951" i="8"/>
  <c r="T5952" i="8"/>
  <c r="T5953" i="8"/>
  <c r="T5954" i="8"/>
  <c r="T5955" i="8"/>
  <c r="T5956" i="8"/>
  <c r="T5957" i="8"/>
  <c r="T5958" i="8"/>
  <c r="T5959" i="8"/>
  <c r="T5960" i="8"/>
  <c r="T5961" i="8"/>
  <c r="T5962" i="8"/>
  <c r="T5963" i="8"/>
  <c r="T5964" i="8"/>
  <c r="T5965" i="8"/>
  <c r="T5966" i="8"/>
  <c r="T5967" i="8"/>
  <c r="T5968" i="8"/>
  <c r="T5969" i="8"/>
  <c r="T5970" i="8"/>
  <c r="T5971" i="8"/>
  <c r="T5972" i="8"/>
  <c r="T5973" i="8"/>
  <c r="T5974" i="8"/>
  <c r="T5975" i="8"/>
  <c r="T5976" i="8"/>
  <c r="T5977" i="8"/>
  <c r="T5978" i="8"/>
  <c r="T5979" i="8"/>
  <c r="T5980" i="8"/>
  <c r="T5981" i="8"/>
  <c r="T5982" i="8"/>
  <c r="T5983" i="8"/>
  <c r="T5984" i="8"/>
  <c r="T5985" i="8"/>
  <c r="T5986" i="8"/>
  <c r="T5987" i="8"/>
  <c r="T5988" i="8"/>
  <c r="T5989" i="8"/>
  <c r="T5990" i="8"/>
  <c r="T5991" i="8"/>
  <c r="T5992" i="8"/>
  <c r="T5993" i="8"/>
  <c r="T5994" i="8"/>
  <c r="T5995" i="8"/>
  <c r="T5996" i="8"/>
  <c r="T5997" i="8"/>
  <c r="T5998" i="8"/>
  <c r="T5999" i="8"/>
  <c r="T6000" i="8"/>
  <c r="T2" i="8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154" i="1" s="1"/>
  <c r="BC154" i="1" s="1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" i="5"/>
  <c r="AA1" i="8" l="1"/>
  <c r="Y1" i="8"/>
  <c r="AB1" i="8" l="1"/>
  <c r="AD1" i="8" s="1"/>
  <c r="A2" i="1"/>
  <c r="D2" i="1" l="1"/>
  <c r="O2" i="1" s="1"/>
  <c r="BA2" i="1"/>
  <c r="P2" i="1"/>
  <c r="AR2" i="1" l="1"/>
  <c r="AT2" i="1" s="1"/>
  <c r="R2" i="1"/>
  <c r="N2" i="1"/>
  <c r="Q2" i="1" s="1"/>
  <c r="H2" i="1"/>
  <c r="F2" i="1"/>
  <c r="E2" i="1" s="1"/>
  <c r="AS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<sst xmlns="http://schemas.openxmlformats.org/spreadsheetml/2006/main" count="50563" uniqueCount="6147">
  <si>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</si>
  <si>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</si>
  <si>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</si>
  <si>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</si>
  <si>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</si>
  <si>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</si>
  <si>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</si>
  <si>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</si>
  <si>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</si>
  <si>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</si>
  <si>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</si>
  <si>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</si>
  <si>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</si>
  <si>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</si>
  <si>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</si>
  <si>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</si>
  <si>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</si>
  <si>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</si>
  <si>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</si>
  <si>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</si>
  <si>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</si>
  <si>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</si>
  <si>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</si>
  <si>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</si>
  <si>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</si>
  <si>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</si>
  <si>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</si>
  <si>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</si>
  <si>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</si>
  <si>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</si>
  <si>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</si>
  <si>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</si>
  <si>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</si>
  <si>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</si>
  <si>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</si>
  <si>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</si>
  <si>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</si>
  <si>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</si>
  <si>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</si>
  <si>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</si>
  <si>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</si>
  <si>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</si>
  <si>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</si>
  <si>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</si>
  <si>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</si>
  <si>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</si>
  <si>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</si>
  <si>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</si>
  <si>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</si>
  <si>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</si>
  <si>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</si>
  <si>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</si>
  <si>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</si>
  <si>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</si>
  <si>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</si>
  <si>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</si>
  <si>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</si>
  <si>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</si>
  <si>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</si>
  <si>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</si>
  <si>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</si>
  <si>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</si>
  <si>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</si>
  <si>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</si>
  <si>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</si>
  <si>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</si>
  <si>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</si>
  <si>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</si>
  <si>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</si>
  <si>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</si>
  <si>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</si>
  <si>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</si>
  <si>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</si>
  <si>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</si>
  <si>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</si>
  <si>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</si>
  <si>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</si>
  <si>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</si>
  <si>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</si>
  <si>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</si>
  <si>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</si>
  <si>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</si>
  <si>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</si>
  <si>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</si>
  <si>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</si>
  <si>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</si>
  <si>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</si>
  <si>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</si>
  <si>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</si>
  <si>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</si>
  <si>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</si>
  <si>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</si>
  <si>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</si>
  <si>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</si>
  <si>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</si>
  <si>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</si>
  <si>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</si>
  <si>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</si>
  <si>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</si>
  <si>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</si>
  <si>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</si>
  <si>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</si>
  <si>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</si>
  <si>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</si>
  <si>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</si>
  <si>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</si>
  <si>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</si>
  <si>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</si>
  <si>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</si>
  <si>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</si>
  <si>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</si>
  <si>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</si>
  <si>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</si>
  <si>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</si>
  <si>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</si>
  <si>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</si>
  <si>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</si>
  <si>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</si>
  <si>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</si>
  <si>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</si>
  <si>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</si>
  <si>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</si>
  <si>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</si>
  <si>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</si>
  <si>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</si>
  <si>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</si>
  <si>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</si>
  <si>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</si>
  <si>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</si>
  <si>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</si>
  <si>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</si>
  <si>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</si>
  <si>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</si>
  <si>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</si>
  <si>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</si>
  <si>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</si>
  <si>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</si>
  <si>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</si>
  <si>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</si>
  <si>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</si>
  <si>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</si>
  <si>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</si>
  <si>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</si>
  <si>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</si>
  <si>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</si>
  <si>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</si>
  <si>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</si>
  <si>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</si>
  <si>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</si>
  <si>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</si>
  <si>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</si>
  <si>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</si>
  <si>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</si>
  <si>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</si>
  <si>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</si>
  <si>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</si>
  <si>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</si>
  <si>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</si>
  <si>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</si>
  <si>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</si>
  <si>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</si>
  <si>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</si>
  <si>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</si>
  <si>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</si>
  <si>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</si>
  <si>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</si>
  <si>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</si>
  <si>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</si>
  <si>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</si>
  <si>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</si>
  <si>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</si>
  <si>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</si>
  <si>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</si>
  <si>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</si>
  <si>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</si>
  <si>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</si>
  <si>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</si>
  <si>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</si>
  <si>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</si>
  <si>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</si>
  <si>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</si>
  <si>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</si>
  <si>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</si>
  <si>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</si>
  <si>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</si>
  <si>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</si>
  <si>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</si>
  <si>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</si>
  <si>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</si>
  <si>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</si>
  <si>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</si>
  <si>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</si>
  <si>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</si>
  <si>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</si>
  <si>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</si>
  <si>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</si>
  <si>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</si>
  <si>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</si>
  <si>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</si>
  <si>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</si>
  <si>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</si>
  <si>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</si>
  <si>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</si>
  <si>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</si>
  <si>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</si>
  <si>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</si>
  <si>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</si>
  <si>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</si>
  <si>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</si>
  <si>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</si>
  <si>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</si>
  <si>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</si>
  <si>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</si>
  <si>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</si>
  <si>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</si>
  <si>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</si>
  <si>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</si>
  <si>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</si>
  <si>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</si>
  <si>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</si>
  <si>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</si>
  <si>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</si>
  <si>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</si>
  <si>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</si>
  <si>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</si>
  <si>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</si>
  <si>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</si>
  <si>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</si>
  <si>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</si>
  <si>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</si>
  <si>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</si>
  <si>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</si>
  <si>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</si>
  <si>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</si>
  <si>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</si>
  <si>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</si>
  <si>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</si>
  <si>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</si>
  <si>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</si>
  <si>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</si>
  <si>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</si>
  <si>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</si>
  <si>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</si>
  <si>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</si>
  <si>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</si>
  <si>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</si>
  <si>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</si>
  <si>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</si>
  <si>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</si>
  <si>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</si>
  <si>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</si>
  <si>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</si>
  <si>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</si>
  <si>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</si>
  <si>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</si>
  <si>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</si>
  <si>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</si>
  <si>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</si>
  <si>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</si>
  <si>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</si>
  <si>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</si>
  <si>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</si>
  <si>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</si>
  <si>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</si>
  <si>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</si>
  <si>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</si>
  <si>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</si>
  <si>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</si>
  <si>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</si>
  <si>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</si>
  <si>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</si>
  <si>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</si>
  <si>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</si>
  <si>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</si>
  <si>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</si>
  <si>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</si>
  <si>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</si>
  <si>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</si>
  <si>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</si>
  <si>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</si>
  <si>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</si>
  <si>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</si>
  <si>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</si>
  <si>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</si>
  <si>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</si>
  <si>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</si>
  <si>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</si>
  <si>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</si>
  <si>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</si>
  <si>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</si>
  <si>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</si>
  <si>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</si>
  <si>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</si>
  <si>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</si>
  <si>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</si>
  <si>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</si>
  <si>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</si>
  <si>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</si>
  <si>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</si>
  <si>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</si>
  <si>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</si>
  <si>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</si>
  <si>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</si>
  <si>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</si>
  <si>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</si>
  <si>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</si>
  <si>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</si>
  <si>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</si>
  <si>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</si>
  <si>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</si>
  <si>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</si>
  <si>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</si>
  <si>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</si>
  <si>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</si>
  <si>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</si>
  <si>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</si>
  <si>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</si>
  <si>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</si>
  <si>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</si>
  <si>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</si>
  <si>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</si>
  <si>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</si>
  <si>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</si>
  <si>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</si>
  <si>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</si>
  <si>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</si>
  <si>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</si>
  <si>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</si>
  <si>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</si>
  <si>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</si>
  <si>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</si>
  <si>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</si>
  <si>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</si>
  <si>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</si>
  <si>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</si>
  <si>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</si>
  <si>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</si>
  <si>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</si>
  <si>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</si>
  <si>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</si>
  <si>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</si>
  <si>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</si>
  <si>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</si>
  <si>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</si>
  <si>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</si>
  <si>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</si>
  <si>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</si>
  <si>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</si>
  <si>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</si>
  <si>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</si>
  <si>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</si>
  <si>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</si>
  <si>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</si>
  <si>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</si>
  <si>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</si>
  <si>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</si>
  <si>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</si>
  <si>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</si>
  <si>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</si>
  <si>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</si>
  <si>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</si>
  <si>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</si>
  <si>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</si>
  <si>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</si>
  <si>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</si>
  <si>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</si>
  <si>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</si>
  <si>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</si>
  <si>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</si>
  <si>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</si>
  <si>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</si>
  <si>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</si>
  <si>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</si>
  <si>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</si>
  <si>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</si>
  <si>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</si>
  <si>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</si>
  <si>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</si>
  <si>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</si>
  <si>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</si>
  <si>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</si>
  <si>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</si>
  <si>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</si>
  <si>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</si>
  <si>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</si>
  <si>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</si>
  <si>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</si>
  <si>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</si>
  <si>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</si>
  <si>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</si>
  <si>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</si>
  <si>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</si>
  <si>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</si>
  <si>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</si>
  <si>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</si>
  <si>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</si>
  <si>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</si>
  <si>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</si>
  <si>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</si>
  <si>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</si>
  <si>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</si>
  <si>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</si>
  <si>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</si>
  <si>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</si>
  <si>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</si>
  <si>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</si>
  <si>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</si>
  <si>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</si>
  <si>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</si>
  <si>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</si>
  <si>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</si>
  <si>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</si>
  <si>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</si>
  <si>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</si>
  <si>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</si>
  <si>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</si>
  <si>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</si>
  <si>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</si>
  <si>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</si>
  <si>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</si>
  <si>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</si>
  <si>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</si>
  <si>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</si>
  <si>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</si>
  <si>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</si>
  <si>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</si>
  <si>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</si>
  <si>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</si>
  <si>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</si>
  <si>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</si>
  <si>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</si>
  <si>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</si>
  <si>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</si>
  <si>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</si>
  <si>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</si>
  <si>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</si>
  <si>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</si>
  <si>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</si>
  <si>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</si>
  <si>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</si>
  <si>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</si>
  <si>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</si>
  <si>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</si>
  <si>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</si>
  <si>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</si>
  <si>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</si>
  <si>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</si>
  <si>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</si>
  <si>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</si>
  <si>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</si>
  <si>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</si>
  <si>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</si>
  <si>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</si>
  <si>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</si>
  <si>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</si>
  <si>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</si>
  <si>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</si>
  <si>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</si>
  <si>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</si>
  <si>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</si>
  <si>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</si>
  <si>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</si>
  <si>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</si>
  <si>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</si>
  <si>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</si>
  <si>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</si>
  <si>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</si>
  <si>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</si>
  <si>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</si>
  <si>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</si>
  <si>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</si>
  <si>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</si>
  <si>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</si>
  <si>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</si>
  <si>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</si>
  <si>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</si>
  <si>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</si>
  <si>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</si>
  <si>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</si>
  <si>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</si>
  <si>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</si>
  <si>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</si>
  <si>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</si>
  <si>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</si>
  <si>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</si>
  <si>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</si>
  <si>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</si>
  <si>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</si>
  <si>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</si>
  <si>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</si>
  <si>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</si>
  <si>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</si>
  <si>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</si>
  <si>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</si>
  <si>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</si>
  <si>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</si>
  <si>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</si>
  <si>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</si>
  <si>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</si>
  <si>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</si>
  <si>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</si>
  <si>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</si>
  <si>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</si>
  <si>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</si>
  <si>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</si>
  <si>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</si>
  <si>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</si>
  <si>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</si>
  <si>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</si>
  <si>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</si>
  <si>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</si>
  <si>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</si>
  <si>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</si>
  <si>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</si>
  <si>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</si>
  <si>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</si>
  <si>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</si>
  <si>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</si>
  <si>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</si>
  <si>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</si>
  <si>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</si>
  <si>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</si>
  <si>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</si>
  <si>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</si>
  <si>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</si>
  <si>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</si>
  <si>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</si>
  <si>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</si>
  <si>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</si>
  <si>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</si>
  <si>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</si>
  <si>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</si>
  <si>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</si>
  <si>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</si>
  <si>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</si>
  <si>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</si>
  <si>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</si>
  <si>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</si>
  <si>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</si>
  <si>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</si>
  <si>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</si>
  <si>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</si>
  <si>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</si>
  <si>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</si>
  <si>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</si>
  <si>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</si>
  <si>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</si>
  <si>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</si>
  <si>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</si>
  <si>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</si>
  <si>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</si>
  <si>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</si>
  <si>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</si>
  <si>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</si>
  <si>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</si>
  <si>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</si>
  <si>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</si>
  <si>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</si>
  <si>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</si>
  <si>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</si>
  <si>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</si>
  <si>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</si>
  <si>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</si>
  <si>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</si>
  <si>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</si>
  <si>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</si>
  <si>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</si>
  <si>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</si>
  <si>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</si>
  <si>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</si>
  <si>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</si>
  <si>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</si>
  <si>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</si>
  <si>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</si>
  <si>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</si>
  <si>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</si>
  <si>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</si>
  <si>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</si>
  <si>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</si>
  <si>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</si>
  <si>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</si>
  <si>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</si>
  <si>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</si>
  <si>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</si>
  <si>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</si>
  <si>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</si>
  <si>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</si>
  <si>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</si>
  <si>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</si>
  <si>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</si>
  <si>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</si>
  <si>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</si>
  <si>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</si>
  <si>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</si>
  <si>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</si>
  <si>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</si>
  <si>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</si>
  <si>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</si>
  <si>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</si>
  <si>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</si>
  <si>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</si>
  <si>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</si>
  <si>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</si>
  <si>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</si>
  <si>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</si>
  <si>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</si>
  <si>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</si>
  <si>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</si>
  <si>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</si>
  <si>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</si>
  <si>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</si>
  <si>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</si>
  <si>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</si>
  <si>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</si>
  <si>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</si>
  <si>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</si>
  <si>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</si>
  <si>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</si>
  <si>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</si>
  <si>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</si>
  <si>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</si>
  <si>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</si>
  <si>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</si>
  <si>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</si>
  <si>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</si>
  <si>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</si>
  <si>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</si>
  <si>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</si>
  <si>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</si>
  <si>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</si>
  <si>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</si>
  <si>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</si>
  <si>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</si>
  <si>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</si>
  <si>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</si>
  <si>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</si>
  <si>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</si>
  <si>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</si>
  <si>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</si>
  <si>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</si>
  <si>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</si>
  <si>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</si>
  <si>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</si>
  <si>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</si>
  <si>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</si>
  <si>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</si>
  <si>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</si>
  <si>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</si>
  <si>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</si>
  <si>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</si>
  <si>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</si>
  <si>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</si>
  <si>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</si>
  <si>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</si>
  <si>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</si>
  <si>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</si>
  <si>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</si>
  <si>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</si>
  <si>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</si>
  <si>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</si>
  <si>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</si>
  <si>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</si>
  <si>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</si>
  <si>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</si>
  <si>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</si>
  <si>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</si>
  <si>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</si>
  <si>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</si>
  <si>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</si>
  <si>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</si>
  <si>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</si>
  <si>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</si>
  <si>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</si>
  <si>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</si>
  <si>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</si>
  <si>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</si>
  <si>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</si>
  <si>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</si>
  <si>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</si>
  <si>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</si>
  <si>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</si>
  <si>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</si>
  <si>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</si>
  <si>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</si>
  <si>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</si>
  <si>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</si>
  <si>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</si>
  <si>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</si>
  <si>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</si>
  <si>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</si>
  <si>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</si>
  <si>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</si>
  <si>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</si>
  <si>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</si>
  <si>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</si>
  <si>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</si>
  <si>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</si>
  <si>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</si>
  <si>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</si>
  <si>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</si>
  <si>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</si>
  <si>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</si>
  <si>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</si>
  <si>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</si>
  <si>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</si>
  <si>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</si>
  <si>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</si>
  <si>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</si>
  <si>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</si>
  <si>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</si>
  <si>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</si>
  <si>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</si>
  <si>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</si>
  <si>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</si>
  <si>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</si>
  <si>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</si>
  <si>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</si>
  <si>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</si>
  <si>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</si>
  <si>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</si>
  <si>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</si>
  <si>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</si>
  <si>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</si>
  <si>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</si>
  <si>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</si>
  <si>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</si>
  <si>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</si>
  <si>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</si>
  <si>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</si>
  <si>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</si>
  <si>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</si>
  <si>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</si>
  <si>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</si>
  <si>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</si>
  <si>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</si>
  <si>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</si>
  <si>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</si>
  <si>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</si>
  <si>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</si>
  <si>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</si>
  <si>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</si>
  <si>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</si>
  <si>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</si>
  <si>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</si>
  <si>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</si>
  <si>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</si>
  <si>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</si>
  <si>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</si>
  <si>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</si>
  <si>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</si>
  <si>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</si>
  <si>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</si>
  <si>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</si>
  <si>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</si>
  <si>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</si>
  <si>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</si>
  <si>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</si>
  <si>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</si>
  <si>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</si>
  <si>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</si>
  <si>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</si>
  <si>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</si>
  <si>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</si>
  <si>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</si>
  <si>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</si>
  <si>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</si>
  <si>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</si>
  <si>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</si>
  <si>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</si>
  <si>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</si>
  <si>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</si>
  <si>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</si>
  <si>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</si>
  <si>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</si>
  <si>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</si>
  <si>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</si>
  <si>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</si>
  <si>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</si>
  <si>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</si>
  <si>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</si>
  <si>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</si>
  <si>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</si>
  <si>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</si>
  <si>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</si>
  <si>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</si>
  <si>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59 L</t>
  </si>
  <si>
    <t>100% шерсть</t>
  </si>
  <si>
    <t>57 M</t>
  </si>
  <si>
    <t>61 XL</t>
  </si>
  <si>
    <t>63 XXL</t>
  </si>
  <si>
    <t>55 S</t>
  </si>
  <si>
    <t>100% натуральная кожа / подклад: 100% полиэстер</t>
  </si>
  <si>
    <t>100% хлопок</t>
  </si>
  <si>
    <t>100% натуральня кожа</t>
  </si>
  <si>
    <t>grey</t>
  </si>
  <si>
    <t>100% шерсть / подклад: 100% полиэстер</t>
  </si>
  <si>
    <t>100% бумага</t>
  </si>
  <si>
    <t>58 M/L</t>
  </si>
  <si>
    <t>60 L/XL</t>
  </si>
  <si>
    <t>100% солома</t>
  </si>
  <si>
    <t>ONE</t>
  </si>
  <si>
    <t>100% полиэстер</t>
  </si>
  <si>
    <t>100% пух кролика</t>
  </si>
  <si>
    <t>Шляпная коробка</t>
  </si>
  <si>
    <t>80% хлопок - 20% лен</t>
  </si>
  <si>
    <t>100% лен</t>
  </si>
  <si>
    <t>100% вискоза</t>
  </si>
  <si>
    <t>80% шерсть - 20% нейлон</t>
  </si>
  <si>
    <t>kha</t>
  </si>
  <si>
    <t>bro</t>
  </si>
  <si>
    <t>100% натуральная кожа</t>
  </si>
  <si>
    <t>100% шерсть мериноса</t>
  </si>
  <si>
    <t>100% акрил</t>
  </si>
  <si>
    <t>56 S/M</t>
  </si>
  <si>
    <t>pur</t>
  </si>
  <si>
    <t>100% дерево</t>
  </si>
  <si>
    <t>50% шерсть - 50% акрил</t>
  </si>
  <si>
    <t>25102 TAXTEN</t>
  </si>
  <si>
    <t>100% шелк</t>
  </si>
  <si>
    <t>80% шерсть - 20% полиамид</t>
  </si>
  <si>
    <t>70% хлопок - 30% полиэстер</t>
  </si>
  <si>
    <t>02-039-17-57</t>
  </si>
  <si>
    <t>Шляпа STETSON арт. 1398408 NATICK (белый) {белый}</t>
  </si>
  <si>
    <t>1398408 NATICK</t>
  </si>
  <si>
    <t>Friedrich W. Schneider GmbH &amp; Co. KG; Oskar-Schindler-Str. 11, D 50769 Köln, Germany</t>
  </si>
  <si>
    <t>02-039-17-59</t>
  </si>
  <si>
    <t>02-006-09-57</t>
  </si>
  <si>
    <t>Шляпа STETSON арт. 2118201 PENN (черный) {1}</t>
  </si>
  <si>
    <t>2118201 PENN</t>
  </si>
  <si>
    <t>02-006-09-59</t>
  </si>
  <si>
    <t>02-006-09-58</t>
  </si>
  <si>
    <t>02-006-09-60</t>
  </si>
  <si>
    <t>02-006-09-61</t>
  </si>
  <si>
    <t>02-006-09-56</t>
  </si>
  <si>
    <t>02-006-09-62</t>
  </si>
  <si>
    <t>62 XL/XXL</t>
  </si>
  <si>
    <t>02-006-09-63</t>
  </si>
  <si>
    <t>02-040-17-57</t>
  </si>
  <si>
    <t>Шляпа STETSON арт. 2128503 TELIDA (белый) {белый}</t>
  </si>
  <si>
    <t>2128503 TELIDA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</si>
  <si>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</si>
  <si>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</si>
  <si>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</si>
  <si>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</si>
  <si>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</si>
  <si>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</si>
  <si>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</si>
  <si>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</si>
  <si>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</si>
  <si>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</si>
  <si>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</si>
  <si>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</si>
  <si>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</si>
  <si>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</si>
  <si>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</si>
  <si>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</si>
  <si>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</si>
  <si>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</si>
  <si>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</si>
  <si>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</si>
  <si>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</si>
  <si>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</si>
  <si>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</si>
  <si>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</si>
  <si>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</si>
  <si>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</si>
  <si>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</si>
  <si>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</si>
  <si>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</si>
  <si>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</si>
  <si>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</si>
  <si>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</si>
  <si>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</si>
  <si>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</si>
  <si>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</si>
  <si>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</si>
  <si>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</si>
  <si>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</si>
  <si>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</si>
  <si>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</si>
  <si>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</si>
  <si>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</si>
  <si>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</si>
  <si>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</si>
  <si>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</si>
  <si>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</si>
  <si>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</si>
  <si>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</si>
  <si>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</si>
  <si>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</si>
  <si>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</si>
  <si>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</si>
  <si>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</si>
  <si>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</si>
  <si>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</si>
  <si>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</si>
  <si>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</si>
  <si>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</si>
  <si>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</si>
  <si>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</si>
  <si>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</si>
  <si>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</si>
  <si>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</si>
  <si>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</si>
  <si>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</si>
  <si>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</si>
  <si>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</si>
  <si>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</si>
  <si>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</si>
  <si>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</si>
  <si>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</si>
  <si>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</si>
  <si>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</si>
  <si>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</si>
  <si>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</si>
  <si>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</si>
  <si>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</si>
  <si>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</si>
  <si>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</si>
  <si>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</si>
  <si>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</si>
  <si>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</si>
  <si>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</si>
  <si>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</si>
  <si>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</si>
  <si>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</si>
  <si>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</si>
  <si>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</si>
  <si>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</si>
  <si>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</si>
  <si>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</si>
  <si>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</si>
  <si>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</si>
  <si>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</si>
  <si>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</si>
  <si>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</si>
  <si>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</si>
  <si>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</si>
  <si>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</si>
  <si>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</si>
  <si>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</si>
  <si>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</si>
  <si>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</si>
  <si>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</si>
  <si>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</si>
  <si>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</si>
  <si>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</si>
  <si>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</si>
  <si>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</si>
  <si>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</si>
  <si>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</si>
  <si>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</si>
  <si>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</si>
  <si>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</si>
  <si>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</si>
  <si>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</si>
  <si>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</si>
  <si>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</si>
  <si>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</si>
  <si>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</si>
  <si>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</si>
  <si>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</si>
  <si>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</si>
  <si>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</si>
  <si>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</si>
  <si>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</si>
  <si>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</si>
  <si>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</si>
  <si>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</si>
  <si>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</si>
  <si>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</si>
  <si>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</si>
  <si>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</si>
  <si>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</si>
  <si>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</si>
  <si>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</si>
  <si>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</si>
  <si>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</si>
  <si>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</si>
  <si>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</si>
  <si>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</si>
  <si>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</si>
  <si>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</si>
  <si>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</si>
  <si>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</si>
  <si>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</si>
  <si>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</si>
  <si>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</si>
  <si>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</si>
  <si>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</si>
  <si>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</si>
  <si>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</si>
  <si>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</si>
  <si>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</si>
  <si>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</si>
  <si>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</si>
  <si>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</si>
  <si>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</si>
  <si>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</si>
  <si>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</si>
  <si>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</si>
  <si>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</si>
  <si>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</si>
  <si>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</si>
  <si>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</si>
  <si>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</si>
  <si>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</si>
  <si>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</si>
  <si>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</si>
  <si>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</si>
  <si>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</si>
  <si>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</si>
  <si>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</si>
  <si>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</si>
  <si>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</si>
  <si>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</si>
  <si>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</si>
  <si>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</si>
  <si>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</si>
  <si>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</si>
  <si>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</si>
  <si>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</si>
  <si>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</si>
  <si>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</si>
  <si>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</si>
  <si>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</si>
  <si>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</si>
  <si>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</si>
  <si>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</si>
  <si>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</si>
  <si>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</si>
  <si>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</si>
  <si>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</si>
  <si>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</si>
  <si>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</si>
  <si>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</si>
  <si>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</si>
  <si>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</si>
  <si>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</si>
  <si>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</si>
  <si>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</si>
  <si>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</si>
  <si>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</si>
  <si>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</si>
  <si>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</si>
  <si>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</si>
  <si>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</si>
  <si>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</si>
  <si>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</si>
  <si>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</si>
  <si>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</si>
  <si>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</si>
  <si>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</si>
  <si>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</si>
  <si>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</si>
  <si>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</si>
  <si>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</si>
  <si>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</si>
  <si>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</si>
  <si>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</si>
  <si>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</si>
  <si>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</si>
  <si>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</si>
  <si>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</si>
  <si>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</si>
  <si>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</si>
  <si>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</si>
  <si>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</si>
  <si>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</si>
  <si>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</si>
  <si>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</si>
  <si>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</si>
  <si>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</si>
  <si>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</si>
  <si>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</si>
  <si>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</si>
  <si>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</si>
  <si>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</si>
  <si>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</si>
  <si>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</si>
  <si>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</si>
  <si>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</si>
  <si>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</si>
  <si>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</si>
  <si>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</si>
  <si>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</si>
  <si>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</si>
  <si>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</si>
  <si>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</si>
  <si>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</si>
  <si>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</si>
  <si>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</si>
  <si>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</si>
  <si>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</si>
  <si>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</si>
  <si>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</si>
  <si>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</si>
  <si>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</si>
  <si>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</si>
  <si>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</si>
  <si>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</si>
  <si>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</si>
  <si>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</si>
  <si>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</si>
  <si>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</si>
  <si>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</si>
  <si>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</si>
  <si>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</si>
  <si>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</si>
  <si>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</si>
  <si>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</si>
  <si>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</si>
  <si>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</si>
  <si>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</si>
  <si>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</si>
  <si>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</si>
  <si>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</si>
  <si>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</si>
  <si>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</si>
  <si>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</si>
  <si>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</si>
  <si>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</si>
  <si>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</si>
  <si>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</si>
  <si>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</si>
  <si>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</si>
  <si>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</si>
  <si>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</si>
  <si>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</si>
  <si>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</si>
  <si>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</si>
  <si>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</si>
  <si>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</si>
  <si>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</si>
  <si>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</si>
  <si>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</si>
  <si>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</si>
  <si>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</si>
  <si>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</si>
  <si>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</si>
  <si>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</si>
  <si>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</si>
  <si>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</si>
  <si>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</si>
  <si>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</si>
  <si>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</si>
  <si>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</si>
  <si>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</si>
  <si>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</si>
  <si>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</si>
  <si>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</si>
  <si>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</si>
  <si>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</si>
  <si>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</si>
  <si>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</si>
  <si>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</si>
  <si>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</si>
  <si>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</si>
  <si>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</si>
  <si>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</si>
  <si>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</si>
  <si>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</si>
  <si>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</si>
  <si>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</si>
  <si>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</si>
  <si>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</si>
  <si>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</si>
  <si>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</si>
  <si>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</si>
  <si>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</si>
  <si>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</si>
  <si>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</si>
  <si>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</si>
  <si>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</si>
  <si>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</si>
  <si>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</si>
  <si>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</si>
  <si>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</si>
  <si>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</si>
  <si>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</si>
  <si>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</si>
  <si>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</si>
  <si>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</si>
  <si>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</si>
  <si>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</si>
  <si>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</si>
  <si>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</si>
  <si>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</si>
  <si>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</si>
  <si>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</si>
  <si>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</si>
  <si>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</si>
  <si>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</si>
  <si>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</si>
  <si>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</si>
  <si>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</si>
  <si>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</si>
  <si>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</si>
  <si>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</si>
  <si>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</si>
  <si>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</si>
  <si>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</si>
  <si>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</si>
  <si>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</si>
  <si>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</si>
  <si>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</si>
  <si>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</si>
  <si>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</si>
  <si>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</si>
  <si>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</si>
  <si>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</si>
  <si>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</si>
  <si>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</si>
  <si>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</si>
  <si>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</si>
  <si>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</si>
  <si>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</si>
  <si>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</si>
  <si>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</si>
  <si>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</si>
  <si>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</si>
  <si>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</si>
  <si>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</si>
  <si>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</si>
  <si>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</si>
  <si>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</si>
  <si>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</si>
  <si>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</si>
  <si>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</si>
  <si>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</si>
  <si>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</si>
  <si>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</si>
  <si>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</si>
  <si>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</si>
  <si>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</si>
  <si>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</si>
  <si>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</si>
  <si>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</si>
  <si>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</si>
  <si>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</si>
  <si>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</si>
  <si>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</si>
  <si>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</si>
  <si>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</si>
  <si>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</si>
  <si>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</si>
  <si>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</si>
  <si>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</si>
  <si>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</si>
  <si>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</si>
  <si>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</si>
  <si>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</si>
  <si>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</si>
  <si>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</si>
  <si>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</si>
  <si>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</si>
  <si>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</si>
  <si>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</si>
  <si>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</si>
  <si>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</si>
  <si>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</si>
  <si>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</si>
  <si>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</si>
  <si>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</si>
  <si>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</si>
  <si>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</si>
  <si>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</si>
  <si>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</si>
  <si>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</si>
  <si>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</si>
  <si>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</si>
  <si>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</si>
  <si>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</si>
  <si>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</si>
  <si>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</si>
  <si>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</si>
  <si>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</si>
  <si>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</si>
  <si>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</si>
  <si>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</si>
  <si>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</si>
  <si>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</si>
  <si>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</si>
  <si>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</si>
  <si>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</si>
  <si>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</si>
  <si>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</si>
  <si>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</si>
  <si>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</si>
  <si>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</si>
  <si>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</si>
  <si>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</si>
  <si>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</si>
  <si>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</si>
  <si>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</si>
  <si>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</si>
  <si>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</si>
  <si>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</si>
  <si>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</si>
  <si>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</si>
  <si>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</si>
  <si>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</si>
  <si>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</si>
  <si>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</si>
  <si>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</si>
  <si>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</si>
  <si>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</si>
  <si>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</si>
  <si>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</si>
  <si>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</si>
  <si>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</si>
  <si>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</si>
  <si>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</si>
  <si>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</si>
  <si>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</si>
  <si>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</si>
  <si>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</si>
  <si>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</si>
  <si>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</si>
  <si>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</si>
  <si>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</si>
  <si>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</si>
  <si>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</si>
  <si>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</si>
  <si>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</si>
  <si>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</si>
  <si>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</si>
  <si>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</si>
  <si>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</si>
  <si>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</si>
  <si>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</si>
  <si>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</si>
  <si>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</si>
  <si>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</si>
  <si>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</si>
  <si>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</si>
  <si>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</si>
  <si>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</si>
  <si>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</si>
  <si>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</si>
  <si>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</si>
  <si>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</si>
  <si>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</si>
  <si>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</si>
  <si>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</si>
  <si>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</si>
  <si>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</si>
  <si>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</si>
  <si>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</si>
  <si>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</si>
  <si>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</si>
  <si>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</si>
  <si>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</si>
  <si>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</si>
  <si>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</si>
  <si>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</si>
  <si>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</si>
  <si>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</si>
  <si>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</si>
  <si>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</si>
  <si>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</si>
  <si>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</si>
  <si>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</si>
  <si>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</si>
  <si>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</si>
  <si>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</si>
  <si>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</si>
  <si>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</si>
  <si>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</si>
  <si>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</si>
  <si>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</si>
  <si>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</si>
  <si>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</si>
  <si>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</si>
  <si>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</si>
  <si>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</si>
  <si>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</si>
  <si>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</si>
  <si>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</si>
  <si>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</si>
  <si>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</si>
  <si>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</si>
  <si>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</si>
  <si>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</si>
  <si>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</si>
  <si>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</si>
  <si>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</si>
  <si>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</si>
  <si>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</si>
  <si>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</si>
  <si>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</si>
  <si>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</si>
  <si>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</si>
  <si>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</si>
  <si>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</si>
  <si>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</si>
  <si>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</si>
  <si>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</si>
  <si>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</si>
  <si>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</si>
  <si>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</si>
  <si>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</si>
  <si>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</si>
  <si>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</si>
  <si>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</si>
  <si>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</si>
  <si>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</si>
  <si>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</si>
  <si>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</si>
  <si>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</si>
  <si>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</si>
  <si>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</si>
  <si>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</si>
  <si>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</si>
  <si>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</si>
  <si>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</si>
  <si>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</si>
  <si>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</si>
  <si>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</si>
  <si>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</si>
  <si>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</si>
  <si>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</si>
  <si>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</si>
  <si>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</si>
  <si>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</si>
  <si>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</si>
  <si>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</si>
  <si>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</si>
  <si>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</si>
  <si>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</si>
  <si>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</si>
  <si>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</si>
  <si>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</si>
  <si>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</si>
  <si>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</si>
  <si>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</si>
  <si>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</si>
  <si>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</si>
  <si>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</si>
  <si>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</si>
  <si>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</si>
  <si>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</si>
  <si>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</si>
  <si>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</si>
  <si>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</si>
  <si>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</si>
  <si>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</si>
  <si>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</si>
  <si>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</si>
  <si>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</si>
  <si>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</si>
  <si>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</si>
  <si>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</si>
  <si>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</si>
  <si>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</si>
  <si>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</si>
  <si>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</si>
  <si>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</si>
  <si>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</si>
  <si>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</si>
  <si>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</si>
  <si>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</si>
  <si>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</si>
  <si>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</si>
  <si>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</si>
  <si>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</si>
  <si>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</si>
  <si>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</si>
  <si>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</si>
  <si>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</si>
  <si>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</si>
  <si>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</si>
  <si>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</si>
  <si>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</si>
  <si>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</si>
  <si>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</si>
  <si>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</si>
  <si>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</si>
  <si>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</si>
  <si>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</si>
  <si>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</si>
  <si>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</si>
  <si>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</si>
  <si>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</si>
  <si>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</si>
  <si>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</si>
  <si>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</si>
  <si>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</si>
  <si>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</si>
  <si>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</si>
  <si>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</si>
  <si>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</si>
  <si>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</si>
  <si>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</si>
  <si>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</si>
  <si>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</si>
  <si>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</si>
  <si>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</si>
  <si>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</si>
  <si>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</si>
  <si>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</si>
  <si>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</si>
  <si>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</si>
  <si>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</si>
  <si>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</si>
  <si>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</si>
  <si>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</si>
  <si>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</si>
  <si>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</si>
  <si>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</si>
  <si>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</si>
  <si>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</si>
  <si>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</si>
  <si>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</si>
  <si>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</si>
  <si>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</si>
  <si>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</si>
  <si>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</si>
  <si>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</si>
  <si>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</si>
  <si>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</si>
  <si>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</si>
  <si>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</si>
  <si>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</si>
  <si>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</si>
  <si>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</si>
  <si>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</si>
  <si>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</si>
  <si>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</si>
  <si>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</si>
  <si>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</si>
  <si>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</si>
  <si>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</si>
  <si>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</si>
  <si>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</si>
  <si>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</si>
  <si>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</si>
  <si>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</si>
  <si>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</si>
  <si>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</si>
  <si>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</si>
  <si>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</si>
  <si>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</si>
  <si>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</si>
  <si>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</si>
  <si>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</si>
  <si>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</si>
  <si>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</si>
  <si>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</si>
  <si>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</si>
  <si>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</si>
  <si>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</si>
  <si>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</si>
  <si>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</si>
  <si>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</si>
  <si>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</si>
  <si>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</si>
  <si>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</si>
  <si>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</si>
  <si>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</si>
  <si>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</si>
  <si>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</si>
  <si>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</si>
  <si>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</si>
  <si>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</si>
  <si>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</si>
  <si>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</si>
  <si>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</si>
  <si>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</si>
  <si>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</si>
  <si>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</si>
  <si>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</si>
  <si>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</si>
  <si>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</si>
  <si>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</si>
  <si>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</si>
  <si>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</si>
  <si>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</si>
  <si>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</si>
  <si>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</si>
  <si>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</si>
  <si>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</si>
  <si>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</si>
  <si>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</si>
  <si>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</si>
  <si>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</si>
  <si>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</si>
  <si>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</si>
  <si>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</si>
  <si>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</si>
  <si>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</si>
  <si>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</si>
  <si>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</si>
  <si>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</si>
  <si>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</si>
  <si>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</si>
  <si>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</si>
  <si>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</si>
  <si>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</si>
  <si>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</si>
  <si>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</si>
  <si>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</si>
  <si>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</si>
  <si>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</si>
  <si>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</si>
  <si>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</si>
  <si>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</si>
  <si>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</si>
  <si>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</si>
  <si>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</si>
  <si>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</si>
  <si>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</si>
  <si>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</si>
  <si>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</si>
  <si>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</si>
  <si>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</si>
  <si>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</si>
  <si>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</si>
  <si>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</si>
  <si>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</si>
  <si>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</si>
  <si>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</si>
  <si>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</si>
  <si>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</si>
  <si>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</si>
  <si>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</si>
  <si>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</si>
  <si>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</si>
  <si>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</si>
  <si>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</si>
  <si>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</si>
  <si>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</si>
  <si>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</si>
  <si>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</si>
  <si>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</si>
  <si>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</si>
  <si>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</si>
  <si>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</si>
  <si>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</si>
  <si>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</si>
  <si>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</si>
  <si>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</si>
  <si>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</si>
  <si>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</si>
  <si>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</si>
  <si>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</si>
  <si>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</si>
  <si>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</si>
  <si>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</si>
  <si>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</si>
  <si>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</si>
  <si>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</si>
  <si>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</si>
  <si>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</si>
  <si>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</si>
  <si>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</si>
  <si>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</si>
  <si>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</si>
  <si>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</si>
  <si>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</si>
  <si>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</si>
  <si>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</si>
  <si>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</si>
  <si>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</si>
  <si>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</si>
  <si>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</si>
  <si>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</si>
  <si>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</si>
  <si>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</si>
  <si>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</si>
  <si>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</si>
  <si>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</si>
  <si>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</si>
  <si>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</si>
  <si>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</si>
  <si>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</si>
  <si>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</si>
  <si>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</si>
  <si>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</si>
  <si>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</si>
  <si>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</si>
  <si>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</si>
  <si>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</si>
  <si>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</si>
  <si>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</si>
  <si>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</si>
  <si>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</si>
  <si>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</si>
  <si>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</si>
  <si>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</si>
  <si>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</si>
  <si>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</si>
  <si>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</si>
  <si>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</si>
  <si>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</si>
  <si>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</si>
  <si>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</si>
  <si>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</si>
  <si>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</si>
  <si>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</si>
  <si>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</si>
  <si>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</si>
  <si>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</si>
  <si>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</si>
  <si>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</si>
  <si>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</si>
  <si>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</si>
  <si>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</si>
  <si>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</si>
  <si>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</si>
  <si>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</si>
  <si>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</si>
  <si>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</si>
  <si>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</si>
  <si>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</si>
  <si>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</si>
  <si>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</si>
  <si>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</si>
  <si>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</si>
  <si>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</si>
  <si>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</si>
  <si>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</si>
  <si>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</si>
  <si>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</si>
  <si>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</si>
  <si>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</si>
  <si>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</si>
  <si>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</si>
  <si>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</si>
  <si>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</si>
  <si>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</si>
  <si>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</si>
  <si>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</si>
  <si>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</si>
  <si>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</si>
  <si>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</si>
  <si>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</si>
  <si>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</si>
  <si>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</si>
  <si>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</si>
  <si>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</si>
  <si>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</si>
  <si>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</si>
  <si>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</si>
  <si>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</si>
  <si>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</si>
  <si>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</si>
  <si>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</si>
  <si>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</si>
  <si>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</si>
  <si>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</si>
  <si>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</si>
  <si>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</si>
  <si>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</si>
  <si>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</si>
  <si>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</si>
  <si>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</si>
  <si>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</si>
  <si>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</si>
  <si>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</si>
  <si>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</si>
  <si>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</si>
  <si>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</si>
  <si>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</si>
  <si>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</si>
  <si>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</si>
  <si>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</si>
  <si>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</si>
  <si>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</si>
  <si>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</si>
  <si>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</si>
  <si>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</si>
  <si>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</si>
  <si>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</si>
  <si>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</si>
  <si>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</si>
  <si>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</si>
  <si>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</si>
  <si>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</si>
  <si>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</si>
  <si>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</si>
  <si>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</si>
  <si>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</si>
  <si>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</si>
  <si>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</si>
  <si>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</si>
  <si>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</si>
  <si>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</si>
  <si>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</si>
  <si>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</si>
  <si>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</si>
  <si>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</si>
  <si>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</si>
  <si>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</si>
  <si>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</si>
  <si>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</si>
  <si>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</si>
  <si>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</si>
  <si>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</si>
  <si>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</si>
  <si>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</si>
  <si>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</si>
  <si>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</si>
  <si>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</si>
  <si>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</si>
  <si>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</si>
  <si>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</si>
  <si>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</si>
  <si>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</si>
  <si>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</si>
  <si>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</si>
  <si>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</si>
  <si>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</si>
  <si>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</si>
  <si>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</si>
  <si>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</si>
  <si>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</si>
  <si>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</si>
  <si>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</si>
  <si>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</si>
  <si>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</si>
  <si>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</si>
  <si>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</si>
  <si>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</si>
  <si>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</si>
  <si>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</si>
  <si>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</si>
  <si>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</si>
  <si>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</si>
  <si>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</si>
  <si>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</si>
  <si>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</si>
  <si>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</si>
  <si>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</si>
  <si>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</si>
  <si>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</si>
  <si>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</si>
  <si>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</si>
  <si>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</si>
  <si>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</si>
  <si>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</si>
  <si>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</si>
  <si>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</si>
  <si>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</si>
  <si>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</si>
  <si>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</si>
  <si>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</si>
  <si>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</si>
  <si>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</si>
  <si>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</si>
  <si>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</si>
  <si>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</si>
  <si>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</si>
  <si>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</si>
  <si>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</si>
  <si>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</si>
  <si>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</si>
  <si>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</si>
  <si>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</si>
  <si>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</si>
  <si>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</si>
  <si>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</si>
  <si>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</si>
  <si>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</si>
  <si>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</si>
  <si>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</si>
  <si>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</si>
  <si>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</si>
  <si>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</si>
  <si>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</si>
  <si>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</si>
  <si>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</si>
  <si>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</si>
  <si>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</si>
  <si>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</si>
  <si>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</si>
  <si>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</si>
  <si>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</si>
  <si>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</si>
  <si>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</si>
  <si>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</si>
  <si>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</si>
  <si>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</si>
  <si>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</si>
  <si>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</si>
  <si>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</si>
  <si>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</si>
  <si>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</si>
  <si>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</si>
  <si>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</si>
  <si>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</si>
  <si>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</si>
  <si>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</si>
  <si>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</si>
  <si>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</si>
  <si>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</si>
  <si>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</si>
  <si>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</si>
  <si>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</si>
  <si>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</si>
  <si>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</si>
  <si>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</si>
  <si>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</si>
  <si>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</si>
  <si>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</si>
  <si>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</si>
  <si>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</si>
  <si>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</si>
  <si>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</si>
  <si>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</si>
  <si>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</si>
  <si>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</si>
  <si>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</si>
  <si>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</si>
  <si>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</si>
  <si>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</si>
  <si>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</si>
  <si>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</si>
  <si>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</si>
  <si>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</si>
  <si>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</si>
  <si>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</si>
  <si>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</si>
  <si>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</si>
  <si>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</si>
  <si>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</si>
  <si>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</si>
  <si>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</si>
  <si>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</si>
  <si>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</si>
  <si>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</si>
  <si>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</si>
  <si>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</si>
  <si>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</si>
  <si>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</si>
  <si>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</si>
  <si>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</si>
  <si>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</si>
  <si>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</si>
  <si>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</si>
  <si>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</si>
  <si>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</si>
  <si>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</si>
  <si>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</si>
  <si>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</si>
  <si>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</si>
  <si>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</si>
  <si>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</si>
  <si>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</si>
  <si>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</si>
  <si>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</si>
  <si>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</si>
  <si>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</si>
  <si>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</si>
  <si>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</si>
  <si>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</si>
  <si>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</si>
  <si>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</si>
  <si>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</si>
  <si>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</si>
  <si>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</si>
  <si>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</si>
  <si>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</si>
  <si>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</si>
  <si>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</si>
  <si>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</si>
  <si>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</si>
  <si>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</si>
  <si>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</si>
  <si>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</si>
  <si>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</si>
  <si>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</si>
  <si>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</si>
  <si>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</si>
  <si>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</si>
  <si>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</si>
  <si>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</si>
  <si>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</si>
  <si>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</si>
  <si>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</si>
  <si>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</si>
  <si>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</si>
  <si>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</si>
  <si>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</si>
  <si>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</si>
  <si>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</si>
  <si>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</si>
  <si>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</si>
  <si>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</si>
  <si>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</si>
  <si>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</si>
  <si>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</si>
  <si>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</si>
  <si>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</si>
  <si>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</si>
  <si>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</si>
  <si>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</si>
  <si>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</si>
  <si>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</si>
  <si>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</si>
  <si>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</si>
  <si>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</si>
  <si>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</si>
  <si>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</si>
  <si>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</si>
  <si>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</si>
  <si>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</si>
  <si>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</si>
  <si>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</si>
  <si>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</si>
  <si>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</si>
  <si>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</si>
  <si>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</si>
  <si>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</si>
  <si>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</si>
  <si>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</si>
  <si>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</si>
  <si>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</si>
  <si>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</si>
  <si>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</si>
  <si>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</si>
  <si>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</si>
  <si>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</si>
  <si>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</si>
  <si>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</si>
  <si>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</si>
  <si>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</si>
  <si>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</si>
  <si>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</si>
  <si>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</si>
  <si>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</si>
  <si>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</si>
  <si>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</si>
  <si>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</si>
  <si>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</si>
  <si>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</si>
  <si>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</si>
  <si>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</si>
  <si>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</si>
  <si>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</si>
  <si>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</si>
  <si>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</si>
  <si>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</si>
  <si>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</si>
  <si>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</si>
  <si>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</si>
  <si>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</si>
  <si>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</si>
  <si>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</si>
  <si>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</si>
  <si>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</si>
  <si>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</si>
  <si>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</si>
  <si>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</si>
  <si>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</si>
  <si>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</si>
  <si>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</si>
  <si>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</si>
  <si>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</si>
  <si>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</si>
  <si>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</si>
  <si>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</si>
  <si>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</si>
  <si>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</si>
  <si>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</si>
  <si>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</si>
  <si>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</si>
  <si>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</si>
  <si>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</si>
  <si>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</si>
  <si>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</si>
  <si>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</si>
  <si>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</si>
  <si>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</si>
  <si>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</si>
  <si>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</si>
  <si>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</si>
  <si>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</si>
  <si>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</si>
  <si>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</si>
  <si>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</si>
  <si>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</si>
  <si>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</si>
  <si>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</si>
  <si>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</si>
  <si>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</si>
  <si>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</si>
  <si>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</si>
  <si>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</si>
  <si>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</si>
  <si>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</si>
  <si>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</si>
  <si>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</si>
  <si>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</si>
  <si>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</si>
  <si>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</si>
  <si>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</si>
  <si>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</si>
  <si>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</si>
  <si>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</si>
  <si>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</si>
  <si>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</si>
  <si>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</si>
  <si>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</si>
  <si>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</si>
  <si>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</si>
  <si>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</si>
  <si>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</si>
  <si>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</si>
  <si>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</si>
  <si>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</si>
  <si>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</si>
  <si>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</si>
  <si>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</si>
  <si>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</si>
  <si>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</si>
  <si>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</si>
  <si>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</si>
  <si>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</si>
  <si>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</si>
  <si>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</si>
  <si>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</si>
  <si>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</si>
  <si>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</si>
  <si>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</si>
  <si>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</si>
  <si>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</si>
  <si>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</si>
  <si>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</si>
  <si>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</si>
  <si>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</si>
  <si>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</si>
  <si>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</si>
  <si>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</si>
  <si>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</si>
  <si>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</si>
  <si>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</si>
  <si>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</si>
  <si>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</si>
  <si>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</si>
  <si>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</si>
  <si>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</si>
  <si>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</si>
  <si>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</si>
  <si>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</si>
  <si>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</si>
  <si>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</si>
  <si>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</si>
  <si>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</si>
  <si>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</si>
  <si>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</si>
  <si>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</si>
  <si>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</si>
  <si>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</si>
  <si>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</si>
  <si>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</si>
  <si>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</si>
  <si>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</si>
  <si>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</si>
  <si>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</si>
  <si>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</si>
  <si>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</si>
  <si>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</si>
  <si>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</si>
  <si>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</si>
  <si>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</si>
  <si>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</si>
  <si>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</si>
  <si>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</si>
  <si>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</si>
  <si>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</si>
  <si>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</si>
  <si>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</si>
  <si>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</si>
  <si>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</si>
  <si>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</si>
  <si>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</si>
  <si>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</si>
  <si>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</si>
  <si>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</si>
  <si>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</si>
  <si>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</si>
  <si>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</si>
  <si>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</si>
  <si>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</si>
  <si>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</si>
  <si>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</si>
  <si>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</si>
  <si>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</si>
  <si>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</si>
  <si>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</si>
  <si>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</si>
  <si>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</si>
  <si>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</si>
  <si>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</si>
  <si>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</si>
  <si>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</si>
  <si>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</si>
  <si>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</si>
  <si>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</si>
  <si>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</si>
  <si>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</si>
  <si>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</si>
  <si>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</si>
  <si>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</si>
  <si>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</si>
  <si>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</si>
  <si>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</si>
  <si>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</si>
  <si>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</si>
  <si>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</si>
  <si>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</si>
  <si>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</si>
  <si>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</si>
  <si>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</si>
  <si>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</si>
  <si>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</si>
  <si>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</si>
  <si>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</si>
  <si>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</si>
  <si>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</si>
  <si>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</si>
  <si>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</si>
  <si>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</si>
  <si>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</si>
  <si>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</si>
  <si>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</si>
  <si>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</si>
  <si>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</si>
  <si>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</si>
  <si>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</si>
  <si>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</si>
  <si>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</si>
  <si>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</si>
  <si>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</si>
  <si>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</si>
  <si>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</si>
  <si>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</si>
  <si>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</si>
  <si>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</si>
  <si>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</si>
  <si>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</si>
  <si>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</si>
  <si>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</si>
  <si>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</si>
  <si>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</si>
  <si>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</si>
  <si>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</si>
  <si>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</si>
  <si>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</si>
  <si>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</si>
  <si>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</si>
  <si>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</si>
  <si>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</si>
  <si>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</si>
  <si>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</si>
  <si>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</si>
  <si>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</si>
  <si>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</si>
  <si>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</si>
  <si>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</si>
  <si>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</si>
  <si>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</si>
  <si>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</si>
  <si>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</si>
  <si>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</si>
  <si>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</si>
  <si>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</si>
  <si>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</si>
  <si>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</si>
  <si>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</si>
  <si>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</si>
  <si>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</si>
  <si>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</si>
  <si>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</si>
  <si>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</si>
  <si>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</si>
  <si>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</si>
  <si>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</si>
  <si>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</si>
  <si>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</si>
  <si>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</si>
  <si>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</si>
  <si>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</si>
  <si>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</si>
  <si>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</si>
  <si>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</si>
  <si>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</si>
  <si>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</si>
  <si>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</si>
  <si>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</si>
  <si>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</si>
  <si>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</si>
  <si>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</si>
  <si>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</si>
  <si>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</si>
  <si>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</si>
  <si>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</si>
  <si>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</si>
  <si>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</si>
  <si>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</si>
  <si>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</si>
  <si>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</si>
  <si>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</si>
  <si>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</si>
  <si>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</si>
  <si>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</si>
  <si>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</si>
  <si>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</si>
  <si>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</si>
  <si>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</si>
  <si>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</si>
  <si>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</si>
  <si>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</si>
  <si>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</si>
  <si>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</si>
  <si>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</si>
  <si>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</si>
  <si>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</si>
  <si>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</si>
  <si>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</si>
  <si>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</si>
  <si>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</si>
  <si>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</si>
  <si>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</si>
  <si>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</si>
  <si>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</si>
  <si>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</si>
  <si>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</si>
  <si>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</si>
  <si>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</si>
  <si>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</si>
  <si>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</si>
  <si>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</si>
  <si>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</si>
  <si>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</si>
  <si>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</si>
  <si>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</si>
  <si>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</si>
  <si>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</si>
  <si>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</si>
  <si>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</si>
  <si>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</si>
  <si>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</si>
  <si>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</si>
  <si>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</si>
  <si>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</si>
  <si>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</si>
  <si>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</si>
  <si>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</si>
  <si>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</si>
  <si>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</si>
  <si>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</si>
  <si>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</si>
  <si>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</si>
  <si>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</si>
  <si>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</si>
  <si>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</si>
  <si>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</si>
  <si>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</si>
  <si>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</si>
  <si>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</si>
  <si>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</si>
  <si>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</si>
  <si>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</si>
  <si>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</si>
  <si>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</si>
  <si>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</si>
  <si>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</si>
  <si>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</si>
  <si>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</si>
  <si>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</si>
  <si>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</si>
  <si>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</si>
  <si>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</si>
  <si>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</si>
  <si>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</si>
  <si>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</si>
  <si>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</si>
  <si>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</si>
  <si>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</si>
  <si>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</si>
  <si>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</si>
  <si>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</si>
  <si>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</si>
  <si>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</si>
  <si>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</si>
  <si>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</si>
  <si>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</si>
  <si>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</si>
  <si>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</si>
  <si>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</si>
  <si>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</si>
  <si>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</si>
  <si>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</si>
  <si>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</si>
  <si>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</si>
  <si>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</si>
  <si>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</si>
  <si>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</si>
  <si>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</si>
  <si>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</si>
  <si>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</si>
  <si>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</si>
  <si>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</si>
  <si>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</si>
  <si>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</si>
  <si>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</si>
  <si>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</si>
  <si>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</si>
  <si>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</si>
  <si>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</si>
  <si>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</si>
  <si>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</si>
  <si>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</si>
  <si>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</si>
  <si>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</si>
  <si>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</si>
  <si>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</si>
  <si>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</si>
  <si>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</si>
  <si>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</si>
  <si>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</si>
  <si>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</si>
  <si>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</si>
  <si>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</si>
  <si>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</si>
  <si>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</si>
  <si>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</si>
  <si>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</si>
  <si>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</si>
  <si>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</si>
  <si>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</si>
  <si>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</si>
  <si>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</si>
  <si>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</si>
  <si>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</si>
  <si>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</si>
  <si>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</si>
  <si>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</si>
  <si>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</si>
  <si>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</si>
  <si>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</si>
  <si>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</si>
  <si>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</si>
  <si>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</si>
  <si>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</si>
  <si>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</si>
  <si>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</si>
  <si>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</si>
  <si>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</si>
  <si>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</si>
  <si>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</si>
  <si>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</si>
  <si>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</si>
  <si>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</si>
  <si>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</si>
  <si>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</si>
  <si>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</si>
  <si>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</si>
  <si>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</si>
  <si>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</si>
  <si>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</si>
  <si>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</si>
  <si>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</si>
  <si>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</si>
  <si>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</si>
  <si>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</si>
  <si>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</si>
  <si>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</si>
  <si>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</si>
  <si>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</si>
  <si>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</si>
  <si>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</si>
  <si>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</si>
  <si>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</si>
  <si>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</si>
  <si>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</si>
  <si>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</si>
  <si>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</si>
  <si>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</si>
  <si>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</si>
  <si>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</si>
  <si>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</si>
  <si>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</si>
  <si>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</si>
  <si>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</si>
  <si>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</si>
  <si>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</si>
  <si>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</si>
  <si>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</si>
  <si>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</si>
  <si>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</si>
  <si>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</si>
  <si>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</si>
  <si>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</si>
  <si>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</si>
  <si>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</si>
  <si>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</si>
  <si>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</si>
  <si>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</si>
  <si>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</si>
  <si>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</si>
  <si>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</si>
  <si>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</si>
  <si>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</si>
  <si>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</si>
  <si>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</si>
  <si>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</si>
  <si>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</si>
  <si>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</si>
  <si>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</si>
  <si>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</si>
  <si>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</si>
  <si>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</si>
  <si>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</si>
  <si>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</si>
  <si>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</si>
  <si>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</si>
  <si>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</si>
  <si>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</si>
  <si>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</si>
  <si>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</si>
  <si>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</si>
  <si>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</si>
  <si>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</si>
  <si>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</si>
  <si>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</si>
  <si>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</si>
  <si>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</si>
  <si>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</si>
  <si>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</si>
  <si>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</si>
  <si>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</si>
  <si>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</si>
  <si>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</si>
  <si>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</si>
  <si>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</si>
  <si>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</si>
  <si>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</si>
  <si>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</si>
  <si>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</si>
  <si>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</si>
  <si>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</si>
  <si>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</si>
  <si>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</si>
  <si>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</si>
  <si>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</si>
  <si>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</si>
  <si>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</si>
  <si>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</si>
  <si>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</si>
  <si>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</si>
  <si>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</si>
  <si>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</si>
  <si>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</si>
  <si>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</si>
  <si>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</si>
  <si>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</si>
  <si>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</si>
  <si>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</si>
  <si>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</si>
  <si>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</si>
  <si>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</si>
  <si>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</si>
  <si>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</si>
  <si>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</si>
  <si>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</si>
  <si>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</si>
  <si>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</si>
  <si>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</si>
  <si>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</si>
  <si>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</si>
  <si>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</si>
  <si>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</si>
  <si>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</si>
  <si>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</si>
  <si>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</si>
  <si>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</si>
  <si>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</si>
  <si>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</si>
  <si>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</si>
  <si>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</si>
  <si>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</si>
  <si>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</si>
  <si>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</si>
  <si>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</si>
  <si>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</si>
  <si>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</si>
  <si>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</si>
  <si>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</si>
  <si>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</si>
  <si>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</si>
  <si>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</si>
  <si>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</si>
  <si>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</si>
  <si>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</si>
  <si>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</si>
  <si>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</si>
  <si>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</si>
  <si>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</si>
  <si>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</si>
  <si>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</si>
  <si>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</si>
  <si>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</si>
  <si>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</si>
  <si>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</si>
  <si>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</si>
  <si>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</si>
  <si>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</si>
  <si>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</si>
  <si>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</si>
  <si>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</si>
  <si>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</si>
  <si>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</si>
  <si>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</si>
  <si>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</si>
  <si>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</si>
  <si>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</si>
  <si>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</si>
  <si>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</si>
  <si>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</si>
  <si>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</si>
  <si>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</si>
  <si>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</si>
  <si>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</si>
  <si>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</si>
  <si>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</si>
  <si>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</si>
  <si>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</si>
  <si>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</si>
  <si>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</si>
  <si>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</si>
  <si>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</si>
  <si>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</si>
  <si>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</si>
  <si>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</si>
  <si>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</si>
  <si>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</si>
  <si>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</si>
  <si>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</si>
  <si>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</si>
  <si>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</si>
  <si>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</si>
  <si>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</si>
  <si>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</si>
  <si>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</si>
  <si>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</si>
  <si>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</si>
  <si>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</si>
  <si>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</si>
  <si>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</si>
  <si>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</si>
  <si>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</si>
  <si>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</si>
  <si>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</si>
  <si>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</si>
  <si>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</si>
  <si>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</si>
  <si>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</si>
  <si>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</si>
  <si>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</si>
  <si>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</si>
  <si>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</si>
  <si>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</si>
  <si>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</si>
  <si>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</si>
  <si>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</si>
  <si>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</si>
  <si>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</si>
  <si>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</si>
  <si>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</si>
  <si>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</si>
  <si>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</si>
  <si>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</si>
  <si>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</si>
  <si>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</si>
  <si>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</si>
  <si>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</si>
  <si>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</si>
  <si>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</si>
  <si>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</si>
  <si>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</si>
  <si>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</si>
  <si>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</si>
  <si>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</si>
  <si>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</si>
  <si>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</si>
  <si>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</si>
  <si>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</si>
  <si>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</si>
  <si>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</si>
  <si>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</si>
  <si>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</si>
  <si>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</si>
  <si>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</si>
  <si>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</si>
  <si>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</si>
  <si>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</si>
  <si>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</si>
  <si>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</si>
  <si>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</si>
  <si>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</si>
  <si>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</si>
  <si>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</si>
  <si>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</si>
  <si>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</si>
  <si>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</si>
  <si>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</si>
  <si>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</si>
  <si>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</si>
  <si>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</si>
  <si>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</si>
  <si>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</si>
  <si>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</si>
  <si>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</si>
  <si>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</si>
  <si>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</si>
  <si>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</si>
  <si>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</si>
  <si>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</si>
  <si>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</si>
  <si>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</si>
  <si>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</si>
  <si>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</si>
  <si>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</si>
  <si>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</si>
  <si>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</si>
  <si>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</si>
  <si>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</si>
  <si>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</si>
  <si>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</si>
  <si>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</si>
  <si>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</si>
  <si>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</si>
  <si>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</si>
  <si>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</si>
  <si>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</si>
  <si>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</si>
  <si>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</si>
  <si>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</si>
  <si>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</si>
  <si>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</si>
  <si>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</si>
  <si>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</si>
  <si>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</si>
  <si>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</si>
  <si>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</si>
  <si>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</si>
  <si>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</si>
  <si>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</si>
  <si>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</si>
  <si>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</si>
  <si>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</si>
  <si>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</si>
  <si>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</si>
  <si>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</si>
  <si>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</si>
  <si>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</si>
  <si>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</si>
  <si>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</si>
  <si>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</si>
  <si>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</si>
  <si>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</si>
  <si>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</si>
  <si>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</si>
  <si>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</si>
  <si>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</si>
  <si>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</si>
  <si>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</si>
  <si>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</si>
  <si>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</si>
  <si>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</si>
  <si>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</si>
  <si>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</si>
  <si>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</si>
  <si>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</si>
  <si>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</si>
  <si>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</si>
  <si>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</si>
  <si>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</si>
  <si>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</si>
  <si>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</si>
  <si>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</si>
  <si>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</si>
  <si>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</si>
  <si>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</si>
  <si>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</si>
  <si>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</si>
  <si>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</si>
  <si>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</si>
  <si>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</si>
  <si>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</si>
  <si>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</si>
  <si>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</si>
  <si>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</si>
  <si>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</si>
  <si>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</si>
  <si>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</si>
  <si>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</si>
  <si>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</si>
  <si>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</si>
  <si>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</si>
  <si>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</si>
  <si>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</si>
  <si>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</si>
  <si>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</si>
  <si>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</si>
  <si>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</si>
  <si>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</si>
  <si>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</si>
  <si>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</si>
  <si>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</si>
  <si>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</si>
  <si>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</si>
  <si>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</si>
  <si>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</si>
  <si>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</si>
  <si>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</si>
  <si>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</si>
  <si>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</si>
  <si>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</si>
  <si>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</si>
  <si>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</si>
  <si>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</si>
  <si>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</si>
  <si>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</si>
  <si>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</si>
  <si>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</si>
  <si>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</si>
  <si>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</si>
  <si>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</si>
  <si>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</si>
  <si>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</si>
  <si>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</si>
  <si>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</si>
  <si>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</si>
  <si>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</si>
  <si>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</si>
  <si>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</si>
  <si>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</si>
  <si>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</si>
  <si>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</si>
  <si>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</si>
  <si>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</si>
  <si>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</si>
  <si>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</si>
  <si>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</si>
  <si>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</si>
  <si>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</si>
  <si>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</si>
  <si>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</si>
  <si>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</si>
  <si>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</si>
  <si>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</si>
  <si>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</si>
  <si>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</si>
  <si>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</si>
  <si>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</si>
  <si>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</si>
  <si>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</si>
  <si>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</si>
  <si>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</si>
  <si>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</si>
  <si>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</si>
  <si>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</si>
  <si>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</si>
  <si>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</si>
  <si>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</si>
  <si>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</si>
  <si>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</si>
  <si>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</si>
  <si>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</si>
  <si>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</si>
  <si>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</si>
  <si>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</si>
  <si>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</si>
  <si>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</si>
  <si>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</si>
  <si>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</si>
  <si>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</si>
  <si>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</si>
  <si>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</si>
  <si>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</si>
  <si>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</si>
  <si>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</si>
  <si>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</si>
  <si>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</si>
  <si>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</si>
  <si>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</si>
  <si>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</si>
  <si>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</si>
  <si>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</si>
  <si>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</si>
  <si>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</si>
  <si>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</si>
  <si>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</si>
  <si>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</si>
  <si>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</si>
  <si>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</si>
  <si>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</si>
  <si>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</si>
  <si>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</si>
  <si>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</si>
  <si>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</si>
  <si>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</si>
  <si>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</si>
  <si>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</si>
  <si>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</si>
  <si>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</si>
  <si>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</si>
  <si>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</si>
  <si>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</si>
  <si>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</si>
  <si>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</si>
  <si>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</si>
  <si>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</si>
  <si>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</si>
  <si>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</si>
  <si>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</si>
  <si>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</si>
  <si>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</si>
  <si>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</si>
  <si>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</si>
  <si>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</si>
  <si>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</si>
  <si>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</si>
  <si>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</si>
  <si>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</si>
  <si>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</si>
  <si>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</si>
  <si>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</si>
  <si>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</si>
  <si>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</si>
  <si>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</si>
  <si>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</si>
  <si>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</si>
  <si>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</si>
  <si>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</si>
  <si>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</si>
  <si>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</si>
  <si>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</si>
  <si>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</si>
  <si>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</si>
  <si>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</si>
  <si>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</si>
  <si>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</si>
  <si>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</si>
  <si>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</si>
  <si>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</si>
  <si>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</si>
  <si>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</si>
  <si>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</si>
  <si>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</si>
  <si>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</si>
  <si>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</si>
  <si>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</si>
  <si>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</si>
  <si>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</si>
  <si>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</si>
  <si>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</si>
  <si>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</si>
  <si>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</si>
  <si>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</si>
  <si>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</si>
  <si>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</si>
  <si>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</si>
  <si>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</si>
  <si>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</si>
  <si>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</si>
  <si>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</si>
  <si>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</si>
  <si>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</si>
  <si>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</si>
  <si>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</si>
  <si>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</si>
  <si>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</si>
  <si>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</si>
  <si>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</si>
  <si>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</si>
  <si>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</si>
  <si>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</si>
  <si>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</si>
  <si>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</si>
  <si>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</si>
  <si>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</si>
  <si>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</si>
  <si>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</si>
  <si>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</si>
  <si>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</si>
  <si>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</si>
  <si>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</si>
  <si>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</si>
  <si>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</si>
  <si>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</si>
  <si>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</si>
  <si>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</si>
  <si>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</si>
  <si>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</si>
  <si>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</si>
  <si>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</si>
  <si>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</si>
  <si>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</si>
  <si>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</si>
  <si>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</si>
  <si>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</si>
  <si>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</si>
  <si>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</si>
  <si>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</si>
  <si>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</si>
  <si>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</si>
  <si>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</si>
  <si>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</si>
  <si>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</si>
  <si>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</si>
  <si>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</si>
  <si>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</si>
  <si>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</si>
  <si>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</si>
  <si>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</si>
  <si>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</si>
  <si>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</si>
  <si>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</si>
  <si>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</si>
  <si>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</si>
  <si>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</si>
  <si>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</si>
  <si>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</si>
  <si>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</si>
  <si>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</si>
  <si>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</si>
  <si>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</si>
  <si>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</si>
  <si>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</si>
  <si>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</si>
  <si>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</si>
  <si>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</si>
  <si>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</si>
  <si>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</si>
  <si>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</si>
  <si>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</si>
  <si>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</si>
  <si>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</si>
  <si>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</si>
  <si>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</si>
  <si>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</si>
  <si>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</si>
  <si>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</si>
  <si>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</si>
  <si>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</si>
  <si>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</si>
  <si>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</si>
  <si>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</si>
  <si>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</si>
  <si>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</si>
  <si>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</si>
  <si>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</si>
  <si>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</si>
  <si>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</si>
  <si>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</si>
  <si>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</si>
  <si>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</si>
  <si>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</si>
  <si>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</si>
  <si>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</si>
  <si>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</si>
  <si>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</si>
  <si>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</si>
  <si>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</si>
  <si>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</si>
  <si>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</si>
  <si>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</si>
  <si>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</si>
  <si>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</si>
  <si>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</si>
  <si>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</si>
  <si>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</si>
  <si>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</si>
  <si>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</si>
  <si>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</si>
  <si>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</si>
  <si>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</si>
  <si>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</si>
  <si>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</si>
  <si>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</si>
  <si>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</si>
  <si>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</si>
  <si>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</si>
  <si>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</si>
  <si>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</si>
  <si>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</si>
  <si>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</si>
  <si>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</si>
  <si>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</si>
  <si>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</si>
  <si>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</si>
  <si>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</si>
  <si>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</si>
  <si>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</si>
  <si>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</si>
  <si>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</si>
  <si>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</si>
  <si>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</si>
  <si>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</si>
  <si>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</si>
  <si>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</si>
  <si>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</si>
  <si>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</si>
  <si>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</si>
  <si>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</si>
  <si>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</si>
  <si>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</si>
  <si>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</si>
  <si>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</si>
  <si>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</si>
  <si>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</si>
  <si>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</si>
  <si>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</si>
  <si>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</si>
  <si>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</si>
  <si>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</si>
  <si>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</si>
  <si>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</si>
  <si>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</si>
  <si>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</si>
  <si>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</si>
  <si>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</si>
  <si>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</si>
  <si>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</si>
  <si>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</si>
  <si>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</si>
  <si>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</si>
  <si>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</si>
  <si>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</si>
  <si>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</si>
  <si>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</si>
  <si>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</si>
  <si>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</si>
  <si>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</si>
  <si>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</si>
  <si>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</si>
  <si>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</si>
  <si>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</si>
  <si>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</si>
  <si>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</si>
  <si>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</si>
  <si>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</si>
  <si>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</si>
  <si>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</si>
  <si>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</si>
  <si>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</si>
  <si>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</si>
  <si>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</si>
  <si>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</si>
  <si>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</si>
  <si>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</si>
  <si>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</si>
  <si>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</si>
  <si>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</si>
  <si>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</si>
  <si>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</si>
  <si>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</si>
  <si>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</si>
  <si>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</si>
  <si>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</si>
  <si>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</si>
  <si>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</si>
  <si>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</si>
  <si>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</si>
  <si>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</si>
  <si>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</si>
  <si>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</si>
  <si>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</si>
  <si>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</si>
  <si>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</si>
  <si>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</si>
  <si>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</si>
  <si>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</si>
  <si>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</si>
  <si>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</si>
  <si>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</si>
  <si>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</si>
  <si>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</si>
  <si>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</si>
  <si>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</si>
  <si>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</si>
  <si>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</si>
  <si>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</si>
  <si>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</si>
  <si>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</si>
  <si>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</si>
  <si>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</si>
  <si>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</si>
  <si>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</si>
  <si>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</si>
  <si>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</si>
  <si>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</si>
  <si>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</si>
  <si>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</si>
  <si>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</si>
  <si>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</si>
  <si>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</si>
  <si>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</si>
  <si>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</si>
  <si>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</si>
  <si>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</si>
  <si>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</si>
  <si>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</si>
  <si>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</si>
  <si>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</si>
  <si>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</si>
  <si>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</si>
  <si>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</si>
  <si>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</si>
  <si>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</si>
  <si>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</si>
  <si>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</si>
  <si>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</si>
  <si>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</si>
  <si>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</si>
  <si>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</si>
  <si>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</si>
  <si>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</si>
  <si>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</si>
  <si>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</si>
  <si>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</si>
  <si>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</si>
  <si>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</si>
  <si>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</si>
  <si>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</si>
  <si>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</si>
  <si>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</si>
  <si>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</si>
  <si>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</si>
  <si>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</si>
  <si>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</si>
  <si>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</si>
  <si>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</si>
  <si>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</si>
  <si>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</si>
  <si>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</si>
  <si>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</si>
  <si>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</si>
  <si>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</si>
  <si>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</si>
  <si>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</si>
  <si>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</si>
  <si>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</si>
  <si>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</si>
  <si>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</si>
  <si>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</si>
  <si>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</si>
  <si>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</si>
  <si>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</si>
  <si>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</si>
  <si>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</si>
  <si>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</si>
  <si>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</si>
  <si>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</si>
  <si>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</si>
  <si>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</si>
  <si>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</si>
  <si>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</si>
  <si>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</si>
  <si>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</si>
  <si>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</si>
  <si>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</si>
  <si>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</si>
  <si>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</si>
  <si>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</si>
  <si>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</si>
  <si>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</si>
  <si>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</si>
  <si>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</si>
  <si>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</si>
  <si>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</si>
  <si>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</si>
  <si>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</si>
  <si>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</si>
  <si>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</si>
  <si>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</si>
  <si>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</si>
  <si>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</si>
  <si>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</si>
  <si>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</si>
  <si>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</si>
  <si>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</si>
  <si>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</si>
  <si>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</si>
  <si>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</si>
  <si>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</si>
  <si>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</si>
  <si>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</si>
  <si>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</si>
  <si>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</si>
  <si>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</si>
  <si>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</si>
  <si>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</si>
  <si>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</si>
  <si>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</si>
  <si>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</si>
  <si>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</si>
  <si>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</si>
  <si>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</si>
  <si>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</si>
  <si>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</si>
  <si>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</si>
  <si>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</si>
  <si>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</si>
  <si>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</si>
  <si>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</si>
  <si>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</si>
  <si>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</si>
  <si>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</si>
  <si>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</si>
  <si>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</si>
  <si>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</si>
  <si>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</si>
  <si>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</si>
  <si>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</si>
  <si>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</si>
  <si>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</si>
  <si>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</si>
  <si>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</si>
  <si>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</si>
  <si>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</si>
  <si>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</si>
  <si>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</si>
  <si>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</si>
  <si>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</si>
  <si>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</si>
  <si>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</si>
  <si>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</si>
  <si>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</si>
  <si>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</si>
  <si>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</si>
  <si>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</si>
  <si>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</si>
  <si>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</si>
  <si>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</si>
  <si>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</si>
  <si>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</si>
  <si>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</si>
  <si>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</si>
  <si>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</si>
  <si>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</si>
  <si>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</si>
  <si>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</si>
  <si>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</si>
  <si>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</si>
  <si>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</si>
  <si>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</si>
  <si>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</si>
  <si>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</si>
  <si>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</si>
  <si>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</si>
  <si>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</si>
  <si>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</si>
  <si>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</si>
  <si>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</si>
  <si>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</si>
  <si>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</si>
  <si>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</si>
  <si>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</si>
  <si>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</si>
  <si>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</si>
  <si>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</si>
  <si>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</si>
  <si>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</si>
  <si>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</si>
  <si>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</si>
  <si>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</si>
  <si>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</si>
  <si>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</si>
  <si>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</si>
  <si>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</si>
  <si>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</si>
  <si>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</si>
  <si>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</si>
  <si>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</si>
  <si>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</si>
  <si>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</si>
  <si>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</si>
  <si>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</si>
  <si>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</si>
  <si>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</si>
  <si>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</si>
  <si>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</si>
  <si>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</si>
  <si>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</si>
  <si>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</si>
  <si>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</si>
  <si>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</si>
  <si>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</si>
  <si>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</si>
  <si>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</si>
  <si>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</si>
  <si>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</si>
  <si>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</si>
  <si>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</si>
  <si>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</si>
  <si>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</si>
  <si>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</si>
  <si>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</si>
  <si>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</si>
  <si>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</si>
  <si>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</si>
  <si>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</si>
  <si>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</si>
  <si>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</si>
  <si>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</si>
  <si>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</si>
  <si>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</si>
  <si>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</si>
  <si>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</si>
  <si>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</si>
  <si>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</si>
  <si>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</si>
  <si>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</si>
  <si>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</si>
  <si>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</si>
  <si>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</si>
  <si>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</si>
  <si>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</si>
  <si>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</si>
  <si>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</si>
  <si>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</si>
  <si>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</si>
  <si>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</si>
  <si>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</si>
  <si>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</si>
  <si>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</si>
  <si>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</si>
  <si>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</si>
  <si>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</si>
  <si>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</si>
  <si>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</si>
  <si>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</si>
  <si>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</si>
  <si>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</si>
  <si>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</si>
  <si>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</si>
  <si>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</si>
  <si>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</si>
  <si>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</si>
  <si>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</si>
  <si>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</si>
  <si>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</si>
  <si>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</si>
  <si>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</si>
  <si>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</si>
  <si>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</si>
  <si>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</si>
  <si>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</si>
  <si>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</si>
  <si>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</si>
  <si>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</si>
  <si>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</si>
  <si>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</si>
  <si>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</si>
  <si>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</si>
  <si>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</si>
  <si>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</si>
  <si>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</si>
  <si>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</si>
  <si>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</si>
  <si>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</si>
  <si>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</si>
  <si>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</si>
  <si>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</si>
  <si>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</si>
  <si>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</si>
  <si>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</si>
  <si>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</si>
  <si>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</si>
  <si>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</si>
  <si>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</si>
  <si>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</si>
  <si>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</si>
  <si>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</si>
  <si>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</si>
  <si>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</si>
  <si>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</si>
  <si>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</si>
  <si>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</si>
  <si>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</si>
  <si>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</si>
  <si>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</si>
  <si>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</si>
  <si>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</si>
  <si>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</si>
  <si>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</si>
  <si>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</si>
  <si>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</si>
  <si>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</si>
  <si>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</si>
  <si>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</si>
  <si>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</si>
  <si>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</si>
  <si>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</si>
  <si>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</si>
  <si>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</si>
  <si>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</si>
  <si>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</si>
  <si>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</si>
  <si>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</si>
  <si>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</si>
  <si>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</si>
  <si>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</si>
  <si>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</si>
  <si>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</si>
  <si>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</si>
  <si>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</si>
  <si>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</si>
  <si>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</si>
  <si>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</si>
  <si>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</si>
  <si>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</si>
  <si>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</si>
  <si>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</si>
  <si>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</si>
  <si>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</si>
  <si>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</si>
  <si>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</si>
  <si>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</si>
  <si>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</si>
  <si>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</si>
  <si>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</si>
  <si>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</si>
  <si>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</si>
  <si>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</si>
  <si>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</si>
  <si>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</si>
  <si>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</si>
  <si>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</si>
  <si>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</si>
  <si>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</si>
  <si>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</si>
  <si>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</si>
  <si>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</si>
  <si>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</si>
  <si>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</si>
  <si>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</si>
  <si>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</si>
  <si>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</si>
  <si>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</si>
  <si>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</si>
  <si>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</si>
  <si>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</si>
  <si>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</si>
  <si>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</si>
  <si>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</si>
  <si>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</si>
  <si>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</si>
  <si>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</si>
  <si>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</si>
  <si>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</si>
  <si>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</si>
  <si>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</si>
  <si>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</si>
  <si>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</si>
  <si>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</si>
  <si>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</si>
  <si>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</si>
  <si>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</si>
  <si>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</si>
  <si>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</si>
  <si>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</si>
  <si>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</si>
  <si>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</si>
  <si>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</si>
  <si>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</si>
  <si>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</si>
  <si>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</si>
  <si>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</si>
  <si>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</si>
  <si>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</si>
  <si>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</si>
  <si>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</si>
  <si>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</si>
  <si>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</si>
  <si>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</si>
  <si>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</si>
  <si>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</si>
  <si>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</si>
  <si>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</si>
  <si>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</si>
  <si>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</si>
  <si>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</si>
  <si>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</si>
  <si>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</si>
  <si>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</si>
  <si>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</si>
  <si>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</si>
  <si>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</si>
  <si>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</si>
  <si>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</si>
  <si>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</si>
  <si>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</si>
  <si>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</si>
  <si>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</si>
  <si>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</si>
  <si>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</si>
  <si>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</si>
  <si>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</si>
  <si>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</si>
  <si>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</si>
  <si>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</si>
  <si>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</si>
  <si>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</si>
  <si>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</si>
  <si>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</si>
  <si>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</si>
  <si>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</si>
  <si>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</si>
  <si>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</si>
  <si>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</si>
  <si>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</si>
  <si>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</si>
  <si>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</si>
  <si>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</si>
  <si>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</si>
  <si>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</si>
  <si>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</si>
  <si>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</si>
  <si>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</si>
  <si>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</si>
  <si>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</si>
  <si>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</si>
  <si>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</si>
  <si>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</si>
  <si>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</si>
  <si>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</si>
  <si>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</si>
  <si>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</si>
  <si>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</si>
  <si>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</si>
  <si>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</si>
  <si>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</si>
  <si>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</si>
  <si>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</si>
  <si>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</si>
  <si>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</si>
  <si>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</si>
  <si>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</si>
  <si>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</si>
  <si>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</si>
  <si>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</si>
  <si>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</si>
  <si>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</si>
  <si>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</si>
  <si>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</si>
  <si>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</si>
  <si>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</si>
  <si>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</si>
  <si>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</si>
  <si>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</si>
  <si>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</si>
  <si>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</si>
  <si>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</si>
  <si>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</si>
  <si>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</si>
  <si>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</si>
  <si>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</si>
  <si>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</si>
  <si>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</si>
  <si>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</si>
  <si>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</si>
  <si>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</si>
  <si>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</si>
  <si>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</si>
  <si>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</si>
  <si>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</si>
  <si>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</si>
  <si>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</si>
  <si>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</si>
  <si>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</si>
  <si>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</si>
  <si>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</si>
  <si>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</si>
  <si>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</si>
  <si>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</si>
  <si>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</si>
  <si>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</si>
  <si>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</si>
  <si>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</si>
  <si>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</si>
  <si>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</si>
  <si>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</si>
  <si>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</si>
  <si>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</si>
  <si>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</si>
  <si>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</si>
  <si>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</si>
  <si>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</si>
  <si>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</si>
  <si>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</si>
  <si>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</si>
  <si>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</si>
  <si>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</si>
  <si>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</si>
  <si>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</si>
  <si>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</si>
  <si>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</si>
  <si>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</si>
  <si>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</si>
  <si>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</si>
  <si>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</si>
  <si>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</si>
  <si>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</si>
  <si>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</si>
  <si>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</si>
  <si>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</si>
  <si>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</si>
  <si>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</si>
  <si>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</si>
  <si>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</si>
  <si>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</si>
  <si>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</si>
  <si>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</si>
  <si>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</si>
  <si>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</si>
  <si>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</si>
  <si>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</si>
  <si>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</si>
  <si>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</si>
  <si>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</si>
  <si>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</si>
  <si>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</si>
  <si>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</si>
  <si>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</si>
  <si>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</si>
  <si>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</si>
  <si>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</si>
  <si>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</si>
  <si>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</si>
  <si>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</si>
  <si>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</si>
  <si>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</si>
  <si>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</si>
  <si>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</si>
  <si>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</si>
  <si>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</si>
  <si>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</si>
  <si>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</si>
  <si>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</si>
  <si>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</si>
  <si>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</si>
  <si>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</si>
  <si>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</si>
  <si>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</si>
  <si>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</si>
  <si>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</si>
  <si>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</si>
  <si>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</si>
  <si>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</si>
  <si>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</si>
  <si>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</si>
  <si>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</si>
  <si>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</si>
  <si>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</si>
  <si>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</si>
  <si>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</si>
  <si>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</si>
  <si>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</si>
  <si>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</si>
  <si>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</si>
  <si>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</si>
  <si>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</si>
  <si>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</si>
  <si>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</si>
  <si>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</si>
  <si>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</si>
  <si>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</si>
  <si>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</si>
  <si>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</si>
  <si>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</si>
  <si>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</si>
  <si>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</si>
  <si>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</si>
  <si>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</si>
  <si>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</si>
  <si>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</si>
  <si>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</si>
  <si>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</si>
  <si>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</si>
  <si>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</si>
  <si>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</si>
  <si>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</si>
  <si>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</si>
  <si>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</si>
  <si>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</si>
  <si>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</si>
  <si>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</si>
  <si>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</si>
  <si>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</si>
  <si>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</si>
  <si>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</si>
  <si>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</si>
  <si>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</si>
  <si>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</si>
  <si>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</si>
  <si>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</si>
  <si>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</si>
  <si>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</si>
  <si>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</si>
  <si>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</si>
  <si>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</si>
  <si>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</si>
  <si>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</si>
  <si>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</si>
  <si>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</si>
  <si>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</si>
  <si>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</si>
  <si>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</si>
  <si>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</si>
  <si>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</si>
  <si>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</si>
  <si>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</si>
  <si>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</si>
  <si>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</si>
  <si>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</si>
  <si>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</si>
  <si>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</si>
  <si>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</si>
  <si>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</si>
  <si>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</si>
  <si>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</si>
  <si>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</si>
  <si>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</si>
  <si>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</si>
  <si>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</si>
  <si>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</si>
  <si>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</si>
  <si>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</si>
  <si>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</si>
  <si>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</si>
  <si>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</si>
  <si>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</si>
  <si>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</si>
  <si>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</si>
  <si>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</si>
  <si>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</si>
  <si>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</si>
  <si>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</si>
  <si>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</si>
  <si>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</si>
  <si>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</si>
  <si>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</si>
  <si>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</si>
  <si>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</si>
  <si>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</si>
  <si>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</si>
  <si>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</si>
  <si>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</si>
  <si>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</si>
  <si>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</si>
  <si>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</si>
  <si>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</si>
  <si>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</si>
  <si>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</si>
  <si>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</si>
  <si>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</si>
  <si>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</si>
  <si>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</si>
  <si>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</si>
  <si>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</si>
  <si>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</si>
  <si>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</si>
  <si>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</si>
  <si>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</si>
  <si>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</si>
  <si>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</si>
  <si>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</si>
  <si>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</si>
  <si>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</si>
  <si>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</si>
  <si>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</si>
  <si>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</si>
  <si>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</si>
  <si>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</si>
  <si>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</si>
  <si>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</si>
  <si>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</si>
  <si>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</si>
  <si>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</si>
  <si>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</si>
  <si>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</si>
  <si>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</si>
  <si>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</si>
  <si>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</si>
  <si>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</si>
  <si>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</si>
  <si>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</si>
  <si>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</si>
  <si>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</si>
  <si>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</si>
  <si>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</si>
  <si>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</si>
  <si>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</si>
  <si>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</si>
  <si>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</si>
  <si>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</si>
  <si>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</si>
  <si>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</si>
  <si>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</si>
  <si>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</si>
  <si>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</si>
  <si>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</si>
  <si>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</si>
  <si>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</si>
  <si>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</si>
  <si>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</si>
  <si>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</si>
  <si>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</si>
  <si>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</si>
  <si>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</si>
  <si>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</si>
  <si>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</si>
  <si>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</si>
  <si>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</si>
  <si>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</si>
  <si>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</si>
  <si>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</si>
  <si>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</si>
  <si>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</si>
  <si>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</si>
  <si>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</si>
  <si>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</si>
  <si>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</si>
  <si>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</si>
  <si>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</si>
  <si>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</si>
  <si>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</si>
  <si>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</si>
  <si>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</si>
  <si>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</si>
  <si>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</si>
  <si>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</si>
  <si>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</si>
  <si>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</si>
  <si>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</si>
  <si>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</si>
  <si>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</si>
  <si>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</si>
  <si>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</si>
  <si>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</si>
  <si>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</si>
  <si>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</si>
  <si>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</si>
  <si>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</si>
  <si>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</si>
  <si>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</si>
  <si>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</si>
  <si>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</si>
  <si>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</si>
  <si>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</si>
  <si>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</si>
  <si>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</si>
  <si>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</si>
  <si>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</si>
  <si>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</si>
  <si>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</si>
  <si>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</si>
  <si>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</si>
  <si>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</si>
  <si>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</si>
  <si>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</si>
  <si>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</si>
  <si>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</si>
  <si>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</si>
  <si>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</si>
  <si>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</si>
  <si>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</si>
  <si>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</si>
  <si>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</si>
  <si>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</si>
  <si>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</si>
  <si>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</si>
  <si>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</si>
  <si>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</si>
  <si>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</si>
  <si>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</si>
  <si>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</si>
  <si>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</si>
  <si>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</si>
  <si>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</si>
  <si>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</si>
  <si>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</si>
  <si>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</si>
  <si>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</si>
  <si>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</si>
  <si>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</si>
  <si>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</si>
  <si>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</si>
  <si>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</si>
  <si>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</si>
  <si>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</si>
  <si>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</si>
  <si>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</si>
  <si>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</si>
  <si>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</si>
  <si>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</si>
  <si>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</si>
  <si>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</si>
  <si>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</si>
  <si>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</si>
  <si>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</si>
  <si>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</si>
  <si>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</si>
  <si>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</si>
  <si>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</si>
  <si>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</si>
  <si>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</si>
  <si>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</si>
  <si>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</si>
  <si>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</si>
  <si>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</si>
  <si>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</si>
  <si>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</si>
  <si>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</si>
  <si>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</si>
  <si>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</si>
  <si>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</si>
  <si>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</si>
  <si>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</si>
  <si>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</si>
  <si>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</si>
  <si>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</si>
  <si>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</si>
  <si>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</si>
  <si>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</si>
  <si>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</si>
  <si>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</si>
  <si>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</si>
  <si>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</si>
  <si>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</si>
  <si>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</si>
  <si>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</si>
  <si>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</si>
  <si>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</si>
  <si>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</si>
  <si>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</si>
  <si>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</si>
  <si>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</si>
  <si>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</si>
  <si>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</si>
  <si>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</si>
  <si>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</si>
  <si>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</si>
  <si>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</si>
  <si>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</si>
  <si>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</si>
  <si>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</si>
  <si>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</si>
  <si>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</si>
  <si>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</si>
  <si>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</si>
  <si>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</si>
  <si>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</si>
  <si>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</si>
  <si>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</si>
  <si>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</si>
  <si>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</si>
  <si>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</si>
  <si>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</si>
  <si>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</si>
  <si>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</si>
  <si>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</si>
  <si>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</si>
  <si>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</si>
  <si>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</si>
  <si>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</si>
  <si>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</si>
  <si>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</si>
  <si>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</si>
  <si>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</si>
  <si>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</si>
  <si>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</si>
  <si>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</si>
  <si>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</si>
  <si>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</si>
  <si>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</si>
  <si>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</si>
  <si>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</si>
  <si>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</si>
  <si>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</si>
  <si>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</si>
  <si>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</si>
  <si>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</si>
  <si>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</si>
  <si>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</si>
  <si>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</si>
  <si>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</si>
  <si>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</si>
  <si>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</si>
  <si>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</si>
  <si>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</si>
  <si>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</si>
  <si>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</si>
  <si>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</si>
  <si>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</si>
  <si>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</si>
  <si>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</si>
  <si>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</si>
  <si>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</si>
  <si>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</si>
  <si>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</si>
  <si>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</si>
  <si>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</si>
  <si>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</si>
  <si>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</si>
  <si>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</si>
  <si>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</si>
  <si>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</si>
  <si>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</si>
  <si>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</si>
  <si>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</si>
  <si>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</si>
  <si>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</si>
  <si>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</si>
  <si>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</si>
  <si>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</si>
  <si>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</si>
  <si>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</si>
  <si>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</si>
  <si>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</si>
  <si>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</si>
  <si>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</si>
  <si>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</si>
  <si>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</si>
  <si>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</si>
  <si>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</si>
  <si>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</si>
  <si>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</si>
  <si>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</si>
  <si>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</si>
  <si>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</si>
  <si>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</si>
  <si>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</si>
  <si>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</si>
  <si>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</si>
  <si>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</si>
  <si>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</si>
  <si>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</si>
  <si>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</si>
  <si>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</si>
  <si>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</si>
  <si>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</si>
  <si>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</si>
  <si>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</si>
  <si>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</si>
  <si>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</si>
  <si>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</si>
  <si>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</si>
  <si>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</si>
  <si>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</si>
  <si>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</si>
  <si>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</si>
  <si>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</si>
  <si>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</si>
  <si>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</si>
  <si>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</si>
  <si>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</si>
  <si>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</si>
  <si>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</si>
  <si>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</si>
  <si>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</si>
  <si>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</si>
  <si>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</si>
  <si>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</si>
  <si>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</si>
  <si>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</si>
  <si>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</si>
  <si>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</si>
  <si>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</si>
  <si>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</si>
  <si>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</si>
  <si>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</si>
  <si>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</si>
  <si>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</si>
  <si>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</si>
  <si>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</si>
  <si>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</si>
  <si>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</si>
  <si>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</si>
  <si>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</si>
  <si>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</si>
  <si>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</si>
  <si>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</si>
  <si>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</si>
  <si>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</si>
  <si>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</si>
  <si>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</si>
  <si>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</si>
  <si>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</si>
  <si>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</si>
  <si>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</si>
  <si>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</si>
  <si>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</si>
  <si>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</si>
  <si>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</si>
  <si>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</si>
  <si>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</si>
  <si>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</si>
  <si>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</si>
  <si>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</si>
  <si>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</si>
  <si>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</si>
  <si>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</si>
  <si>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</si>
  <si>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</si>
  <si>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</si>
  <si>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</si>
  <si>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</si>
  <si>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</si>
  <si>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</si>
  <si>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</si>
  <si>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</si>
  <si>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</si>
  <si>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</si>
  <si>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</si>
  <si>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</si>
  <si>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</si>
  <si>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</si>
  <si>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</si>
  <si>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</si>
  <si>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</si>
  <si>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</si>
  <si>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</si>
  <si>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</si>
  <si>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</si>
  <si>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</si>
  <si>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</si>
  <si>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</si>
  <si>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</si>
  <si>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</si>
  <si>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</si>
  <si>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</si>
  <si>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</si>
  <si>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</si>
  <si>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</si>
  <si>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</si>
  <si>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</si>
  <si>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</si>
  <si>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</si>
  <si>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</si>
  <si>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</si>
  <si>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</si>
  <si>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</si>
  <si>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</si>
  <si>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</si>
  <si>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</si>
  <si>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</si>
  <si>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</si>
  <si>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</si>
  <si>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</si>
  <si>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</si>
  <si>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</si>
  <si>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</si>
  <si>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</si>
  <si>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</si>
  <si>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</si>
  <si>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</si>
  <si>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</si>
  <si>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</si>
  <si>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</si>
  <si>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</si>
  <si>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</si>
  <si>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</si>
  <si>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</si>
  <si>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</si>
  <si>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</si>
  <si>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</si>
  <si>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</si>
  <si>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</si>
  <si>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</si>
  <si>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</si>
  <si>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</si>
  <si>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</si>
  <si>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</si>
  <si>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</si>
  <si>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</si>
  <si>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</si>
  <si>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</si>
  <si>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</si>
  <si>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</si>
  <si>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</si>
  <si>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</si>
  <si>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</si>
  <si>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</si>
  <si>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</si>
  <si>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</si>
  <si>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</si>
  <si>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</si>
  <si>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</si>
  <si>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</si>
  <si>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</si>
  <si>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</si>
  <si>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</si>
  <si>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</si>
  <si>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</si>
  <si>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</si>
  <si>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</si>
  <si>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</si>
  <si>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</si>
  <si>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</si>
  <si>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</si>
  <si>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</si>
  <si>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</si>
  <si>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</si>
  <si>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</si>
  <si>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</si>
  <si>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</si>
  <si>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</si>
  <si>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</si>
  <si>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</si>
  <si>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</si>
  <si>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</si>
  <si>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</si>
  <si>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</si>
  <si>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</si>
  <si>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</si>
  <si>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</si>
  <si>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</si>
  <si>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</si>
  <si>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</si>
  <si>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</si>
  <si>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</si>
  <si>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</si>
  <si>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</si>
  <si>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</si>
  <si>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</si>
  <si>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</si>
  <si>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</si>
  <si>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</si>
  <si>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</si>
  <si>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</si>
  <si>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</si>
  <si>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</si>
  <si>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</si>
  <si>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</si>
  <si>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</si>
  <si>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</si>
  <si>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</si>
  <si>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</si>
  <si>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</si>
  <si>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</si>
  <si>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</si>
  <si>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</si>
  <si>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</si>
  <si>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</si>
  <si>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</si>
  <si>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</si>
  <si>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</si>
  <si>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</si>
  <si>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</si>
  <si>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</si>
  <si>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</si>
  <si>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</si>
  <si>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</si>
  <si>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</si>
  <si>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</si>
  <si>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</si>
  <si>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</si>
  <si>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</si>
  <si>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</si>
  <si>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</si>
  <si>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</si>
  <si>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</si>
  <si>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</si>
  <si>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</si>
  <si>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</si>
  <si>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</si>
  <si>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</si>
  <si>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</si>
  <si>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</si>
  <si>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</si>
  <si>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</si>
  <si>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</si>
  <si>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</si>
  <si>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</si>
  <si>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</si>
  <si>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</si>
  <si>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</si>
  <si>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</si>
  <si>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</si>
  <si>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</si>
  <si>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</si>
  <si>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</si>
  <si>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</si>
  <si>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</si>
  <si>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</si>
  <si>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</si>
  <si>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</si>
  <si>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</si>
  <si>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</si>
  <si>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</si>
  <si>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</si>
  <si>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</si>
  <si>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</si>
  <si>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</si>
  <si>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</si>
  <si>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</si>
  <si>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</si>
  <si>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</si>
  <si>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</si>
  <si>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</si>
  <si>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</si>
  <si>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</si>
  <si>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</si>
  <si>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</si>
  <si>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</si>
  <si>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</si>
  <si>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</si>
  <si>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</si>
  <si>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</si>
  <si>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</si>
  <si>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</si>
  <si>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</si>
  <si>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</si>
  <si>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</si>
  <si>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</si>
  <si>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</si>
  <si>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</si>
  <si>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</si>
  <si>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</si>
  <si>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</si>
  <si>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</si>
  <si>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</si>
  <si>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</si>
  <si>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</si>
  <si>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</si>
  <si>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</si>
  <si>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</si>
  <si>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</si>
  <si>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</si>
  <si>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</si>
  <si>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</si>
  <si>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</si>
  <si>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</si>
  <si>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</si>
  <si>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</si>
  <si>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</si>
  <si>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</si>
  <si>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</si>
  <si>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</si>
  <si>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</si>
  <si>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</si>
  <si>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</si>
  <si>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</si>
  <si>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</si>
  <si>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</si>
  <si>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</si>
  <si>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</si>
  <si>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</si>
  <si>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</si>
  <si>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</si>
  <si>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</si>
  <si>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</si>
  <si>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</si>
  <si>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</si>
  <si>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</si>
  <si>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</si>
  <si>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</si>
  <si>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</si>
  <si>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</si>
  <si>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</si>
  <si>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</si>
  <si>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</si>
  <si>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Бейсболка с прямым козырьком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</si>
  <si>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</si>
  <si>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</si>
  <si>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</si>
  <si>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</si>
  <si>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</si>
  <si>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</si>
  <si>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</si>
  <si>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</si>
  <si>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</si>
  <si>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</si>
  <si>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</si>
  <si>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</si>
  <si>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</si>
  <si>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</si>
  <si>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</si>
  <si>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</si>
  <si>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</si>
  <si>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</si>
  <si>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</si>
  <si>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</si>
  <si>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</si>
  <si>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</si>
  <si>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</si>
  <si>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</si>
  <si>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</si>
  <si>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</si>
  <si>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</si>
  <si>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</si>
  <si>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</si>
  <si>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</si>
  <si>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</si>
  <si>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</si>
  <si>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</si>
  <si>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</si>
  <si>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</si>
  <si>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</si>
  <si>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</si>
  <si>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</si>
  <si>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</si>
  <si>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</si>
  <si>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</si>
  <si>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</si>
  <si>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</si>
  <si>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</si>
  <si>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</si>
  <si>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</si>
  <si>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</si>
  <si>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</si>
  <si>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</si>
  <si>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</si>
  <si>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</si>
  <si>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</si>
  <si>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</si>
  <si>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</si>
  <si>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</si>
  <si>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</si>
  <si>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</si>
  <si>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</si>
  <si>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</si>
  <si>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</si>
  <si>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</si>
  <si>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</si>
  <si>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</si>
  <si>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</si>
  <si>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</si>
  <si>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</si>
  <si>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</si>
  <si>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</si>
  <si>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</si>
  <si>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</si>
  <si>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</si>
  <si>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</si>
  <si>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</si>
  <si>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</si>
  <si>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</si>
  <si>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</si>
  <si>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</si>
  <si>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</si>
  <si>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</si>
  <si>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</si>
  <si>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</si>
  <si>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</si>
  <si>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</si>
  <si>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</si>
  <si>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</si>
  <si>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</si>
  <si>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</si>
  <si>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</si>
  <si>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</si>
  <si>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</si>
  <si>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</si>
  <si>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</si>
  <si>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</si>
  <si>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</si>
  <si>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</si>
  <si>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</si>
  <si>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</si>
  <si>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</si>
  <si>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</si>
  <si>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</si>
  <si>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</si>
  <si>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</si>
  <si>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</si>
  <si>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</si>
  <si>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</si>
  <si>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</si>
  <si>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</si>
  <si>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</si>
  <si>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</si>
  <si>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</si>
  <si>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</si>
  <si>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</si>
  <si>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</si>
  <si>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</si>
  <si>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</si>
  <si>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</si>
  <si>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</si>
  <si>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</si>
  <si>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</si>
  <si>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</si>
  <si>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</si>
  <si>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</si>
  <si>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</si>
  <si>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</si>
  <si>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</si>
  <si>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</si>
  <si>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</si>
  <si>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</si>
  <si>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</si>
  <si>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</si>
  <si>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</si>
  <si>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</si>
  <si>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</si>
  <si>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</si>
  <si>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</si>
  <si>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</si>
  <si>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</si>
  <si>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</si>
  <si>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</si>
  <si>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</si>
  <si>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</si>
  <si>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</si>
  <si>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</si>
  <si>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</si>
  <si>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</si>
  <si>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</si>
  <si>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</si>
  <si>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</si>
  <si>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</si>
  <si>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</si>
  <si>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</si>
  <si>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</si>
  <si>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</si>
  <si>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</si>
  <si>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</si>
  <si>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</si>
  <si>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</si>
  <si>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</si>
  <si>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</si>
  <si>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</si>
  <si>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</si>
  <si>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</si>
  <si>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</si>
  <si>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</si>
  <si>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</si>
  <si>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</si>
  <si>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</si>
  <si>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</si>
  <si>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</si>
  <si>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</si>
  <si>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</si>
  <si>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</si>
  <si>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</si>
  <si>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</si>
  <si>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</si>
  <si>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</si>
  <si>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</si>
  <si>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</si>
  <si>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</si>
  <si>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</si>
  <si>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</si>
  <si>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</si>
  <si>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</si>
  <si>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</si>
  <si>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</si>
  <si>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</si>
  <si>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</si>
  <si>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</si>
  <si>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</si>
  <si>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</si>
  <si>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</si>
  <si>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</si>
  <si>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</si>
  <si>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</si>
  <si>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</si>
  <si>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</si>
  <si>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</si>
  <si>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</si>
  <si>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</si>
  <si>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</si>
  <si>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</si>
  <si>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</si>
  <si>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</si>
  <si>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</si>
  <si>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</si>
  <si>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</si>
  <si>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</si>
  <si>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</si>
  <si>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</si>
  <si>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</si>
  <si>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</si>
  <si>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</si>
  <si>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</si>
  <si>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</si>
  <si>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</si>
  <si>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</si>
  <si>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</si>
  <si>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</si>
  <si>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</si>
  <si>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</si>
  <si>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</si>
  <si>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</si>
  <si>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</si>
  <si>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</si>
  <si>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</si>
  <si>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</si>
  <si>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</si>
  <si>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</si>
  <si>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</si>
  <si>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</si>
  <si>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</si>
  <si>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</si>
  <si>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</si>
  <si>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</si>
  <si>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</si>
  <si>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</si>
  <si>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</si>
  <si>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</si>
  <si>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</si>
  <si>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</si>
  <si>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</si>
  <si>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</si>
  <si>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</si>
  <si>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</si>
  <si>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</si>
  <si>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</si>
  <si>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</si>
  <si>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</si>
  <si>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</si>
  <si>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</si>
  <si>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</si>
  <si>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</si>
  <si>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</si>
  <si>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</si>
  <si>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</si>
  <si>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</si>
  <si>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</si>
  <si>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</si>
  <si>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</si>
  <si>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</si>
  <si>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</si>
  <si>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</si>
  <si>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</si>
  <si>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</si>
  <si>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</si>
  <si>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</si>
  <si>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</si>
  <si>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</si>
  <si>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</si>
  <si>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</si>
  <si>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</si>
  <si>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</si>
  <si>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</si>
  <si>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</si>
  <si>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</si>
  <si>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</si>
  <si>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</si>
  <si>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</si>
  <si>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</si>
  <si>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</si>
  <si>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</si>
  <si>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</si>
  <si>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</si>
  <si>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</si>
  <si>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</si>
  <si>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</si>
  <si>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</si>
  <si>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</si>
  <si>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</si>
  <si>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</si>
  <si>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</si>
  <si>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</si>
  <si>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</si>
  <si>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</si>
  <si>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</si>
  <si>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</si>
  <si>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</si>
  <si>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</si>
  <si>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</si>
  <si>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</si>
  <si>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</si>
  <si>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</si>
  <si>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</si>
  <si>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</si>
  <si>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</si>
  <si>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</si>
  <si>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</si>
  <si>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</si>
  <si>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</si>
  <si>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</si>
  <si>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</si>
  <si>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</si>
  <si>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</si>
  <si>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</si>
  <si>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</si>
  <si>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</si>
  <si>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</si>
  <si>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</si>
  <si>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</si>
  <si>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</si>
  <si>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</si>
  <si>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</si>
  <si>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</si>
  <si>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</si>
  <si>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</si>
  <si>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</si>
  <si>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</si>
  <si>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</si>
  <si>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</si>
  <si>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</si>
  <si>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</si>
  <si>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</si>
  <si>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</si>
  <si>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</si>
  <si>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</si>
  <si>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</si>
  <si>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</si>
  <si>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</si>
  <si>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</si>
  <si>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</si>
  <si>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</si>
  <si>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</si>
  <si>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</si>
  <si>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</si>
  <si>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</si>
  <si>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</si>
  <si>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</si>
  <si>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</si>
  <si>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</si>
  <si>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</si>
  <si>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</si>
  <si>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</si>
  <si>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</si>
  <si>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</si>
  <si>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</si>
  <si>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</si>
  <si>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</si>
  <si>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</si>
  <si>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</si>
  <si>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</si>
  <si>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</si>
  <si>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</si>
  <si>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</si>
  <si>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</si>
  <si>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</si>
  <si>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</si>
  <si>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</si>
  <si>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</si>
  <si>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</si>
  <si>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</si>
  <si>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</si>
  <si>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</si>
  <si>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</si>
  <si>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</si>
  <si>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</si>
  <si>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</si>
  <si>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</si>
  <si>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</si>
  <si>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</si>
  <si>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</si>
  <si>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</si>
  <si>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</si>
  <si>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</si>
  <si>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</si>
  <si>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</si>
  <si>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</si>
  <si>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</si>
  <si>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</si>
  <si>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</si>
  <si>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</si>
  <si>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</si>
  <si>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</si>
  <si>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</si>
  <si>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</si>
  <si>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</si>
  <si>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</si>
  <si>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</si>
  <si>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</si>
  <si>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</si>
  <si>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</si>
  <si>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</si>
  <si>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</si>
  <si>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</si>
  <si>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</si>
  <si>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</si>
  <si>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</si>
  <si>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</si>
  <si>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</si>
  <si>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</si>
  <si>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</si>
  <si>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</si>
  <si>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</si>
  <si>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</si>
  <si>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</si>
  <si>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</si>
  <si>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</si>
  <si>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</si>
  <si>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</si>
  <si>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</si>
  <si>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</si>
  <si>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</si>
  <si>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</si>
  <si>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</si>
  <si>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</si>
  <si>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</si>
  <si>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</si>
  <si>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</si>
  <si>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</si>
  <si>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</si>
  <si>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</si>
  <si>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</si>
  <si>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</si>
  <si>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</si>
  <si>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</si>
  <si>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</si>
  <si>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</si>
  <si>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</si>
  <si>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</si>
  <si>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</si>
  <si>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</si>
  <si>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</si>
  <si>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</si>
  <si>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</si>
  <si>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</si>
  <si>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</si>
  <si>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</si>
  <si>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</si>
  <si>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</si>
  <si>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</si>
  <si>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</si>
  <si>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</si>
  <si>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</si>
  <si>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</si>
  <si>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</si>
  <si>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</si>
  <si>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</si>
  <si>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</si>
  <si>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</si>
  <si>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</si>
  <si>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</si>
  <si>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</si>
  <si>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</si>
  <si>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</si>
  <si>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</si>
  <si>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</si>
  <si>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</si>
  <si>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</si>
  <si>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</si>
  <si>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</si>
  <si>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</si>
  <si>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</si>
  <si>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</si>
  <si>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</si>
  <si>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</si>
  <si>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</si>
  <si>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</si>
  <si>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</si>
  <si>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</si>
  <si>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</si>
  <si>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</si>
  <si>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</si>
  <si>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</si>
  <si>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</si>
  <si>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</si>
  <si>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</si>
  <si>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</si>
  <si>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</si>
  <si>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</si>
  <si>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</si>
  <si>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</si>
  <si>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</si>
  <si>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</si>
  <si>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</si>
  <si>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</si>
  <si>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</si>
  <si>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</si>
  <si>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</si>
  <si>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</si>
  <si>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</si>
  <si>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</si>
  <si>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</si>
  <si>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</si>
  <si>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</si>
  <si>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</si>
  <si>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</si>
  <si>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</si>
  <si>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</si>
  <si>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</si>
  <si>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</si>
  <si>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</si>
  <si>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</si>
  <si>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</si>
  <si>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</si>
  <si>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</si>
  <si>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</si>
  <si>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</si>
  <si>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</si>
  <si>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</si>
  <si>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</si>
  <si>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</si>
  <si>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</si>
  <si>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</si>
  <si>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</si>
  <si>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</si>
  <si>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</si>
  <si>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</si>
  <si>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</si>
  <si>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</si>
  <si>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</si>
  <si>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</si>
  <si>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</si>
  <si>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</si>
  <si>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</si>
  <si>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</si>
  <si>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</si>
  <si>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</si>
  <si>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</si>
  <si>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</si>
  <si>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</si>
  <si>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</si>
  <si>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</si>
  <si>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</si>
  <si>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</si>
  <si>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</si>
  <si>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</si>
  <si>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</si>
  <si>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</si>
  <si>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</si>
  <si>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</si>
  <si>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</si>
  <si>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</si>
  <si>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</si>
  <si>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</si>
  <si>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</si>
  <si>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</si>
  <si>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</si>
  <si>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</si>
  <si>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</si>
  <si>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</si>
  <si>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</si>
  <si>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</si>
  <si>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</si>
  <si>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</si>
  <si>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</si>
  <si>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</si>
  <si>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</si>
  <si>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</si>
  <si>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</si>
  <si>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</si>
  <si>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</si>
  <si>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</si>
  <si>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</si>
  <si>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</si>
  <si>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</si>
  <si>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</si>
  <si>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</si>
  <si>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</si>
  <si>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</si>
  <si>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</si>
  <si>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</si>
  <si>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</si>
  <si>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</si>
  <si>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</si>
  <si>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</si>
  <si>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</si>
  <si>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</si>
  <si>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</si>
  <si>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</si>
  <si>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</si>
  <si>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</si>
  <si>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</si>
  <si>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</si>
  <si>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</si>
  <si>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</si>
  <si>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</si>
  <si>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</si>
  <si>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</si>
  <si>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</si>
  <si>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</si>
  <si>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</si>
  <si>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</si>
  <si>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</si>
  <si>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</si>
  <si>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</si>
  <si>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</si>
  <si>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</si>
  <si>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</si>
  <si>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</si>
  <si>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</si>
  <si>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</si>
  <si>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</si>
  <si>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</si>
  <si>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</si>
  <si>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</si>
  <si>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</si>
  <si>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</si>
  <si>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</si>
  <si>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</si>
  <si>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</si>
  <si>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</si>
  <si>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</si>
  <si>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</si>
  <si>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</si>
  <si>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</si>
  <si>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</si>
  <si>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</si>
  <si>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</si>
  <si>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</si>
  <si>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</si>
  <si>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</si>
  <si>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</si>
  <si>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</si>
  <si>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</si>
  <si>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</si>
  <si>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</si>
  <si>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</si>
  <si>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</si>
  <si>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</si>
  <si>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</si>
  <si>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</si>
  <si>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</si>
  <si>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</si>
  <si>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</si>
  <si>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</si>
  <si>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</si>
  <si>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</si>
  <si>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</si>
  <si>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</si>
  <si>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</si>
  <si>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</si>
  <si>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</si>
  <si>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</si>
  <si>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</si>
  <si>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</si>
  <si>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</si>
  <si>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</si>
  <si>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</si>
  <si>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</si>
  <si>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</si>
  <si>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</si>
  <si>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</si>
  <si>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</si>
  <si>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</si>
  <si>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</si>
  <si>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</si>
  <si>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</si>
  <si>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</si>
  <si>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</si>
  <si>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</si>
  <si>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</si>
  <si>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</si>
  <si>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</si>
  <si>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</si>
  <si>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</si>
  <si>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</si>
  <si>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</si>
  <si>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</si>
  <si>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</si>
  <si>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</si>
  <si>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</si>
  <si>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</si>
  <si>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</si>
  <si>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</si>
  <si>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</si>
  <si>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</si>
  <si>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</si>
  <si>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</si>
  <si>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</si>
  <si>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</si>
  <si>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</si>
  <si>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</si>
  <si>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</si>
  <si>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</si>
  <si>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</si>
  <si>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</si>
  <si>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</si>
  <si>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</si>
  <si>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</si>
  <si>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</si>
  <si>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</si>
  <si>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</si>
  <si>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</si>
  <si>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</si>
  <si>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</si>
  <si>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</si>
  <si>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</si>
  <si>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</si>
  <si>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</si>
  <si>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</si>
  <si>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</si>
  <si>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</si>
  <si>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</si>
  <si>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</si>
  <si>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</si>
  <si>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</si>
  <si>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</si>
  <si>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</si>
  <si>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</si>
  <si>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</si>
  <si>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</si>
  <si>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</si>
  <si>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</si>
  <si>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</si>
  <si>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</si>
  <si>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</si>
  <si>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</si>
  <si>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</si>
  <si>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</si>
  <si>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</si>
  <si>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</si>
  <si>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</si>
  <si>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</si>
  <si>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</si>
  <si>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</si>
  <si>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</si>
  <si>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</si>
  <si>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</si>
  <si>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</si>
  <si>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</si>
  <si>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</si>
  <si>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</si>
  <si>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</si>
  <si>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</si>
  <si>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</si>
  <si>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</si>
  <si>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</si>
  <si>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</si>
  <si>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</si>
  <si>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</si>
  <si>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</si>
  <si>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</si>
  <si>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</si>
  <si>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</si>
  <si>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</si>
  <si>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</si>
  <si>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</si>
  <si>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</si>
  <si>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</si>
  <si>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</si>
  <si>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</si>
  <si>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</si>
  <si>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</si>
  <si>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</si>
  <si>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</si>
  <si>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</si>
  <si>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</si>
  <si>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</si>
  <si>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</si>
  <si>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</si>
  <si>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</si>
  <si>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</si>
  <si>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</si>
  <si>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</si>
  <si>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</si>
  <si>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</si>
  <si>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</si>
  <si>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</si>
  <si>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</si>
  <si>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</si>
  <si>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</si>
  <si>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</si>
  <si>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</si>
  <si>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</si>
  <si>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</si>
  <si>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</si>
  <si>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</si>
  <si>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</si>
  <si>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</si>
  <si>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</si>
  <si>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</si>
  <si>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</si>
  <si>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</si>
  <si>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</si>
  <si>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</si>
  <si>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</si>
  <si>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</si>
  <si>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</si>
  <si>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</si>
  <si>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</si>
  <si>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</si>
  <si>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</si>
  <si>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</si>
  <si>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</si>
  <si>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</si>
  <si>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</si>
  <si>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</si>
  <si>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</si>
  <si>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</si>
  <si>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</si>
  <si>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</si>
  <si>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</si>
  <si>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</si>
  <si>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</si>
  <si>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</si>
  <si>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</si>
  <si>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</si>
  <si>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</si>
  <si>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</si>
  <si>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</si>
  <si>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</si>
  <si>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</si>
  <si>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</si>
  <si>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</si>
  <si>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</si>
  <si>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</si>
  <si>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</si>
  <si>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</si>
  <si>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</si>
  <si>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</si>
  <si>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</si>
  <si>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</si>
  <si>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</si>
  <si>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</si>
  <si>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</si>
  <si>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</si>
  <si>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</si>
  <si>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</si>
  <si>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</si>
  <si>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</si>
  <si>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</si>
  <si>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</si>
  <si>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</si>
  <si>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</si>
  <si>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</si>
  <si>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</si>
  <si>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</si>
  <si>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</si>
  <si>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</si>
  <si>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</si>
  <si>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</si>
  <si>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</si>
  <si>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</si>
  <si>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</si>
  <si>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</si>
  <si>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</si>
  <si>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</si>
  <si>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</si>
  <si>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</si>
  <si>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</si>
  <si>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</si>
  <si>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</si>
  <si>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</si>
  <si>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</si>
  <si>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</si>
  <si>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</si>
  <si>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</si>
  <si>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</si>
  <si>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</si>
  <si>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</si>
  <si>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</si>
  <si>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</si>
  <si>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</si>
  <si>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</si>
  <si>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</si>
  <si>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</si>
  <si>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</si>
  <si>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</si>
  <si>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</si>
  <si>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</si>
  <si>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</si>
  <si>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</si>
  <si>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</si>
  <si>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</si>
  <si>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</si>
  <si>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</si>
  <si>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</si>
  <si>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</si>
  <si>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</si>
  <si>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</si>
  <si>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</si>
  <si>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</si>
  <si>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</si>
  <si>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</si>
  <si>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</si>
  <si>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</si>
  <si>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</si>
  <si>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</si>
  <si>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</si>
  <si>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</si>
  <si>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</si>
  <si>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</si>
  <si>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</si>
  <si>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</si>
  <si>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</si>
  <si>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</si>
  <si>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</si>
  <si>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</si>
  <si>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</si>
  <si>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</si>
  <si>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</si>
  <si>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</si>
  <si>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</si>
  <si>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</si>
  <si>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</si>
  <si>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</si>
  <si>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</si>
  <si>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</si>
  <si>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</si>
  <si>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</si>
  <si>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</si>
  <si>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</si>
  <si>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</si>
  <si>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</si>
  <si>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</si>
  <si>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</si>
  <si>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</si>
  <si>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</si>
  <si>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</si>
  <si>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</si>
  <si>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</si>
  <si>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</si>
  <si>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</si>
  <si>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</si>
  <si>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</si>
  <si>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</si>
  <si>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</si>
  <si>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</si>
  <si>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</si>
  <si>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</si>
  <si>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</si>
  <si>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</si>
  <si>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</si>
  <si>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</si>
  <si>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</si>
  <si>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</si>
  <si>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</si>
  <si>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</si>
  <si>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</si>
  <si>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</si>
  <si>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</si>
  <si>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</si>
  <si>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</si>
  <si>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</si>
  <si>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</si>
  <si>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</si>
  <si>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</si>
  <si>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</si>
  <si>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</si>
  <si>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</si>
  <si>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</si>
  <si>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</si>
  <si>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</si>
  <si>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</si>
  <si>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</si>
  <si>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</si>
  <si>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</si>
  <si>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</si>
  <si>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</si>
  <si>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</si>
  <si>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</si>
  <si>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</si>
  <si>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</si>
  <si>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</si>
  <si>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</si>
  <si>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</si>
  <si>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</si>
  <si>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</si>
  <si>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</si>
  <si>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</si>
  <si>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</si>
  <si>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</si>
  <si>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</si>
  <si>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</si>
  <si>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</si>
  <si>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</si>
  <si>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</si>
  <si>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</si>
  <si>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</si>
  <si>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</si>
  <si>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</si>
  <si>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</si>
  <si>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</si>
  <si>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</si>
  <si>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</si>
  <si>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</si>
  <si>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</si>
  <si>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</si>
  <si>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</si>
  <si>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</si>
  <si>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</si>
  <si>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</si>
  <si>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</si>
  <si>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</si>
  <si>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</si>
  <si>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</si>
  <si>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</si>
  <si>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</si>
  <si>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</si>
  <si>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</si>
  <si>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</si>
  <si>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</si>
  <si>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</si>
  <si>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</si>
  <si>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</si>
  <si>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</si>
  <si>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</si>
  <si>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</si>
  <si>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</si>
  <si>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</si>
  <si>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</si>
  <si>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</si>
  <si>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</si>
  <si>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</si>
  <si>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</si>
  <si>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</si>
  <si>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</si>
  <si>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</si>
  <si>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</si>
  <si>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</si>
  <si>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</si>
  <si>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</si>
  <si>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</si>
  <si>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</si>
  <si>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</si>
  <si>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</si>
  <si>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</si>
  <si>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</si>
  <si>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</si>
  <si>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</si>
  <si>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</si>
  <si>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</si>
  <si>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</si>
  <si>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</si>
  <si>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</si>
  <si>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</si>
  <si>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</si>
  <si>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</si>
  <si>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</si>
  <si>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</si>
  <si>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</si>
  <si>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</si>
  <si>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</si>
  <si>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</si>
  <si>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</si>
  <si>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</si>
  <si>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</si>
  <si>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</si>
  <si>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</si>
  <si>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</si>
  <si>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</si>
  <si>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</si>
  <si>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</si>
  <si>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</si>
  <si>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</si>
  <si>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</si>
  <si>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</si>
  <si>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</si>
  <si>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</si>
  <si>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</si>
  <si>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</si>
  <si>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</si>
  <si>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</si>
  <si>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</si>
  <si>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</si>
  <si>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</si>
  <si>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</si>
  <si>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</si>
  <si>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</si>
  <si>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</si>
  <si>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</si>
  <si>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</si>
  <si>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</si>
  <si>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</si>
  <si>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</si>
  <si>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</si>
  <si>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</si>
  <si>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</si>
  <si>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</si>
  <si>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</si>
  <si>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</si>
  <si>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</si>
  <si>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</si>
  <si>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</si>
  <si>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</si>
  <si>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</si>
  <si>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</si>
  <si>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</si>
  <si>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</si>
  <si>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</si>
  <si>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</si>
  <si>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</si>
  <si>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</si>
  <si>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</si>
  <si>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</si>
  <si>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</si>
  <si>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</si>
  <si>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</si>
  <si>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</si>
  <si>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</si>
  <si>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</si>
  <si>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</si>
  <si>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</si>
  <si>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</si>
  <si>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</si>
  <si>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</si>
  <si>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</si>
  <si>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</si>
  <si>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</si>
  <si>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</si>
  <si>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</si>
  <si>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</si>
  <si>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</si>
  <si>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</si>
  <si>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</si>
  <si>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</si>
  <si>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</si>
  <si>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</si>
  <si>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</si>
  <si>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</si>
  <si>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</si>
  <si>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</si>
  <si>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</si>
  <si>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</si>
  <si>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</si>
  <si>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</si>
  <si>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</si>
  <si>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</si>
  <si>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</si>
  <si>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</si>
  <si>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</si>
  <si>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</si>
  <si>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</si>
  <si>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</si>
  <si>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</si>
  <si>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</si>
  <si>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</si>
  <si>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</si>
  <si>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</si>
  <si>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</si>
  <si>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</si>
  <si>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</si>
  <si>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</si>
  <si>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</si>
  <si>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</si>
  <si>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</si>
  <si>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</si>
  <si>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</si>
  <si>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</si>
  <si>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</si>
  <si>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</si>
  <si>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</si>
  <si>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</si>
  <si>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</si>
  <si>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</si>
  <si>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</si>
  <si>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</si>
  <si>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</si>
  <si>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</si>
  <si>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</si>
  <si>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</si>
  <si>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</si>
  <si>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</si>
  <si>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</si>
  <si>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</si>
  <si>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</si>
  <si>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</si>
  <si>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</si>
  <si>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</si>
  <si>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</si>
  <si>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</si>
  <si>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</si>
  <si>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</si>
  <si>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</si>
  <si>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</si>
  <si>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</si>
  <si>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</si>
  <si>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</si>
  <si>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</si>
  <si>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</si>
  <si>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</si>
  <si>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</si>
  <si>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</si>
  <si>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</si>
  <si>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</si>
  <si>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</si>
  <si>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</si>
  <si>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</si>
  <si>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</si>
  <si>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</si>
  <si>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</si>
  <si>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</si>
  <si>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</si>
  <si>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</si>
  <si>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</si>
  <si>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</si>
  <si>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</si>
  <si>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</si>
  <si>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</si>
  <si>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</si>
  <si>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</si>
  <si>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</si>
  <si>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</si>
  <si>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</si>
  <si>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</si>
  <si>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</si>
  <si>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</si>
  <si>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</si>
  <si>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</si>
  <si>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</si>
  <si>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</si>
  <si>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</si>
  <si>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</si>
  <si>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</si>
  <si>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</si>
  <si>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</si>
  <si>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</si>
  <si>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</si>
  <si>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</si>
  <si>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</si>
  <si>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</si>
  <si>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</si>
  <si>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</si>
  <si>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</si>
  <si>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</si>
  <si>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</si>
  <si>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</si>
  <si>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</si>
  <si>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</si>
  <si>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</si>
  <si>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</si>
  <si>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</si>
  <si>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</si>
  <si>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</si>
  <si>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</si>
  <si>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</si>
  <si>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</si>
  <si>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</si>
  <si>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</si>
  <si>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</si>
  <si>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</si>
  <si>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</si>
  <si>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</si>
  <si>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</si>
  <si>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</si>
  <si>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</si>
  <si>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</si>
  <si>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</si>
  <si>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</si>
  <si>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</si>
  <si>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</si>
  <si>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</si>
  <si>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</si>
  <si>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</si>
  <si>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</si>
  <si>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</si>
  <si>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</si>
  <si>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</si>
  <si>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</si>
  <si>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</si>
  <si>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</si>
  <si>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</si>
  <si>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</si>
  <si>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</si>
  <si>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</si>
  <si>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</si>
  <si>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</si>
  <si>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</si>
  <si>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</si>
  <si>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</si>
  <si>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</si>
  <si>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</si>
  <si>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</si>
  <si>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</si>
  <si>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</si>
  <si>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</si>
  <si>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</si>
  <si>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</si>
  <si>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</si>
  <si>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</si>
  <si>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</si>
  <si>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</si>
  <si>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</si>
  <si>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</si>
  <si>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</si>
  <si>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</si>
  <si>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</si>
  <si>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</si>
  <si>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</si>
  <si>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</si>
  <si>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</si>
  <si>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</si>
  <si>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</si>
  <si>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</si>
  <si>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</si>
  <si>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</si>
  <si>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</si>
  <si>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</si>
  <si>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</si>
  <si>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</si>
  <si>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</si>
  <si>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</si>
  <si>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</si>
  <si>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</si>
  <si>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</si>
  <si>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</si>
  <si>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</si>
  <si>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</si>
  <si>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</si>
  <si>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</si>
  <si>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</si>
  <si>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</si>
  <si>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</si>
  <si>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</si>
  <si>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</si>
  <si>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</si>
  <si>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</si>
  <si>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</si>
  <si>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</si>
  <si>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</si>
  <si>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</si>
  <si>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</si>
  <si>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</si>
  <si>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</si>
  <si>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</si>
  <si>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</si>
  <si>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</si>
  <si>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</si>
  <si>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</si>
  <si>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</si>
  <si>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</si>
  <si>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</si>
  <si>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</si>
  <si>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</si>
  <si>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</si>
  <si>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</si>
  <si>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</si>
  <si>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</si>
  <si>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</si>
  <si>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</si>
  <si>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</si>
  <si>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</si>
  <si>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</si>
  <si>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</si>
  <si>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</si>
  <si>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</si>
  <si>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</si>
  <si>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</si>
  <si>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</si>
  <si>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</si>
  <si>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</si>
  <si>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</si>
  <si>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</si>
  <si>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</si>
  <si>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</si>
  <si>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</si>
  <si>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</si>
  <si>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</si>
  <si>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</si>
  <si>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</si>
  <si>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</si>
  <si>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</si>
  <si>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</si>
  <si>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</si>
  <si>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</si>
  <si>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</si>
  <si>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</si>
  <si>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</si>
  <si>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</si>
  <si>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</si>
  <si>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</si>
  <si>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</si>
  <si>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</si>
  <si>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</si>
  <si>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</si>
  <si>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</si>
  <si>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</si>
  <si>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</si>
  <si>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</si>
  <si>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</si>
  <si>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</si>
  <si>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</si>
  <si>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</si>
  <si>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</si>
  <si>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</si>
  <si>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</si>
  <si>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</si>
  <si>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</si>
  <si>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</si>
  <si>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</si>
  <si>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</si>
  <si>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</si>
  <si>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</si>
  <si>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</si>
  <si>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</si>
  <si>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</si>
  <si>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</si>
  <si>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</si>
  <si>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</si>
  <si>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</si>
  <si>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</si>
  <si>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</si>
  <si>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</si>
  <si>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</si>
  <si>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</si>
  <si>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</si>
  <si>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</si>
  <si>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</si>
  <si>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</si>
  <si>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</si>
  <si>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</si>
  <si>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</si>
  <si>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</si>
  <si>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</si>
  <si>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</si>
  <si>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</si>
  <si>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</si>
  <si>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</si>
  <si>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</si>
  <si>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</si>
  <si>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</si>
  <si>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</si>
  <si>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</si>
  <si>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</si>
  <si>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</si>
  <si>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</si>
  <si>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</si>
  <si>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</si>
  <si>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</si>
  <si>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</si>
  <si>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</si>
  <si>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</si>
  <si>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</si>
  <si>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</si>
  <si>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</si>
  <si>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</si>
  <si>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</si>
  <si>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</si>
  <si>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</si>
  <si>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</si>
  <si>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</si>
  <si>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</si>
  <si>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</si>
  <si>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</si>
  <si>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</si>
  <si>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</si>
  <si>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</si>
  <si>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</si>
  <si>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</si>
  <si>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</si>
  <si>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</si>
  <si>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</si>
  <si>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</si>
  <si>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</si>
  <si>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</si>
  <si>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</si>
  <si>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</si>
  <si>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</si>
  <si>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</si>
  <si>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</si>
  <si>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</si>
  <si>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</si>
  <si>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</si>
  <si>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</si>
  <si>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</si>
  <si>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</si>
  <si>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</si>
  <si>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</si>
  <si>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</si>
  <si>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</si>
  <si>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</si>
  <si>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</si>
  <si>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</si>
  <si>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</si>
  <si>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</si>
  <si>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</si>
  <si>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</si>
  <si>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</si>
  <si>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</si>
  <si>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</si>
  <si>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</si>
  <si>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</si>
  <si>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</si>
  <si>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</si>
  <si>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</si>
  <si>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</si>
  <si>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</si>
  <si>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</si>
  <si>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</si>
  <si>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</si>
  <si>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</si>
  <si>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</si>
  <si>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</si>
  <si>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</si>
  <si>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</si>
  <si>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</si>
  <si>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</si>
  <si>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</si>
  <si>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</si>
  <si>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</si>
  <si>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</si>
  <si>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</si>
  <si>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</si>
  <si>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</si>
  <si>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</si>
  <si>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</si>
  <si>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</si>
  <si>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</si>
  <si>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</si>
  <si>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</si>
  <si>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</si>
  <si>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</si>
  <si>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</si>
  <si>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</si>
  <si>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</si>
  <si>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</si>
  <si>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</si>
  <si>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</si>
  <si>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</si>
  <si>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</si>
  <si>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</si>
  <si>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</si>
  <si>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</si>
  <si>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</si>
  <si>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</si>
  <si>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</si>
  <si>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</si>
  <si>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</si>
  <si>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</si>
  <si>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</si>
  <si>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</si>
  <si>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</si>
  <si>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</si>
  <si>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</si>
  <si>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</si>
  <si>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</si>
  <si>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</si>
  <si>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</si>
  <si>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Сорт</t>
  </si>
  <si>
    <t>Англ</t>
  </si>
  <si>
    <t>Рус</t>
  </si>
  <si>
    <t>Вставить перед словом:</t>
  </si>
  <si>
    <t xml:space="preserve">% 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</si>
  <si>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</si>
  <si>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</si>
  <si>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</si>
  <si>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</si>
  <si>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</si>
  <si>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</si>
  <si>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</si>
  <si>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</si>
  <si>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</si>
  <si>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</si>
  <si>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</si>
  <si>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</si>
  <si>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</si>
  <si>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</si>
  <si>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</si>
  <si>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</si>
  <si>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100% вискоза / Подклад: 100% хлопок</t>
  </si>
  <si>
    <t>100% полиэстер / Подклад: 100% хлопок</t>
  </si>
  <si>
    <t>Поставка_Stetson_ss22.xlsx</t>
  </si>
  <si>
    <t>Photo</t>
  </si>
  <si>
    <t>Женские</t>
  </si>
  <si>
    <t>02-653-</t>
  </si>
  <si>
    <t>02-654-</t>
  </si>
  <si>
    <t>02-655-</t>
  </si>
  <si>
    <t>02-656-</t>
  </si>
  <si>
    <t>02-657-</t>
  </si>
  <si>
    <t>02-658-</t>
  </si>
  <si>
    <t>02-659-</t>
  </si>
  <si>
    <t>02-660-</t>
  </si>
  <si>
    <t>02-661-</t>
  </si>
  <si>
    <t>02-662-</t>
  </si>
  <si>
    <t>02-663-</t>
  </si>
  <si>
    <t>02-664-</t>
  </si>
  <si>
    <t>02-665-</t>
  </si>
  <si>
    <t>02-666-</t>
  </si>
  <si>
    <t>02-667-</t>
  </si>
  <si>
    <t>02-668-</t>
  </si>
  <si>
    <t>02-669-</t>
  </si>
  <si>
    <t>02-670-</t>
  </si>
  <si>
    <t>02-671-</t>
  </si>
  <si>
    <t>02-672-</t>
  </si>
  <si>
    <t>02-673-</t>
  </si>
  <si>
    <t>02-674-</t>
  </si>
  <si>
    <t>02-675-</t>
  </si>
  <si>
    <t>02-676-</t>
  </si>
  <si>
    <t>02-677-</t>
  </si>
  <si>
    <t>02-678-</t>
  </si>
  <si>
    <t>02-679-</t>
  </si>
  <si>
    <t>02-680-</t>
  </si>
  <si>
    <t>02-681-</t>
  </si>
  <si>
    <t>02-682-</t>
  </si>
  <si>
    <t>02-683-</t>
  </si>
  <si>
    <t>02-684-</t>
  </si>
  <si>
    <t>02-685-</t>
  </si>
  <si>
    <t>02-686-</t>
  </si>
  <si>
    <t>02-687-</t>
  </si>
  <si>
    <t>02-688-</t>
  </si>
  <si>
    <t>02-689-</t>
  </si>
  <si>
    <t>02-690-</t>
  </si>
  <si>
    <t>02-691-</t>
  </si>
  <si>
    <t>02-692-</t>
  </si>
  <si>
    <t>02-693-</t>
  </si>
  <si>
    <t>02-694-</t>
  </si>
  <si>
    <t>02-695-</t>
  </si>
  <si>
    <t>02-696-</t>
  </si>
  <si>
    <t>02-697-</t>
  </si>
  <si>
    <t>02-698-</t>
  </si>
  <si>
    <t>02-699-</t>
  </si>
  <si>
    <t>02-700-</t>
  </si>
  <si>
    <t>02-701-</t>
  </si>
  <si>
    <t>02-702-</t>
  </si>
  <si>
    <t>02-703-</t>
  </si>
  <si>
    <t>02-704-</t>
  </si>
  <si>
    <t>желтый / бордовый</t>
  </si>
  <si>
    <t>малиновый / черный</t>
  </si>
  <si>
    <t>OSFA</t>
  </si>
  <si>
    <t>Price</t>
  </si>
  <si>
    <t>Sum</t>
  </si>
  <si>
    <t>Article</t>
  </si>
  <si>
    <t>213840271</t>
  </si>
  <si>
    <t>2</t>
  </si>
  <si>
    <t>1</t>
  </si>
  <si>
    <t>ERR</t>
  </si>
  <si>
    <t>24785057</t>
  </si>
  <si>
    <t>3</t>
  </si>
  <si>
    <t>4</t>
  </si>
  <si>
    <t>5</t>
  </si>
  <si>
    <t>775119082</t>
  </si>
  <si>
    <t>775119222</t>
  </si>
  <si>
    <t>775119283</t>
  </si>
  <si>
    <t>775119352</t>
  </si>
  <si>
    <t>775119526</t>
  </si>
  <si>
    <t>775611527</t>
  </si>
  <si>
    <t>775110153</t>
  </si>
  <si>
    <t>775110317</t>
  </si>
  <si>
    <t>775110387</t>
  </si>
  <si>
    <t>245840271</t>
  </si>
  <si>
    <t>775110327</t>
  </si>
  <si>
    <t>775110728</t>
  </si>
  <si>
    <t>775115225</t>
  </si>
  <si>
    <t>775115429</t>
  </si>
  <si>
    <t>775115557</t>
  </si>
  <si>
    <t>77511715</t>
  </si>
  <si>
    <t>77511711</t>
  </si>
  <si>
    <t>77511717</t>
  </si>
  <si>
    <t>77511718</t>
  </si>
  <si>
    <t>775117665</t>
  </si>
  <si>
    <t>21385047</t>
  </si>
  <si>
    <t>775117884</t>
  </si>
  <si>
    <t>775118522</t>
  </si>
  <si>
    <t>775118667</t>
  </si>
  <si>
    <t>775118989</t>
  </si>
  <si>
    <t>775610568</t>
  </si>
  <si>
    <t>77211103</t>
  </si>
  <si>
    <t>66111052</t>
  </si>
  <si>
    <t>661110523</t>
  </si>
  <si>
    <t>212850371</t>
  </si>
  <si>
    <t>123855177</t>
  </si>
  <si>
    <t>169850977</t>
  </si>
  <si>
    <t>7</t>
  </si>
  <si>
    <t>169850967</t>
  </si>
  <si>
    <t>293851067</t>
  </si>
  <si>
    <t>6</t>
  </si>
  <si>
    <t>29285017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</si>
</sst>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  <numFmt numFmtId="171" formatCode="#,##0.00\ [$€-1]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2" fillId="0" borderId="0"/>
    <xf numFmtId="166" fontId="14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82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20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0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8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30" fillId="0" borderId="1" xfId="0" applyFont="1" applyBorder="1"/>
    <xf numFmtId="0" fontId="31" fillId="0" borderId="0" xfId="0" applyFont="1"/>
    <xf numFmtId="0" fontId="31" fillId="0" borderId="0" xfId="8" applyFont="1"/>
    <xf numFmtId="0" fontId="32" fillId="0" borderId="0" xfId="8" applyFont="1"/>
    <xf numFmtId="0" fontId="30" fillId="0" borderId="0" xfId="0" applyFont="1"/>
    <xf numFmtId="49" fontId="28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29" fillId="10" borderId="18" xfId="0" applyFont="1" applyFill="1" applyBorder="1" applyAlignment="1" applyProtection="1">
      <alignment vertical="center" wrapText="1"/>
      <protection hidden="1"/>
    </xf>
    <xf numFmtId="0" fontId="26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26" fillId="0" borderId="0" xfId="0" applyFon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0" fillId="15" borderId="12" xfId="0" applyFill="1" applyBorder="1" applyProtection="1"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30" fillId="0" borderId="0" xfId="0" applyFont="1" applyBorder="1" applyAlignment="1" applyProtection="1">
      <alignment horizontal="center" vertical="center" wrapText="1"/>
    </xf>
    <xf numFmtId="0" fontId="30" fillId="0" borderId="0" xfId="0" applyFont="1" applyAlignment="1" applyProtection="1">
      <alignment horizontal="center" vertical="center" wrapText="1"/>
    </xf>
    <xf numFmtId="0" fontId="30" fillId="0" borderId="0" xfId="0" applyFont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18" borderId="0" xfId="0" applyFill="1" applyAlignment="1">
      <alignment horizontal="left" vertical="center"/>
    </xf>
    <xf numFmtId="171" fontId="2" fillId="0" borderId="0" xfId="0" applyNumberFormat="1" applyFont="1"/>
    <xf numFmtId="0" fontId="2" fillId="0" borderId="0" xfId="0" applyFont="1"/>
    <xf numFmtId="171" fontId="0" fillId="0" borderId="0" xfId="0" applyNumberFormat="1" applyAlignment="1">
      <alignment horizontal="left" vertical="center"/>
    </xf>
    <xf numFmtId="171" fontId="0" fillId="0" borderId="0" xfId="0" applyNumberFormat="1"/>
    <xf numFmtId="171" fontId="0" fillId="18" borderId="0" xfId="0" applyNumberFormat="1" applyFill="1" applyAlignment="1">
      <alignment horizontal="left" vertical="center"/>
    </xf>
    <xf numFmtId="171" fontId="0" fillId="18" borderId="0" xfId="0" applyNumberFormat="1" applyFill="1"/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7" fillId="12" borderId="15" xfId="7" applyFont="1" applyFill="1" applyBorder="1" applyAlignment="1">
      <alignment horizontal="center" vertical="center" wrapText="1"/>
    </xf>
    <xf numFmtId="0" fontId="27" fillId="12" borderId="11" xfId="7" applyFont="1" applyFill="1" applyBorder="1" applyAlignment="1">
      <alignment horizontal="center" vertical="center" wrapText="1"/>
    </xf>
    <xf numFmtId="0" fontId="27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jpe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13153</xdr:colOff>
      <xdr:row>13</xdr:row>
      <xdr:rowOff>22253</xdr:rowOff>
    </xdr:from>
    <xdr:to>
      <xdr:col>8</xdr:col>
      <xdr:colOff>1787071</xdr:colOff>
      <xdr:row>13</xdr:row>
      <xdr:rowOff>1330297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2528578"/>
          <a:ext cx="1773918" cy="1308044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23</xdr:row>
      <xdr:rowOff>21369</xdr:rowOff>
    </xdr:from>
    <xdr:to>
      <xdr:col>8</xdr:col>
      <xdr:colOff>1787071</xdr:colOff>
      <xdr:row>23</xdr:row>
      <xdr:rowOff>1512154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24272019"/>
          <a:ext cx="1773918" cy="149078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24</xdr:row>
      <xdr:rowOff>23813</xdr:rowOff>
    </xdr:from>
    <xdr:to>
      <xdr:col>8</xdr:col>
      <xdr:colOff>1787071</xdr:colOff>
      <xdr:row>24</xdr:row>
      <xdr:rowOff>1395413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25807988"/>
          <a:ext cx="1773918" cy="1371600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25</xdr:row>
      <xdr:rowOff>23354</xdr:rowOff>
    </xdr:from>
    <xdr:to>
      <xdr:col>8</xdr:col>
      <xdr:colOff>1787071</xdr:colOff>
      <xdr:row>25</xdr:row>
      <xdr:rowOff>1252999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27226754"/>
          <a:ext cx="1773918" cy="122964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26</xdr:row>
      <xdr:rowOff>25279</xdr:rowOff>
    </xdr:from>
    <xdr:to>
      <xdr:col>8</xdr:col>
      <xdr:colOff>1787071</xdr:colOff>
      <xdr:row>26</xdr:row>
      <xdr:rowOff>1584448</xdr:rowOff>
    </xdr:to>
    <xdr:pic>
      <xdr:nvPicPr>
        <xdr:cNvPr id="1539" name="Рисунок 1538">
          <a:extLs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28505029"/>
          <a:ext cx="1773918" cy="1559169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27</xdr:row>
      <xdr:rowOff>23388</xdr:rowOff>
    </xdr:from>
    <xdr:to>
      <xdr:col>8</xdr:col>
      <xdr:colOff>1787071</xdr:colOff>
      <xdr:row>27</xdr:row>
      <xdr:rowOff>1605388</xdr:rowOff>
    </xdr:to>
    <xdr:pic>
      <xdr:nvPicPr>
        <xdr:cNvPr id="1541" name="Рисунок 1540">
          <a:extLs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30112863"/>
          <a:ext cx="1773918" cy="158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28</xdr:row>
      <xdr:rowOff>22371</xdr:rowOff>
    </xdr:from>
    <xdr:to>
      <xdr:col>8</xdr:col>
      <xdr:colOff>1787071</xdr:colOff>
      <xdr:row>28</xdr:row>
      <xdr:rowOff>1396853</xdr:rowOff>
    </xdr:to>
    <xdr:pic>
      <xdr:nvPicPr>
        <xdr:cNvPr id="1543" name="Рисунок 1542">
          <a:extLs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31740621"/>
          <a:ext cx="1773918" cy="1374482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29</xdr:row>
      <xdr:rowOff>25819</xdr:rowOff>
    </xdr:from>
    <xdr:to>
      <xdr:col>8</xdr:col>
      <xdr:colOff>1787071</xdr:colOff>
      <xdr:row>29</xdr:row>
      <xdr:rowOff>1269584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33163294"/>
          <a:ext cx="1773918" cy="124376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30</xdr:row>
      <xdr:rowOff>24064</xdr:rowOff>
    </xdr:from>
    <xdr:to>
      <xdr:col>8</xdr:col>
      <xdr:colOff>1787071</xdr:colOff>
      <xdr:row>30</xdr:row>
      <xdr:rowOff>1347538</xdr:rowOff>
    </xdr:to>
    <xdr:pic>
      <xdr:nvPicPr>
        <xdr:cNvPr id="1547" name="Рисунок 1546">
          <a:extLs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34456939"/>
          <a:ext cx="1773918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31</xdr:row>
      <xdr:rowOff>24839</xdr:rowOff>
    </xdr:from>
    <xdr:to>
      <xdr:col>8</xdr:col>
      <xdr:colOff>1787071</xdr:colOff>
      <xdr:row>31</xdr:row>
      <xdr:rowOff>1175310</xdr:rowOff>
    </xdr:to>
    <xdr:pic>
      <xdr:nvPicPr>
        <xdr:cNvPr id="1549" name="Рисунок 1548">
          <a:extLs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35829314"/>
          <a:ext cx="1773918" cy="1150471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32</xdr:row>
      <xdr:rowOff>24064</xdr:rowOff>
    </xdr:from>
    <xdr:to>
      <xdr:col>8</xdr:col>
      <xdr:colOff>1787071</xdr:colOff>
      <xdr:row>32</xdr:row>
      <xdr:rowOff>1347538</xdr:rowOff>
    </xdr:to>
    <xdr:pic>
      <xdr:nvPicPr>
        <xdr:cNvPr id="1551" name="Рисунок 1550">
          <a:extLs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37028689"/>
          <a:ext cx="1773918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33</xdr:row>
      <xdr:rowOff>22696</xdr:rowOff>
    </xdr:from>
    <xdr:to>
      <xdr:col>8</xdr:col>
      <xdr:colOff>1787071</xdr:colOff>
      <xdr:row>33</xdr:row>
      <xdr:rowOff>1063155</xdr:rowOff>
    </xdr:to>
    <xdr:pic>
      <xdr:nvPicPr>
        <xdr:cNvPr id="1553" name="Рисунок 1552">
          <a:extLs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38398921"/>
          <a:ext cx="1773918" cy="1040459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34</xdr:row>
      <xdr:rowOff>22464</xdr:rowOff>
    </xdr:from>
    <xdr:to>
      <xdr:col>8</xdr:col>
      <xdr:colOff>1787071</xdr:colOff>
      <xdr:row>34</xdr:row>
      <xdr:rowOff>1396763</xdr:rowOff>
    </xdr:to>
    <xdr:pic>
      <xdr:nvPicPr>
        <xdr:cNvPr id="1555" name="Рисунок 1554">
          <a:extLs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39484539"/>
          <a:ext cx="1773918" cy="1374299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35</xdr:row>
      <xdr:rowOff>25679</xdr:rowOff>
    </xdr:from>
    <xdr:to>
      <xdr:col>8</xdr:col>
      <xdr:colOff>1787071</xdr:colOff>
      <xdr:row>35</xdr:row>
      <xdr:rowOff>1441174</xdr:rowOff>
    </xdr:to>
    <xdr:pic>
      <xdr:nvPicPr>
        <xdr:cNvPr id="1557" name="Рисунок 1556">
          <a:extLs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40906979"/>
          <a:ext cx="1773918" cy="141549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36</xdr:row>
      <xdr:rowOff>22256</xdr:rowOff>
    </xdr:from>
    <xdr:to>
      <xdr:col>8</xdr:col>
      <xdr:colOff>1787071</xdr:colOff>
      <xdr:row>36</xdr:row>
      <xdr:rowOff>1463644</xdr:rowOff>
    </xdr:to>
    <xdr:pic>
      <xdr:nvPicPr>
        <xdr:cNvPr id="1559" name="Рисунок 1558">
          <a:extLs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42370406"/>
          <a:ext cx="1773918" cy="1441388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37</xdr:row>
      <xdr:rowOff>23106</xdr:rowOff>
    </xdr:from>
    <xdr:to>
      <xdr:col>8</xdr:col>
      <xdr:colOff>1787071</xdr:colOff>
      <xdr:row>37</xdr:row>
      <xdr:rowOff>1434217</xdr:rowOff>
    </xdr:to>
    <xdr:pic>
      <xdr:nvPicPr>
        <xdr:cNvPr id="1561" name="Рисунок 1560">
          <a:extLs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43857156"/>
          <a:ext cx="1773918" cy="1411111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40</xdr:row>
      <xdr:rowOff>25753</xdr:rowOff>
    </xdr:from>
    <xdr:to>
      <xdr:col>8</xdr:col>
      <xdr:colOff>1787071</xdr:colOff>
      <xdr:row>40</xdr:row>
      <xdr:rowOff>1479198</xdr:rowOff>
    </xdr:to>
    <xdr:pic>
      <xdr:nvPicPr>
        <xdr:cNvPr id="1563" name="Рисунок 1562">
          <a:extLs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47298328"/>
          <a:ext cx="1773918" cy="145344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41</xdr:row>
      <xdr:rowOff>24929</xdr:rowOff>
    </xdr:from>
    <xdr:to>
      <xdr:col>8</xdr:col>
      <xdr:colOff>1787071</xdr:colOff>
      <xdr:row>41</xdr:row>
      <xdr:rowOff>1251420</xdr:rowOff>
    </xdr:to>
    <xdr:pic>
      <xdr:nvPicPr>
        <xdr:cNvPr id="1565" name="Рисунок 1564">
          <a:extLs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48802454"/>
          <a:ext cx="1773918" cy="1226491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42</xdr:row>
      <xdr:rowOff>25291</xdr:rowOff>
    </xdr:from>
    <xdr:to>
      <xdr:col>8</xdr:col>
      <xdr:colOff>1787071</xdr:colOff>
      <xdr:row>42</xdr:row>
      <xdr:rowOff>1336786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50079166"/>
          <a:ext cx="1773918" cy="131149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43</xdr:row>
      <xdr:rowOff>24963</xdr:rowOff>
    </xdr:from>
    <xdr:to>
      <xdr:col>8</xdr:col>
      <xdr:colOff>1787071</xdr:colOff>
      <xdr:row>43</xdr:row>
      <xdr:rowOff>1422839</xdr:rowOff>
    </xdr:to>
    <xdr:pic>
      <xdr:nvPicPr>
        <xdr:cNvPr id="1569" name="Рисунок 1568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51440913"/>
          <a:ext cx="1773918" cy="1397876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44</xdr:row>
      <xdr:rowOff>22225</xdr:rowOff>
    </xdr:from>
    <xdr:to>
      <xdr:col>8</xdr:col>
      <xdr:colOff>1787071</xdr:colOff>
      <xdr:row>44</xdr:row>
      <xdr:rowOff>1292225</xdr:rowOff>
    </xdr:to>
    <xdr:pic>
      <xdr:nvPicPr>
        <xdr:cNvPr id="1571" name="Рисунок 1570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52885975"/>
          <a:ext cx="1773918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45</xdr:row>
      <xdr:rowOff>23775</xdr:rowOff>
    </xdr:from>
    <xdr:to>
      <xdr:col>8</xdr:col>
      <xdr:colOff>1787071</xdr:colOff>
      <xdr:row>45</xdr:row>
      <xdr:rowOff>1366869</xdr:rowOff>
    </xdr:to>
    <xdr:pic>
      <xdr:nvPicPr>
        <xdr:cNvPr id="1573" name="Рисунок 1572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54201975"/>
          <a:ext cx="1773918" cy="1343094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49</xdr:row>
      <xdr:rowOff>25406</xdr:rowOff>
    </xdr:from>
    <xdr:to>
      <xdr:col>8</xdr:col>
      <xdr:colOff>1787071</xdr:colOff>
      <xdr:row>49</xdr:row>
      <xdr:rowOff>1393814</xdr:rowOff>
    </xdr:to>
    <xdr:pic>
      <xdr:nvPicPr>
        <xdr:cNvPr id="1581" name="Рисунок 1580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59890031"/>
          <a:ext cx="1773918" cy="1368408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54</xdr:row>
      <xdr:rowOff>25177</xdr:rowOff>
    </xdr:from>
    <xdr:to>
      <xdr:col>8</xdr:col>
      <xdr:colOff>1787071</xdr:colOff>
      <xdr:row>54</xdr:row>
      <xdr:rowOff>1327374</xdr:rowOff>
    </xdr:to>
    <xdr:pic>
      <xdr:nvPicPr>
        <xdr:cNvPr id="1591" name="Рисунок 1590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66795427"/>
          <a:ext cx="1773918" cy="1302197"/>
        </a:xfrm>
        <a:prstGeom prst="rect">
          <a:avLst/>
        </a:prstGeom>
      </xdr:spPr>
    </xdr:pic>
    <xdr:clientData/>
  </xdr:twoCellAnchor>
  <xdr:twoCellAnchor>
    <xdr:from>
      <xdr:col>8</xdr:col>
      <xdr:colOff>151038</xdr:colOff>
      <xdr:row>38</xdr:row>
      <xdr:rowOff>149677</xdr:rowOff>
    </xdr:from>
    <xdr:to>
      <xdr:col>8</xdr:col>
      <xdr:colOff>1683648</xdr:colOff>
      <xdr:row>38</xdr:row>
      <xdr:rowOff>1352965</xdr:rowOff>
    </xdr:to>
    <xdr:grpSp>
      <xdr:nvGrpSpPr>
        <xdr:cNvPr id="612" name="Группа 611">
          <a:extLst>
            <a:ext uri="{FF2B5EF4-FFF2-40B4-BE49-F238E27FC236}">
              <a16:creationId xmlns:a16="http://schemas.microsoft.com/office/drawing/2014/main" id="{00000000-0008-0000-0000-000064020000}"/>
            </a:ext>
          </a:extLst>
        </xdr:cNvPr>
        <xdr:cNvGrpSpPr/>
      </xdr:nvGrpSpPr>
      <xdr:grpSpPr>
        <a:xfrm>
          <a:off x="4981574" y="23377070"/>
          <a:ext cx="1532610" cy="1203288"/>
          <a:chOff x="5161084" y="35315037"/>
          <a:chExt cx="1152526" cy="904875"/>
        </a:xfrm>
      </xdr:grpSpPr>
      <xdr:pic>
        <xdr:nvPicPr>
          <xdr:cNvPr id="613" name="Рисунок 723">
            <a:extLst>
              <a:ext uri="{FF2B5EF4-FFF2-40B4-BE49-F238E27FC236}">
                <a16:creationId xmlns:a16="http://schemas.microsoft.com/office/drawing/2014/main" id="{00000000-0008-0000-00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61084" y="35315037"/>
            <a:ext cx="972681" cy="79204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614" name="Рисунок 641">
            <a:extLst>
              <a:ext uri="{FF2B5EF4-FFF2-40B4-BE49-F238E27FC236}">
                <a16:creationId xmlns:a16="http://schemas.microsoft.com/office/drawing/2014/main" id="{00000000-0008-0000-0000-00006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42110" y="35848437"/>
            <a:ext cx="571500" cy="3714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8</xdr:col>
      <xdr:colOff>122463</xdr:colOff>
      <xdr:row>39</xdr:row>
      <xdr:rowOff>133033</xdr:rowOff>
    </xdr:from>
    <xdr:to>
      <xdr:col>8</xdr:col>
      <xdr:colOff>1743736</xdr:colOff>
      <xdr:row>39</xdr:row>
      <xdr:rowOff>1374320</xdr:rowOff>
    </xdr:to>
    <xdr:grpSp>
      <xdr:nvGrpSpPr>
        <xdr:cNvPr id="615" name="Группа 614">
          <a:extLst>
            <a:ext uri="{FF2B5EF4-FFF2-40B4-BE49-F238E27FC236}">
              <a16:creationId xmlns:a16="http://schemas.microsoft.com/office/drawing/2014/main" id="{00000000-0008-0000-0000-000067020000}"/>
            </a:ext>
          </a:extLst>
        </xdr:cNvPr>
        <xdr:cNvGrpSpPr/>
      </xdr:nvGrpSpPr>
      <xdr:grpSpPr>
        <a:xfrm>
          <a:off x="4952999" y="24816390"/>
          <a:ext cx="1621273" cy="1241287"/>
          <a:chOff x="5132510" y="36291715"/>
          <a:chExt cx="1219200" cy="933450"/>
        </a:xfrm>
      </xdr:grpSpPr>
      <xdr:pic>
        <xdr:nvPicPr>
          <xdr:cNvPr id="616" name="Рисунок 723">
            <a:extLst>
              <a:ext uri="{FF2B5EF4-FFF2-40B4-BE49-F238E27FC236}">
                <a16:creationId xmlns:a16="http://schemas.microsoft.com/office/drawing/2014/main" id="{00000000-0008-0000-0000-000068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32510" y="36291715"/>
            <a:ext cx="963490" cy="78455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617" name="Рисунок 584">
            <a:extLst>
              <a:ext uri="{FF2B5EF4-FFF2-40B4-BE49-F238E27FC236}">
                <a16:creationId xmlns:a16="http://schemas.microsoft.com/office/drawing/2014/main" id="{00000000-0008-0000-0000-000069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28275" y="36839769"/>
            <a:ext cx="623435" cy="3853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8</xdr:col>
      <xdr:colOff>108857</xdr:colOff>
      <xdr:row>57</xdr:row>
      <xdr:rowOff>108856</xdr:rowOff>
    </xdr:from>
    <xdr:to>
      <xdr:col>8</xdr:col>
      <xdr:colOff>1800530</xdr:colOff>
      <xdr:row>57</xdr:row>
      <xdr:rowOff>1387927</xdr:rowOff>
    </xdr:to>
    <xdr:grpSp>
      <xdr:nvGrpSpPr>
        <xdr:cNvPr id="618" name="Группа 617">
          <a:extLst>
            <a:ext uri="{FF2B5EF4-FFF2-40B4-BE49-F238E27FC236}">
              <a16:creationId xmlns:a16="http://schemas.microsoft.com/office/drawing/2014/main" id="{00000000-0008-0000-0000-00006A020000}"/>
            </a:ext>
          </a:extLst>
        </xdr:cNvPr>
        <xdr:cNvGrpSpPr/>
      </xdr:nvGrpSpPr>
      <xdr:grpSpPr>
        <a:xfrm>
          <a:off x="4939393" y="71913749"/>
          <a:ext cx="1691673" cy="1279071"/>
          <a:chOff x="5170610" y="53719534"/>
          <a:chExt cx="1171575" cy="885826"/>
        </a:xfrm>
      </xdr:grpSpPr>
      <xdr:pic>
        <xdr:nvPicPr>
          <xdr:cNvPr id="619" name="Рисунок 518000">
            <a:extLst>
              <a:ext uri="{FF2B5EF4-FFF2-40B4-BE49-F238E27FC236}">
                <a16:creationId xmlns:a16="http://schemas.microsoft.com/office/drawing/2014/main" id="{00000000-0008-0000-0000-00006B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0610" y="53719534"/>
            <a:ext cx="896223" cy="71950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620" name="Рисунок 570">
            <a:extLst>
              <a:ext uri="{FF2B5EF4-FFF2-40B4-BE49-F238E27FC236}">
                <a16:creationId xmlns:a16="http://schemas.microsoft.com/office/drawing/2014/main" id="{00000000-0008-0000-0000-00006C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80210" y="54233885"/>
            <a:ext cx="561975" cy="3714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8</xdr:col>
      <xdr:colOff>108857</xdr:colOff>
      <xdr:row>60</xdr:row>
      <xdr:rowOff>40822</xdr:rowOff>
    </xdr:from>
    <xdr:to>
      <xdr:col>8</xdr:col>
      <xdr:colOff>1654288</xdr:colOff>
      <xdr:row>60</xdr:row>
      <xdr:rowOff>1374322</xdr:rowOff>
    </xdr:to>
    <xdr:grpSp>
      <xdr:nvGrpSpPr>
        <xdr:cNvPr id="621" name="Группа 620">
          <a:extLst>
            <a:ext uri="{FF2B5EF4-FFF2-40B4-BE49-F238E27FC236}">
              <a16:creationId xmlns:a16="http://schemas.microsoft.com/office/drawing/2014/main" id="{00000000-0008-0000-0000-00006D020000}"/>
            </a:ext>
          </a:extLst>
        </xdr:cNvPr>
        <xdr:cNvGrpSpPr/>
      </xdr:nvGrpSpPr>
      <xdr:grpSpPr>
        <a:xfrm>
          <a:off x="4939393" y="75955072"/>
          <a:ext cx="1545431" cy="1333500"/>
          <a:chOff x="5207775" y="56592421"/>
          <a:chExt cx="1048685" cy="904875"/>
        </a:xfrm>
      </xdr:grpSpPr>
      <xdr:pic>
        <xdr:nvPicPr>
          <xdr:cNvPr id="622" name="Рисунок 749">
            <a:extLst>
              <a:ext uri="{FF2B5EF4-FFF2-40B4-BE49-F238E27FC236}">
                <a16:creationId xmlns:a16="http://schemas.microsoft.com/office/drawing/2014/main" id="{00000000-0008-0000-0000-00006E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07775" y="56592421"/>
            <a:ext cx="1048685" cy="7041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623" name="Рисунок 673">
            <a:extLst>
              <a:ext uri="{FF2B5EF4-FFF2-40B4-BE49-F238E27FC236}">
                <a16:creationId xmlns:a16="http://schemas.microsoft.com/office/drawing/2014/main" id="{00000000-0008-0000-0000-00006F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08710" y="57030571"/>
            <a:ext cx="742950" cy="4667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H/Desktop/Stetson_2022.02.08/&#1055;&#1086;&#1089;&#1090;&#1072;&#1074;&#1082;&#1072;_Stetson_ss2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atsandcaps_order_ss22"/>
      <sheetName val="Order"/>
      <sheetName val="Лист1"/>
    </sheetNames>
    <sheetDataSet>
      <sheetData sheetId="0">
        <row r="1">
          <cell r="A1" t="str">
            <v>Style/Color</v>
          </cell>
          <cell r="D1" t="str">
            <v>Name</v>
          </cell>
          <cell r="F1" t="str">
            <v>Категория</v>
          </cell>
          <cell r="H1" t="str">
            <v>Сезон</v>
          </cell>
        </row>
        <row r="2">
          <cell r="A2" t="str">
            <v>213840271</v>
          </cell>
          <cell r="D2" t="str">
            <v>Fedora Panama</v>
          </cell>
          <cell r="F2" t="str">
            <v>Шляпа федора</v>
          </cell>
          <cell r="H2" t="str">
            <v>Летний</v>
          </cell>
        </row>
        <row r="3">
          <cell r="A3" t="str">
            <v>24584017</v>
          </cell>
          <cell r="D3" t="str">
            <v>Traveller Panama</v>
          </cell>
          <cell r="F3" t="str">
            <v>Шляпа федора</v>
          </cell>
          <cell r="H3" t="str">
            <v>Летний</v>
          </cell>
        </row>
        <row r="4">
          <cell r="A4" t="str">
            <v>245840271</v>
          </cell>
          <cell r="D4" t="str">
            <v>Traveller Panama</v>
          </cell>
          <cell r="F4" t="str">
            <v>Шляпа федора</v>
          </cell>
          <cell r="H4" t="str">
            <v>Летний</v>
          </cell>
        </row>
        <row r="5">
          <cell r="A5" t="str">
            <v>21385047</v>
          </cell>
          <cell r="D5" t="str">
            <v>Fedora Hemp</v>
          </cell>
          <cell r="F5" t="str">
            <v>Шляпа федора</v>
          </cell>
          <cell r="H5" t="str">
            <v>Летний</v>
          </cell>
        </row>
        <row r="6">
          <cell r="A6" t="str">
            <v>212850371</v>
          </cell>
          <cell r="D6" t="str">
            <v>Fedora Toyo</v>
          </cell>
          <cell r="F6" t="str">
            <v>Шляпа федора</v>
          </cell>
          <cell r="H6" t="str">
            <v>Летний</v>
          </cell>
        </row>
        <row r="7">
          <cell r="A7" t="str">
            <v>241850271</v>
          </cell>
          <cell r="D7" t="str">
            <v>Traveller Toyo</v>
          </cell>
          <cell r="F7" t="str">
            <v>Шляпа федора</v>
          </cell>
          <cell r="H7" t="str">
            <v>Летний</v>
          </cell>
        </row>
        <row r="8">
          <cell r="A8" t="str">
            <v>242850171</v>
          </cell>
          <cell r="D8" t="str">
            <v>Traveller Toyo</v>
          </cell>
          <cell r="F8" t="str">
            <v>Шляпа федора</v>
          </cell>
          <cell r="H8" t="str">
            <v>Летний</v>
          </cell>
        </row>
        <row r="9">
          <cell r="A9" t="str">
            <v>123855177</v>
          </cell>
          <cell r="D9" t="str">
            <v>Trilby Toyo</v>
          </cell>
          <cell r="F9" t="str">
            <v>Шляпа трилби</v>
          </cell>
          <cell r="H9" t="str">
            <v>Летний</v>
          </cell>
        </row>
        <row r="10">
          <cell r="A10" t="str">
            <v>169850977</v>
          </cell>
          <cell r="D10" t="str">
            <v>Pork Pie Toyo</v>
          </cell>
          <cell r="F10" t="str">
            <v>Шляпа поркпай</v>
          </cell>
          <cell r="H10" t="str">
            <v>Летний</v>
          </cell>
        </row>
        <row r="11">
          <cell r="A11" t="str">
            <v>169850967</v>
          </cell>
          <cell r="D11" t="str">
            <v>Pork Pie Toyo</v>
          </cell>
          <cell r="F11" t="str">
            <v>Шляпа поркпай</v>
          </cell>
          <cell r="H11" t="str">
            <v>Летний</v>
          </cell>
        </row>
        <row r="12">
          <cell r="A12" t="str">
            <v>293851067</v>
          </cell>
          <cell r="D12" t="str">
            <v>Boater Palm</v>
          </cell>
          <cell r="F12" t="str">
            <v>Шляпа канотье</v>
          </cell>
          <cell r="H12" t="str">
            <v>Летний</v>
          </cell>
        </row>
        <row r="13">
          <cell r="A13" t="str">
            <v>29285017</v>
          </cell>
          <cell r="D13" t="str">
            <v>Pith Helmet</v>
          </cell>
          <cell r="F13" t="str">
            <v>Панама</v>
          </cell>
          <cell r="H13" t="str">
            <v>Летний</v>
          </cell>
        </row>
        <row r="14">
          <cell r="A14" t="str">
            <v>24785047</v>
          </cell>
          <cell r="D14" t="str">
            <v>Traveller Seagrass</v>
          </cell>
          <cell r="F14" t="str">
            <v>Шляпа федора</v>
          </cell>
          <cell r="H14" t="str">
            <v>Летний</v>
          </cell>
        </row>
        <row r="15">
          <cell r="A15" t="str">
            <v>24785057</v>
          </cell>
          <cell r="D15" t="str">
            <v>Traveller Seagrass</v>
          </cell>
          <cell r="F15" t="str">
            <v>Шляпа федора</v>
          </cell>
          <cell r="H15" t="str">
            <v>Летний</v>
          </cell>
        </row>
        <row r="16">
          <cell r="A16" t="str">
            <v>24985027</v>
          </cell>
          <cell r="D16" t="str">
            <v>Traveller Raffia</v>
          </cell>
          <cell r="F16" t="str">
            <v>Шляпа федора</v>
          </cell>
          <cell r="H16" t="str">
            <v>Летний</v>
          </cell>
        </row>
        <row r="17">
          <cell r="A17" t="str">
            <v>27985067</v>
          </cell>
          <cell r="D17" t="str">
            <v>Outdoor Mexican Palm</v>
          </cell>
          <cell r="F17" t="str">
            <v>Шляпа федора</v>
          </cell>
          <cell r="H17" t="str">
            <v>Летний</v>
          </cell>
        </row>
        <row r="18">
          <cell r="A18" t="str">
            <v>36985217</v>
          </cell>
          <cell r="D18" t="str">
            <v>Western Raffia</v>
          </cell>
          <cell r="F18" t="str">
            <v>Ковбойская шляпа</v>
          </cell>
          <cell r="H18" t="str">
            <v>Летний</v>
          </cell>
        </row>
        <row r="19">
          <cell r="A19" t="str">
            <v>181390499</v>
          </cell>
          <cell r="D19" t="str">
            <v>Bucket Linen</v>
          </cell>
          <cell r="F19" t="str">
            <v>Панама</v>
          </cell>
          <cell r="H19" t="str">
            <v>Всесезон</v>
          </cell>
        </row>
        <row r="20">
          <cell r="A20" t="str">
            <v>621390399</v>
          </cell>
          <cell r="D20" t="str">
            <v>Kent Linen</v>
          </cell>
          <cell r="F20" t="str">
            <v>Кепка уточка</v>
          </cell>
          <cell r="H20" t="str">
            <v>Всесезон</v>
          </cell>
        </row>
        <row r="21">
          <cell r="A21" t="str">
            <v>181191399</v>
          </cell>
          <cell r="D21" t="str">
            <v>Bucket Cotton</v>
          </cell>
          <cell r="F21" t="str">
            <v>Панама</v>
          </cell>
          <cell r="H21" t="str">
            <v>Всесезон</v>
          </cell>
        </row>
        <row r="22">
          <cell r="A22" t="str">
            <v>661191299</v>
          </cell>
          <cell r="D22" t="str">
            <v>Texas Cotton</v>
          </cell>
          <cell r="F22" t="str">
            <v>Кепка уточка</v>
          </cell>
          <cell r="H22" t="str">
            <v>Всесезон</v>
          </cell>
        </row>
        <row r="23">
          <cell r="A23" t="str">
            <v>775119082</v>
          </cell>
          <cell r="D23" t="str">
            <v>Trucker Cap On Vacation</v>
          </cell>
          <cell r="F23" t="str">
            <v>Бейсболка с сеточкой</v>
          </cell>
          <cell r="H23" t="str">
            <v>Всесезон</v>
          </cell>
        </row>
        <row r="24">
          <cell r="A24" t="str">
            <v>775119222</v>
          </cell>
          <cell r="D24" t="str">
            <v>Trucker Cap Air Land Sea</v>
          </cell>
          <cell r="F24" t="str">
            <v>Бейсболка с сеточкой</v>
          </cell>
          <cell r="H24" t="str">
            <v>Всесезон</v>
          </cell>
        </row>
        <row r="25">
          <cell r="A25" t="str">
            <v>775119283</v>
          </cell>
          <cell r="D25" t="str">
            <v>Trucker Cap Air Land Sea</v>
          </cell>
          <cell r="F25" t="str">
            <v>Бейсболка с сеточкой</v>
          </cell>
          <cell r="H25" t="str">
            <v>Всесезон</v>
          </cell>
        </row>
        <row r="26">
          <cell r="A26" t="str">
            <v>775119352</v>
          </cell>
          <cell r="D26" t="str">
            <v>Trucker Cap Air and Sea</v>
          </cell>
          <cell r="F26" t="str">
            <v>Бейсболка с сеточкой</v>
          </cell>
          <cell r="H26" t="str">
            <v>Всесезон</v>
          </cell>
        </row>
        <row r="27">
          <cell r="A27" t="str">
            <v>775119526</v>
          </cell>
          <cell r="D27" t="str">
            <v>Trucker Cap Tiki Lounge</v>
          </cell>
          <cell r="F27" t="str">
            <v>Бейсболка с сеточкой</v>
          </cell>
          <cell r="H27" t="str">
            <v>Всесезон</v>
          </cell>
        </row>
        <row r="28">
          <cell r="A28" t="str">
            <v>775611527</v>
          </cell>
          <cell r="D28" t="str">
            <v>Trucker Cap Malibu</v>
          </cell>
          <cell r="F28" t="str">
            <v>Бейсболка с сеточкой</v>
          </cell>
          <cell r="H28" t="str">
            <v>Всесезон</v>
          </cell>
        </row>
        <row r="29">
          <cell r="A29" t="str">
            <v>775110153</v>
          </cell>
          <cell r="D29" t="str">
            <v>Trucker Cap Bear</v>
          </cell>
          <cell r="F29" t="str">
            <v>Бейсболка с сеточкой</v>
          </cell>
          <cell r="H29" t="str">
            <v>Всесезон</v>
          </cell>
        </row>
        <row r="30">
          <cell r="A30" t="str">
            <v>775110317</v>
          </cell>
          <cell r="D30" t="str">
            <v>Trucker Cap American Heritage</v>
          </cell>
          <cell r="F30" t="str">
            <v>Бейсболка с сеточкой</v>
          </cell>
          <cell r="H30" t="str">
            <v>Всесезон</v>
          </cell>
        </row>
        <row r="31">
          <cell r="A31" t="str">
            <v>775110387</v>
          </cell>
          <cell r="D31" t="str">
            <v>Trucker Cap American Heritage</v>
          </cell>
          <cell r="F31" t="str">
            <v>Бейсболка с сеточкой</v>
          </cell>
          <cell r="H31" t="str">
            <v>Всесезон</v>
          </cell>
        </row>
        <row r="32">
          <cell r="A32" t="str">
            <v>775110327</v>
          </cell>
          <cell r="D32" t="str">
            <v>Trucker Cap American Heritage</v>
          </cell>
          <cell r="F32" t="str">
            <v>Бейсболка с сеточкой</v>
          </cell>
          <cell r="H32" t="str">
            <v>Всесезон</v>
          </cell>
        </row>
        <row r="33">
          <cell r="A33" t="str">
            <v>775110728</v>
          </cell>
          <cell r="D33" t="str">
            <v>Trucker Cap Gasoline</v>
          </cell>
          <cell r="F33" t="str">
            <v>Бейсболка с сеточкой</v>
          </cell>
          <cell r="H33" t="str">
            <v>Всесезон</v>
          </cell>
        </row>
        <row r="34">
          <cell r="A34" t="str">
            <v>775115225</v>
          </cell>
          <cell r="D34" t="str">
            <v>Trucker Cap Great Plains</v>
          </cell>
          <cell r="F34" t="str">
            <v>Бейсболка с сеточкой</v>
          </cell>
          <cell r="H34" t="str">
            <v>Всесезон</v>
          </cell>
        </row>
        <row r="35">
          <cell r="A35" t="str">
            <v>775115429</v>
          </cell>
          <cell r="D35" t="str">
            <v>Trucker Cap Dirt Track Racing</v>
          </cell>
          <cell r="F35" t="str">
            <v>Бейсболка с сеточкой</v>
          </cell>
          <cell r="H35" t="str">
            <v>Всесезон</v>
          </cell>
        </row>
        <row r="36">
          <cell r="A36" t="str">
            <v>775115557</v>
          </cell>
          <cell r="D36" t="str">
            <v>Trucker Cap Forest Patrol</v>
          </cell>
          <cell r="F36" t="str">
            <v>Бейсболка с сеточкой</v>
          </cell>
          <cell r="H36" t="str">
            <v>Всесезон</v>
          </cell>
        </row>
        <row r="37">
          <cell r="A37" t="str">
            <v>77511715</v>
          </cell>
          <cell r="D37" t="str">
            <v>Trucker Cap American Heritage Classic</v>
          </cell>
          <cell r="F37" t="str">
            <v>Бейсболка с сеточкой</v>
          </cell>
          <cell r="H37" t="str">
            <v>Всесезон</v>
          </cell>
        </row>
        <row r="38">
          <cell r="A38" t="str">
            <v>77511711</v>
          </cell>
          <cell r="D38" t="str">
            <v>Trucker Cap American Heritage Classic</v>
          </cell>
          <cell r="F38" t="str">
            <v>Бейсболка с сеточкой</v>
          </cell>
          <cell r="H38" t="str">
            <v>Всесезон</v>
          </cell>
        </row>
        <row r="39">
          <cell r="A39" t="str">
            <v>77511717</v>
          </cell>
          <cell r="D39" t="str">
            <v>Trucker Cap American Heritage Classic</v>
          </cell>
          <cell r="F39" t="str">
            <v>Бейсболка с сеточкой</v>
          </cell>
          <cell r="H39" t="str">
            <v>Всесезон</v>
          </cell>
        </row>
        <row r="40">
          <cell r="A40" t="str">
            <v>77511718</v>
          </cell>
          <cell r="D40" t="str">
            <v>Trucker Cap American Heritage Classic</v>
          </cell>
          <cell r="F40" t="str">
            <v>Бейсболка с сеточкой</v>
          </cell>
          <cell r="H40" t="str">
            <v>Всесезон</v>
          </cell>
        </row>
        <row r="41">
          <cell r="A41" t="str">
            <v>775117665</v>
          </cell>
          <cell r="D41" t="str">
            <v>Trucker Cap Stronger Bison</v>
          </cell>
          <cell r="F41" t="str">
            <v>Бейсболка с сеточкой</v>
          </cell>
          <cell r="H41" t="str">
            <v>Всесезон</v>
          </cell>
        </row>
        <row r="42">
          <cell r="A42" t="str">
            <v>775117884</v>
          </cell>
          <cell r="D42" t="str">
            <v>Trucker Cap College Football</v>
          </cell>
          <cell r="F42" t="str">
            <v>Бейсболка с сеточкой</v>
          </cell>
          <cell r="H42" t="str">
            <v>Всесезон</v>
          </cell>
        </row>
        <row r="43">
          <cell r="A43" t="str">
            <v>775118522</v>
          </cell>
          <cell r="D43" t="str">
            <v>Trucker Cap Gaslamp</v>
          </cell>
          <cell r="F43" t="str">
            <v>Бейсболка с сеточкой</v>
          </cell>
          <cell r="H43" t="str">
            <v>Всесезон</v>
          </cell>
        </row>
        <row r="44">
          <cell r="A44" t="str">
            <v>775118667</v>
          </cell>
          <cell r="D44" t="str">
            <v>Trucker Cap Camper</v>
          </cell>
          <cell r="F44" t="str">
            <v>Бейсболка с сеточкой</v>
          </cell>
          <cell r="H44" t="str">
            <v>Всесезон</v>
          </cell>
        </row>
        <row r="45">
          <cell r="A45" t="str">
            <v>775118989</v>
          </cell>
          <cell r="D45" t="str">
            <v>Trucker Cap American Heritage Master</v>
          </cell>
          <cell r="F45" t="str">
            <v>Бейсболка с сеточкой</v>
          </cell>
          <cell r="H45" t="str">
            <v>Всесезон</v>
          </cell>
        </row>
        <row r="46">
          <cell r="A46" t="str">
            <v>775119127</v>
          </cell>
          <cell r="D46" t="str">
            <v>Trucker Cap Gambling Grifter</v>
          </cell>
          <cell r="F46" t="str">
            <v>Бейсболка с сеточкой</v>
          </cell>
          <cell r="H46" t="str">
            <v>Всесезон</v>
          </cell>
        </row>
        <row r="47">
          <cell r="A47" t="str">
            <v>77511945</v>
          </cell>
          <cell r="D47" t="str">
            <v>Trucker Cap Sun</v>
          </cell>
          <cell r="F47" t="str">
            <v>Бейсболка с сеточкой</v>
          </cell>
          <cell r="H47" t="str">
            <v>Всесезон</v>
          </cell>
        </row>
        <row r="48">
          <cell r="A48" t="str">
            <v>775119625</v>
          </cell>
          <cell r="D48" t="str">
            <v>Trucker Cap Chrome</v>
          </cell>
          <cell r="F48" t="str">
            <v>Бейсболка с сеточкой</v>
          </cell>
          <cell r="H48" t="str">
            <v>Всесезон</v>
          </cell>
        </row>
        <row r="49">
          <cell r="A49" t="str">
            <v>775610568</v>
          </cell>
          <cell r="D49" t="str">
            <v>Trucker Cap On the Road</v>
          </cell>
          <cell r="F49" t="str">
            <v>Бейсболка с сеточкой</v>
          </cell>
          <cell r="H49" t="str">
            <v>Всесезон</v>
          </cell>
        </row>
        <row r="50">
          <cell r="A50" t="str">
            <v>775610628</v>
          </cell>
          <cell r="D50" t="str">
            <v>Trucker Cap Fishermen´s Bay</v>
          </cell>
          <cell r="F50" t="str">
            <v>Бейсболка с сеточкой</v>
          </cell>
          <cell r="H50" t="str">
            <v>Всесезон</v>
          </cell>
        </row>
        <row r="51">
          <cell r="A51" t="str">
            <v>775611257</v>
          </cell>
          <cell r="D51" t="str">
            <v>Trucker Cap Hiking</v>
          </cell>
          <cell r="F51" t="str">
            <v>Бейсболка с сеточкой</v>
          </cell>
          <cell r="H51" t="str">
            <v>Всесезон</v>
          </cell>
        </row>
        <row r="52">
          <cell r="A52" t="str">
            <v>775611337</v>
          </cell>
          <cell r="D52" t="str">
            <v>Trucker Cap Animal Nature</v>
          </cell>
          <cell r="F52" t="str">
            <v>Бейсболка с сеточкой</v>
          </cell>
          <cell r="H52" t="str">
            <v>Всесезон</v>
          </cell>
        </row>
        <row r="53">
          <cell r="A53" t="str">
            <v>775611428</v>
          </cell>
          <cell r="D53" t="str">
            <v>Trucker Cap Canoe</v>
          </cell>
          <cell r="F53" t="str">
            <v>Бейсболка с сеточкой</v>
          </cell>
          <cell r="H53" t="str">
            <v>Всесезон</v>
          </cell>
        </row>
        <row r="54">
          <cell r="A54" t="str">
            <v>77211103</v>
          </cell>
          <cell r="D54" t="str">
            <v>Baseball Cap Cotton</v>
          </cell>
          <cell r="F54" t="str">
            <v>Бейсболка</v>
          </cell>
          <cell r="H54" t="str">
            <v>Всесезон</v>
          </cell>
        </row>
        <row r="55">
          <cell r="A55" t="str">
            <v>77211105</v>
          </cell>
          <cell r="D55" t="str">
            <v>Baseball Cap Cotton</v>
          </cell>
          <cell r="F55" t="str">
            <v>Бейсболка</v>
          </cell>
          <cell r="H55" t="str">
            <v>Всесезон</v>
          </cell>
        </row>
        <row r="56">
          <cell r="A56" t="str">
            <v>77211226</v>
          </cell>
          <cell r="D56" t="str">
            <v>Baseball Cap Duck</v>
          </cell>
          <cell r="F56" t="str">
            <v>Бейсболка</v>
          </cell>
          <cell r="H56" t="str">
            <v>Всесезон</v>
          </cell>
        </row>
        <row r="57">
          <cell r="A57" t="str">
            <v>77211252</v>
          </cell>
          <cell r="D57" t="str">
            <v>Baseball Cap Cotton</v>
          </cell>
          <cell r="F57" t="str">
            <v>Бейсболка</v>
          </cell>
          <cell r="H57" t="str">
            <v>Всесезон</v>
          </cell>
        </row>
        <row r="58">
          <cell r="A58" t="str">
            <v>77211255</v>
          </cell>
          <cell r="D58" t="str">
            <v>Baseball Cap Cotton</v>
          </cell>
          <cell r="F58" t="str">
            <v>Бейсболка</v>
          </cell>
          <cell r="H58" t="str">
            <v>Всесезон</v>
          </cell>
        </row>
        <row r="59">
          <cell r="A59" t="str">
            <v>77811153</v>
          </cell>
          <cell r="D59" t="str">
            <v>Baseball Cap Shaka Cotton</v>
          </cell>
          <cell r="F59" t="str">
            <v>Бейсболка с прямым козырьком</v>
          </cell>
          <cell r="H59" t="str">
            <v>Всесезон</v>
          </cell>
        </row>
        <row r="60">
          <cell r="A60" t="str">
            <v>77811158</v>
          </cell>
          <cell r="D60" t="str">
            <v>Baseball Cap Shaka Cotton</v>
          </cell>
          <cell r="F60" t="str">
            <v>Бейсболка с прямым козырьком</v>
          </cell>
          <cell r="H60" t="str">
            <v>Всесезон</v>
          </cell>
        </row>
        <row r="61">
          <cell r="A61" t="str">
            <v>77811171</v>
          </cell>
          <cell r="D61" t="str">
            <v>Baseball Cap Cotton</v>
          </cell>
          <cell r="F61" t="str">
            <v>Бейсболка с прямым козырьком</v>
          </cell>
          <cell r="H61" t="str">
            <v>Всесезон</v>
          </cell>
        </row>
        <row r="62">
          <cell r="A62" t="str">
            <v>778111875</v>
          </cell>
          <cell r="D62" t="str">
            <v>Baseball Cap Camo Cotton</v>
          </cell>
          <cell r="F62" t="str">
            <v>Бейсболка с прямым козырьком</v>
          </cell>
          <cell r="H62" t="str">
            <v>Всесезон</v>
          </cell>
        </row>
        <row r="63">
          <cell r="A63" t="str">
            <v>778112031</v>
          </cell>
          <cell r="D63" t="str">
            <v>Baseball Cap Cotton</v>
          </cell>
          <cell r="F63" t="str">
            <v>Бейсболка с прямым козырьком</v>
          </cell>
          <cell r="H63" t="str">
            <v>Всесезон</v>
          </cell>
        </row>
        <row r="64">
          <cell r="A64" t="str">
            <v>77811221</v>
          </cell>
          <cell r="D64" t="str">
            <v>Baseball Cap Diamond</v>
          </cell>
          <cell r="F64" t="str">
            <v>Бейсболка с прямым козырьком</v>
          </cell>
          <cell r="H64" t="str">
            <v>Всесезон</v>
          </cell>
        </row>
        <row r="65">
          <cell r="A65" t="str">
            <v>778510189</v>
          </cell>
          <cell r="D65" t="str">
            <v>Baseball Cap Toothpick Rebel</v>
          </cell>
          <cell r="F65" t="str">
            <v>Бейсболка с прямым козырьком</v>
          </cell>
          <cell r="H65" t="str">
            <v>Всесезон</v>
          </cell>
        </row>
        <row r="66">
          <cell r="A66" t="str">
            <v>66111302</v>
          </cell>
          <cell r="D66" t="str">
            <v>Texas Denim</v>
          </cell>
          <cell r="F66" t="str">
            <v>Кепка уточка</v>
          </cell>
          <cell r="H66" t="str">
            <v>Всесезон</v>
          </cell>
        </row>
        <row r="67">
          <cell r="A67" t="str">
            <v>74911072</v>
          </cell>
          <cell r="D67" t="str">
            <v>Army Cap Denim</v>
          </cell>
          <cell r="F67" t="str">
            <v>Кепка кадетка</v>
          </cell>
          <cell r="H67" t="str">
            <v>Всесезон</v>
          </cell>
        </row>
        <row r="68">
          <cell r="A68" t="str">
            <v>661390628</v>
          </cell>
          <cell r="D68" t="str">
            <v>Texas Patchwork</v>
          </cell>
          <cell r="F68" t="str">
            <v>Кепка уточка</v>
          </cell>
          <cell r="H68" t="str">
            <v>Летний</v>
          </cell>
        </row>
        <row r="69">
          <cell r="A69" t="str">
            <v>684390528</v>
          </cell>
          <cell r="D69" t="str">
            <v>Hatteras Patchwork</v>
          </cell>
          <cell r="F69" t="str">
            <v>Кепка восьмиклинка</v>
          </cell>
          <cell r="H69" t="str">
            <v>Летний</v>
          </cell>
        </row>
        <row r="70">
          <cell r="A70" t="str">
            <v>66111052</v>
          </cell>
          <cell r="D70" t="str">
            <v>Texas Cotton</v>
          </cell>
          <cell r="F70" t="str">
            <v>Кепка уточка</v>
          </cell>
          <cell r="H70" t="str">
            <v>Летний</v>
          </cell>
        </row>
        <row r="71">
          <cell r="A71" t="str">
            <v>66111051</v>
          </cell>
          <cell r="D71" t="str">
            <v>Texas Cotton</v>
          </cell>
          <cell r="F71" t="str">
            <v>Кепка уточка</v>
          </cell>
          <cell r="H71" t="str">
            <v>Летний</v>
          </cell>
        </row>
        <row r="72">
          <cell r="A72" t="str">
            <v>661110523</v>
          </cell>
          <cell r="D72" t="str">
            <v>Texas Cotton</v>
          </cell>
          <cell r="F72" t="str">
            <v>Кепка уточка</v>
          </cell>
          <cell r="H72" t="str">
            <v>Летний</v>
          </cell>
        </row>
        <row r="73">
          <cell r="A73" t="str">
            <v>661110532</v>
          </cell>
          <cell r="D73" t="str">
            <v>Texas Cotton</v>
          </cell>
          <cell r="F73" t="str">
            <v>Кепка уточка</v>
          </cell>
          <cell r="H73" t="str">
            <v>Летний</v>
          </cell>
        </row>
        <row r="74">
          <cell r="A74" t="str">
            <v>661110555</v>
          </cell>
          <cell r="D74" t="str">
            <v>Texas Cotton</v>
          </cell>
          <cell r="F74" t="str">
            <v>Кепка уточка</v>
          </cell>
          <cell r="H74" t="str">
            <v>Летний</v>
          </cell>
        </row>
        <row r="75">
          <cell r="A75" t="str">
            <v>661110561</v>
          </cell>
          <cell r="D75" t="str">
            <v>Texas Cotton</v>
          </cell>
          <cell r="F75" t="str">
            <v>Кепка уточка</v>
          </cell>
          <cell r="H75" t="str">
            <v>Летний</v>
          </cell>
        </row>
        <row r="76">
          <cell r="A76" t="str">
            <v>661110586</v>
          </cell>
          <cell r="D76" t="str">
            <v>Texas Cotton</v>
          </cell>
          <cell r="F76" t="str">
            <v>Кепка уточка</v>
          </cell>
          <cell r="H76" t="str">
            <v>Летний</v>
          </cell>
        </row>
        <row r="77">
          <cell r="A77" t="str">
            <v>74311011</v>
          </cell>
          <cell r="D77" t="str">
            <v>Army Cap Cotton</v>
          </cell>
          <cell r="F77" t="str">
            <v>Кепка немка</v>
          </cell>
          <cell r="H77" t="str">
            <v>Всесезон</v>
          </cell>
        </row>
        <row r="78">
          <cell r="A78" t="str">
            <v>743110155</v>
          </cell>
          <cell r="D78" t="str">
            <v>Army Cap Cotton</v>
          </cell>
          <cell r="F78" t="str">
            <v>Кепка немка</v>
          </cell>
          <cell r="H78" t="str">
            <v>Всесезон</v>
          </cell>
        </row>
        <row r="79">
          <cell r="A79" t="str">
            <v>771110195</v>
          </cell>
          <cell r="D79" t="str">
            <v>Baseball Cap Cotton</v>
          </cell>
          <cell r="F79" t="str">
            <v>Бейсболка</v>
          </cell>
          <cell r="H79" t="str">
            <v>Всесезон</v>
          </cell>
        </row>
        <row r="80">
          <cell r="A80" t="str">
            <v>77111011</v>
          </cell>
          <cell r="D80" t="str">
            <v>Baseball Cap Cotton</v>
          </cell>
          <cell r="F80" t="str">
            <v>Бейсболка</v>
          </cell>
          <cell r="H80" t="str">
            <v>Всесезон</v>
          </cell>
        </row>
        <row r="81">
          <cell r="A81" t="str">
            <v>771110110</v>
          </cell>
          <cell r="D81" t="str">
            <v>Baseball Cap Cotton</v>
          </cell>
          <cell r="F81" t="str">
            <v>Бейсболка</v>
          </cell>
          <cell r="H81" t="str">
            <v>Всесезон</v>
          </cell>
        </row>
        <row r="82">
          <cell r="A82" t="str">
            <v>77111012</v>
          </cell>
          <cell r="D82" t="str">
            <v>Baseball Cap Cotton</v>
          </cell>
          <cell r="F82" t="str">
            <v>Бейсболка</v>
          </cell>
          <cell r="H82" t="str">
            <v>Всесезон</v>
          </cell>
        </row>
        <row r="83">
          <cell r="A83" t="str">
            <v>771110123</v>
          </cell>
          <cell r="D83" t="str">
            <v>Baseball Cap Cotton</v>
          </cell>
          <cell r="F83" t="str">
            <v>Бейсболка</v>
          </cell>
          <cell r="H83" t="str">
            <v>Всесезон</v>
          </cell>
        </row>
        <row r="84">
          <cell r="A84" t="str">
            <v>771110125</v>
          </cell>
          <cell r="D84" t="str">
            <v>Baseball Cap Cotton</v>
          </cell>
          <cell r="F84" t="str">
            <v>Бейсболка</v>
          </cell>
          <cell r="H84" t="str">
            <v>Всесезон</v>
          </cell>
        </row>
        <row r="85">
          <cell r="A85" t="str">
            <v>771110120</v>
          </cell>
          <cell r="D85" t="str">
            <v>Baseball Cap Cotton</v>
          </cell>
          <cell r="F85" t="str">
            <v>Бейсболка</v>
          </cell>
          <cell r="H85" t="str">
            <v>Всесезон</v>
          </cell>
        </row>
        <row r="86">
          <cell r="A86" t="str">
            <v>771110132</v>
          </cell>
          <cell r="D86" t="str">
            <v>Baseball Cap Cotton</v>
          </cell>
          <cell r="F86" t="str">
            <v>Бейсболка</v>
          </cell>
          <cell r="H86" t="str">
            <v>Всесезон</v>
          </cell>
        </row>
        <row r="87">
          <cell r="A87" t="str">
            <v>771110141</v>
          </cell>
          <cell r="D87" t="str">
            <v>Baseball Cap Cotton</v>
          </cell>
          <cell r="F87" t="str">
            <v>Бейсболка</v>
          </cell>
          <cell r="H87" t="str">
            <v>Всесезон</v>
          </cell>
        </row>
        <row r="88">
          <cell r="A88" t="str">
            <v>771110147</v>
          </cell>
          <cell r="D88" t="str">
            <v>Baseball Cap Cotton</v>
          </cell>
          <cell r="F88" t="str">
            <v>Бейсболка</v>
          </cell>
          <cell r="H88" t="str">
            <v>Всесезон</v>
          </cell>
        </row>
        <row r="89">
          <cell r="A89" t="str">
            <v>771110155</v>
          </cell>
          <cell r="D89" t="str">
            <v>Baseball Cap Cotton</v>
          </cell>
          <cell r="F89" t="str">
            <v>Бейсболка</v>
          </cell>
          <cell r="H89" t="str">
            <v>Всесезон</v>
          </cell>
        </row>
        <row r="90">
          <cell r="A90" t="str">
            <v>77111016</v>
          </cell>
          <cell r="D90" t="str">
            <v>Baseball Cap Cotton</v>
          </cell>
          <cell r="F90" t="str">
            <v>Бейсболка</v>
          </cell>
          <cell r="H90" t="str">
            <v>Всесезон</v>
          </cell>
        </row>
        <row r="91">
          <cell r="A91" t="str">
            <v>771110161</v>
          </cell>
          <cell r="D91" t="str">
            <v>Baseball Cap Cotton</v>
          </cell>
          <cell r="F91" t="str">
            <v>Бейсболка</v>
          </cell>
          <cell r="H91" t="str">
            <v>Всесезон</v>
          </cell>
        </row>
        <row r="92">
          <cell r="A92" t="str">
            <v>771110171</v>
          </cell>
          <cell r="D92" t="str">
            <v>Baseball Cap Cotton</v>
          </cell>
          <cell r="F92" t="str">
            <v>Бейсболка</v>
          </cell>
          <cell r="H92" t="str">
            <v>Всесезон</v>
          </cell>
        </row>
        <row r="93">
          <cell r="A93" t="str">
            <v>771110186</v>
          </cell>
          <cell r="D93" t="str">
            <v>Baseball Cap Cotton</v>
          </cell>
          <cell r="F93" t="str">
            <v>Бейсболка</v>
          </cell>
          <cell r="H93" t="str">
            <v>Всесезон</v>
          </cell>
        </row>
        <row r="94">
          <cell r="A94" t="str">
            <v>181111010</v>
          </cell>
          <cell r="D94" t="str">
            <v>Bucket Cotton Twill</v>
          </cell>
          <cell r="F94" t="str">
            <v>Шляпа федора</v>
          </cell>
          <cell r="H94" t="str">
            <v>Летний</v>
          </cell>
        </row>
        <row r="95">
          <cell r="A95" t="str">
            <v>18111101</v>
          </cell>
          <cell r="D95" t="str">
            <v>Bucket Cotton Twill</v>
          </cell>
          <cell r="F95" t="str">
            <v>Шляпа федора</v>
          </cell>
          <cell r="H95" t="str">
            <v>Летний</v>
          </cell>
        </row>
        <row r="96">
          <cell r="A96" t="str">
            <v>6841504310</v>
          </cell>
          <cell r="D96" t="str">
            <v>Hatteras Cotton/Linen</v>
          </cell>
          <cell r="F96" t="str">
            <v>Кепка восьмиклинка</v>
          </cell>
          <cell r="H96" t="str">
            <v>Летний</v>
          </cell>
        </row>
        <row r="97">
          <cell r="A97" t="str">
            <v>6841703627</v>
          </cell>
          <cell r="D97" t="str">
            <v>Hatteras Cotton/Linen</v>
          </cell>
          <cell r="F97" t="str">
            <v>Кепка восьмиклинка</v>
          </cell>
          <cell r="H97" t="str">
            <v>Летний</v>
          </cell>
        </row>
        <row r="98">
          <cell r="A98" t="str">
            <v>111310231</v>
          </cell>
          <cell r="D98" t="str">
            <v>Trilby Linen</v>
          </cell>
          <cell r="F98" t="str">
            <v>Шляпа трилби</v>
          </cell>
          <cell r="H98" t="str">
            <v>Летний</v>
          </cell>
        </row>
        <row r="99">
          <cell r="A99" t="str">
            <v>68431011</v>
          </cell>
          <cell r="D99" t="str">
            <v>Hatteras Linen</v>
          </cell>
          <cell r="F99" t="str">
            <v>Кепка восьмиклинка</v>
          </cell>
          <cell r="H99" t="str">
            <v>Летний</v>
          </cell>
        </row>
        <row r="100">
          <cell r="A100" t="str">
            <v>684310171</v>
          </cell>
          <cell r="D100" t="str">
            <v>Hatteras Linen</v>
          </cell>
          <cell r="F100" t="str">
            <v>Кепка восьмиклинка</v>
          </cell>
          <cell r="H100" t="str">
            <v>Летний</v>
          </cell>
        </row>
        <row r="101">
          <cell r="A101" t="str">
            <v>77131013</v>
          </cell>
          <cell r="D101" t="str">
            <v>Baseball Cap Linen</v>
          </cell>
          <cell r="F101" t="str">
            <v>Бейсболка</v>
          </cell>
          <cell r="H101" t="str">
            <v>Летний</v>
          </cell>
        </row>
        <row r="102">
          <cell r="A102" t="str">
            <v>771310171</v>
          </cell>
          <cell r="D102" t="str">
            <v>Baseball Cap Linen</v>
          </cell>
          <cell r="F102" t="str">
            <v>Бейсболка</v>
          </cell>
          <cell r="H102" t="str">
            <v>Летний</v>
          </cell>
        </row>
        <row r="103">
          <cell r="A103" t="str">
            <v>622310120</v>
          </cell>
          <cell r="D103" t="str">
            <v>Driver Cap Linen</v>
          </cell>
          <cell r="F103" t="str">
            <v>Кепка уточка</v>
          </cell>
          <cell r="H103" t="str">
            <v>Летний</v>
          </cell>
        </row>
        <row r="104">
          <cell r="A104" t="str">
            <v>66131062</v>
          </cell>
          <cell r="D104" t="str">
            <v>Texas Linen</v>
          </cell>
          <cell r="F104" t="str">
            <v>Кепка уточка</v>
          </cell>
          <cell r="H104" t="str">
            <v>Летний</v>
          </cell>
        </row>
        <row r="105">
          <cell r="A105" t="str">
            <v>68431162</v>
          </cell>
          <cell r="D105" t="str">
            <v>Hatteras Linen</v>
          </cell>
          <cell r="F105" t="str">
            <v>Кепка восьмиклинка</v>
          </cell>
          <cell r="H105" t="str">
            <v>Летний</v>
          </cell>
        </row>
        <row r="106">
          <cell r="A106" t="str">
            <v>68431167</v>
          </cell>
          <cell r="D106" t="str">
            <v>Hatteras Linen</v>
          </cell>
          <cell r="F106" t="str">
            <v>Кепка восьмиклинка</v>
          </cell>
          <cell r="H106" t="str">
            <v>Летний</v>
          </cell>
        </row>
        <row r="107">
          <cell r="A107" t="str">
            <v>6193301229</v>
          </cell>
          <cell r="D107" t="str">
            <v>Ivy Cap Linen</v>
          </cell>
          <cell r="F107" t="str">
            <v>Кепка уточка</v>
          </cell>
          <cell r="H107" t="str">
            <v>Летний</v>
          </cell>
        </row>
        <row r="108">
          <cell r="A108" t="str">
            <v>6193301268</v>
          </cell>
          <cell r="D108" t="str">
            <v>Ivy Cap Linen</v>
          </cell>
          <cell r="F108" t="str">
            <v>Кепка уточка</v>
          </cell>
          <cell r="H108" t="str">
            <v>Летний</v>
          </cell>
        </row>
        <row r="109">
          <cell r="A109" t="str">
            <v>6613303268</v>
          </cell>
          <cell r="D109" t="str">
            <v>Texas Linen</v>
          </cell>
          <cell r="F109" t="str">
            <v>Кепка уточка</v>
          </cell>
          <cell r="H109" t="str">
            <v>Летний</v>
          </cell>
        </row>
        <row r="110">
          <cell r="A110" t="str">
            <v>6613303229</v>
          </cell>
          <cell r="D110" t="str">
            <v>Texas Linen</v>
          </cell>
          <cell r="F110" t="str">
            <v>Кепка уточка</v>
          </cell>
          <cell r="H110" t="str">
            <v>Летний</v>
          </cell>
        </row>
        <row r="111">
          <cell r="A111" t="str">
            <v>6173501330</v>
          </cell>
          <cell r="D111" t="str">
            <v>Ivy Cap Linen</v>
          </cell>
          <cell r="F111" t="str">
            <v>Кепка уточка</v>
          </cell>
          <cell r="H111" t="str">
            <v>Летний</v>
          </cell>
        </row>
        <row r="112">
          <cell r="A112" t="str">
            <v>6293501371</v>
          </cell>
          <cell r="D112" t="str">
            <v>Kent Linen</v>
          </cell>
          <cell r="F112" t="str">
            <v>Кепка уточка</v>
          </cell>
          <cell r="H112" t="str">
            <v>Летний</v>
          </cell>
        </row>
        <row r="113">
          <cell r="A113" t="str">
            <v>68131036</v>
          </cell>
          <cell r="D113" t="str">
            <v>8-Panel Cap Linen</v>
          </cell>
          <cell r="F113" t="str">
            <v>Кепка восьмиклинка</v>
          </cell>
          <cell r="H113" t="str">
            <v>Летний</v>
          </cell>
        </row>
        <row r="114">
          <cell r="A114" t="str">
            <v>6840407267</v>
          </cell>
          <cell r="D114" t="str">
            <v>Hatteras Virgin Wool/Silk</v>
          </cell>
          <cell r="F114" t="str">
            <v>Кепка восьмиклинка</v>
          </cell>
          <cell r="H114" t="str">
            <v>Всесезон</v>
          </cell>
        </row>
        <row r="115">
          <cell r="A115" t="str">
            <v>6382504322</v>
          </cell>
          <cell r="D115" t="str">
            <v>Driver Cap Silk/Virgin Wool</v>
          </cell>
          <cell r="F115" t="str">
            <v>Кепка уточка</v>
          </cell>
          <cell r="H115" t="str">
            <v>Всесезон</v>
          </cell>
        </row>
        <row r="116">
          <cell r="A116" t="str">
            <v>6842504322</v>
          </cell>
          <cell r="D116" t="str">
            <v>Hatteras Silk/Virgin Wool</v>
          </cell>
          <cell r="F116" t="str">
            <v>Кепка восьмиклинка</v>
          </cell>
          <cell r="H116" t="str">
            <v>Всесезон</v>
          </cell>
        </row>
        <row r="117">
          <cell r="A117" t="str">
            <v>27973011</v>
          </cell>
          <cell r="D117" t="str">
            <v>Western Buffalo Leather</v>
          </cell>
          <cell r="F117" t="str">
            <v>Ковбойская шляпа</v>
          </cell>
          <cell r="H117" t="str">
            <v>Всесезон</v>
          </cell>
        </row>
        <row r="118">
          <cell r="A118" t="str">
            <v>118710163</v>
          </cell>
          <cell r="D118" t="str">
            <v>Player Pigskin</v>
          </cell>
          <cell r="F118" t="str">
            <v>Шдяпа хомбург</v>
          </cell>
          <cell r="H118" t="str">
            <v>Всесезон</v>
          </cell>
        </row>
        <row r="119">
          <cell r="A119" t="str">
            <v>25271026</v>
          </cell>
          <cell r="D119" t="str">
            <v>Traveller Pigskin</v>
          </cell>
          <cell r="F119" t="str">
            <v>Шляпа федора</v>
          </cell>
          <cell r="H119" t="str">
            <v>Всесезон</v>
          </cell>
        </row>
        <row r="120">
          <cell r="A120" t="str">
            <v>749710562</v>
          </cell>
          <cell r="D120" t="str">
            <v>Army Cap Pigskin</v>
          </cell>
          <cell r="F120" t="str">
            <v>Кепка немка</v>
          </cell>
          <cell r="H120" t="str">
            <v>Всесезон</v>
          </cell>
        </row>
        <row r="121">
          <cell r="A121" t="str">
            <v>77171046</v>
          </cell>
          <cell r="D121" t="str">
            <v>Baseball Cap Pigskin</v>
          </cell>
          <cell r="F121" t="str">
            <v>Бейсболка</v>
          </cell>
          <cell r="H121" t="str">
            <v>Всесезон</v>
          </cell>
        </row>
        <row r="122">
          <cell r="A122" t="str">
            <v>77171056</v>
          </cell>
          <cell r="D122" t="str">
            <v>Baseball Cap Pigskin</v>
          </cell>
          <cell r="F122" t="str">
            <v>Бейсболка</v>
          </cell>
          <cell r="H122" t="str">
            <v>Всесезон</v>
          </cell>
        </row>
        <row r="123">
          <cell r="A123" t="str">
            <v>25411141</v>
          </cell>
          <cell r="D123" t="str">
            <v>Traveller Delave Organic Cotton</v>
          </cell>
          <cell r="F123" t="str">
            <v>Шляпа федора</v>
          </cell>
          <cell r="H123" t="str">
            <v>Летний</v>
          </cell>
        </row>
        <row r="124">
          <cell r="A124" t="str">
            <v>254111476</v>
          </cell>
          <cell r="D124" t="str">
            <v>Traveller Delave Organic Cotton</v>
          </cell>
          <cell r="F124" t="str">
            <v>Шляпа федора</v>
          </cell>
          <cell r="H124" t="str">
            <v>Летний</v>
          </cell>
        </row>
        <row r="125">
          <cell r="A125" t="str">
            <v>28111012</v>
          </cell>
          <cell r="D125" t="str">
            <v>Bucket Delave Organic Cotton</v>
          </cell>
          <cell r="F125" t="str">
            <v>Шляпа федора</v>
          </cell>
          <cell r="H125" t="str">
            <v>Летний</v>
          </cell>
        </row>
        <row r="126">
          <cell r="A126" t="str">
            <v>28111011</v>
          </cell>
          <cell r="D126" t="str">
            <v>Bucket Delave Organic Cotton</v>
          </cell>
          <cell r="F126" t="str">
            <v>Шляпа федора</v>
          </cell>
          <cell r="H126" t="str">
            <v>Летний</v>
          </cell>
        </row>
        <row r="127">
          <cell r="A127" t="str">
            <v>28111016</v>
          </cell>
          <cell r="D127" t="str">
            <v>Bucket Delave Organic Cotton</v>
          </cell>
          <cell r="F127" t="str">
            <v>Шляпа федора</v>
          </cell>
          <cell r="H127" t="str">
            <v>Летний</v>
          </cell>
        </row>
        <row r="128">
          <cell r="A128" t="str">
            <v>281110161</v>
          </cell>
          <cell r="D128" t="str">
            <v>Bucket Delave Organic Cotton</v>
          </cell>
          <cell r="F128" t="str">
            <v>Шляпа федора</v>
          </cell>
          <cell r="H128" t="str">
            <v>Летний</v>
          </cell>
        </row>
        <row r="129">
          <cell r="A129" t="str">
            <v>281110176</v>
          </cell>
          <cell r="D129" t="str">
            <v>Bucket Delave Organic Cotton</v>
          </cell>
          <cell r="F129" t="str">
            <v>Шляпа федора</v>
          </cell>
          <cell r="H129" t="str">
            <v>Летний</v>
          </cell>
        </row>
        <row r="130">
          <cell r="A130" t="str">
            <v>77111021</v>
          </cell>
          <cell r="D130" t="str">
            <v>BASEBALL CAP DELAVE ORGANIC</v>
          </cell>
          <cell r="F130" t="str">
            <v>Шляпа федора</v>
          </cell>
          <cell r="H130" t="str">
            <v>Летний</v>
          </cell>
        </row>
        <row r="131">
          <cell r="A131" t="str">
            <v>77111022</v>
          </cell>
          <cell r="D131" t="str">
            <v>BASEBALL CAP DELAVE ORGANIC</v>
          </cell>
          <cell r="F131" t="str">
            <v>Шляпа федора</v>
          </cell>
          <cell r="H131" t="str">
            <v>Летний</v>
          </cell>
        </row>
        <row r="132">
          <cell r="A132" t="str">
            <v>771110261</v>
          </cell>
          <cell r="D132" t="str">
            <v>BASEBALL CAP DELAVE ORGANIC</v>
          </cell>
          <cell r="F132" t="str">
            <v>Шляпа федора</v>
          </cell>
          <cell r="H132" t="str">
            <v>Летний</v>
          </cell>
        </row>
        <row r="133">
          <cell r="A133" t="str">
            <v>771110271</v>
          </cell>
          <cell r="D133" t="str">
            <v>BASEBALL CAP DELAVE ORGANIC</v>
          </cell>
          <cell r="F133" t="str">
            <v>Шляпа федора</v>
          </cell>
          <cell r="H133" t="str">
            <v>Летний</v>
          </cell>
        </row>
        <row r="134">
          <cell r="A134" t="str">
            <v>181580115</v>
          </cell>
          <cell r="D134" t="str">
            <v>Bucket Outdoor WR</v>
          </cell>
          <cell r="F134" t="str">
            <v>Панама</v>
          </cell>
          <cell r="H134" t="str">
            <v>Всесезон</v>
          </cell>
        </row>
        <row r="135">
          <cell r="A135" t="str">
            <v>684580215</v>
          </cell>
          <cell r="D135" t="str">
            <v>Hatteras Outdoor WR</v>
          </cell>
          <cell r="F135" t="str">
            <v>Кепка восьмиклинка</v>
          </cell>
          <cell r="H135" t="str">
            <v>Всесезон</v>
          </cell>
        </row>
        <row r="136">
          <cell r="A136" t="str">
            <v>778580215</v>
          </cell>
          <cell r="D136" t="str">
            <v>Baseball Cap Outdoor</v>
          </cell>
          <cell r="F136" t="str">
            <v>Бейсболка с сеточкой</v>
          </cell>
          <cell r="H136" t="str">
            <v>Всесезон</v>
          </cell>
        </row>
        <row r="137">
          <cell r="A137" t="str">
            <v>74911016</v>
          </cell>
          <cell r="D137" t="str">
            <v>Army Cap Cotton</v>
          </cell>
          <cell r="F137" t="str">
            <v>Кепка немка</v>
          </cell>
          <cell r="H137" t="str">
            <v>Летний</v>
          </cell>
        </row>
        <row r="138">
          <cell r="A138" t="str">
            <v>25418017</v>
          </cell>
          <cell r="D138" t="str">
            <v>Traveller Cotton</v>
          </cell>
          <cell r="F138" t="str">
            <v>Шляпа федора</v>
          </cell>
          <cell r="H138" t="str">
            <v>Летний</v>
          </cell>
        </row>
        <row r="139">
          <cell r="A139" t="str">
            <v>29218017</v>
          </cell>
          <cell r="D139" t="str">
            <v>Pith Helmet Cotton</v>
          </cell>
          <cell r="F139" t="str">
            <v>Панама</v>
          </cell>
          <cell r="H139" t="str">
            <v>Летний</v>
          </cell>
        </row>
        <row r="140">
          <cell r="A140" t="str">
            <v>25411046</v>
          </cell>
          <cell r="D140" t="str">
            <v>Traveller Waxed Cotton</v>
          </cell>
          <cell r="F140" t="str">
            <v>Шляпа федора</v>
          </cell>
          <cell r="H140" t="str">
            <v>Летний</v>
          </cell>
        </row>
        <row r="141">
          <cell r="A141" t="str">
            <v>254110923</v>
          </cell>
          <cell r="D141" t="str">
            <v>Traveller Cotton</v>
          </cell>
          <cell r="F141" t="str">
            <v>Шляпа федора</v>
          </cell>
          <cell r="H141" t="str">
            <v>Летний</v>
          </cell>
        </row>
        <row r="142">
          <cell r="A142" t="str">
            <v>254110971</v>
          </cell>
          <cell r="D142" t="str">
            <v>Traveller Cotton</v>
          </cell>
          <cell r="F142" t="str">
            <v>Шляпа федора</v>
          </cell>
          <cell r="H142" t="str">
            <v>Летний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>
    <tabColor rgb="FFFFFF00"/>
  </sheetPr>
  <dimension ref="A1:BD154"/>
  <sheetViews>
    <sheetView tabSelected="1" topLeftCell="E1" zoomScale="70" zoomScaleNormal="70" workbookViewId="0">
      <pane ySplit="1" topLeftCell="A2" activePane="bottomLeft" state="frozen"/>
      <selection pane="bottomLeft" activeCell="Z24" sqref="Z24"/>
    </sheetView>
  </sheetViews>
  <sheetFormatPr defaultColWidth="9" defaultRowHeight="78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7.42578125" style="58" customWidth="1"/>
    <col min="10" max="10" width="9" style="44"/>
    <col min="11" max="11" width="9" style="105"/>
    <col min="12" max="13" width="9" style="58"/>
    <col min="14" max="14" width="15.42578125" style="156" bestFit="1" customWidth="1"/>
    <col min="15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7" customWidth="1"/>
    <col min="48" max="48" width="9.85546875" style="43" customWidth="1"/>
    <col min="49" max="50" width="10" style="43" customWidth="1"/>
    <col min="51" max="51" width="10.7109375" style="110" bestFit="1" customWidth="1"/>
    <col min="52" max="52" width="16.5703125" style="111" customWidth="1"/>
    <col min="53" max="53" width="9" style="45"/>
    <col min="54" max="54" width="9" style="120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100" t="s">
        <v>479</v>
      </c>
      <c r="L1" s="62" t="s">
        <v>586</v>
      </c>
      <c r="M1" s="62" t="s">
        <v>381</v>
      </c>
      <c r="N1" s="152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>
        <v>6</v>
      </c>
      <c r="AH1" s="142">
        <v>6.5</v>
      </c>
      <c r="AI1" s="142">
        <v>7</v>
      </c>
      <c r="AJ1" s="142">
        <v>7.5</v>
      </c>
      <c r="AK1" s="142">
        <v>8</v>
      </c>
      <c r="AL1" s="142">
        <v>8.5</v>
      </c>
      <c r="AM1" s="142">
        <v>9</v>
      </c>
      <c r="AN1" s="142">
        <v>9.5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5" t="s">
        <v>498</v>
      </c>
      <c r="AV1" s="62" t="s">
        <v>470</v>
      </c>
      <c r="AW1" s="62" t="s">
        <v>471</v>
      </c>
      <c r="AX1" s="62" t="s">
        <v>472</v>
      </c>
      <c r="AY1" s="106" t="s">
        <v>499</v>
      </c>
      <c r="AZ1" s="107" t="s">
        <v>473</v>
      </c>
      <c r="BA1" s="62" t="s">
        <v>500</v>
      </c>
      <c r="BB1" s="41" t="s">
        <v>585</v>
      </c>
      <c r="BC1" s="69" t="s">
        <v>501</v>
      </c>
      <c r="BD1" s="119" t="s">
        <v>558</v>
      </c>
    </row>
    <row r="2" spans="1:56" s="42" customFormat="1" ht="83.25" hidden="1" customHeight="1">
      <c r="A2" s="66" t="str">
        <f t="shared" ref="A2:A143" si="0">IF(C2&amp;K2&lt;&gt;"",C2&amp;K2,"")</f>
        <v/>
      </c>
      <c r="B2" s="70" t="str">
        <f>IF(C2&lt;&gt;"",IFERROR(VLOOKUP(A2,'1C'!A:T,2,0),IFERROR(MID(INDEX('1C'!B:B,MATCH(C2,'1C'!G:G,0)),1,7)&amp;IF(L2&lt;&gt;"",IFERROR(RIGHT("000"&amp;VLOOKUP(L2,Colors!A:B,2,0),2),"new"),"Требуется цвет"),"new")),"")</f>
        <v/>
      </c>
      <c r="C2" s="71"/>
      <c r="D2" s="43" t="str">
        <f>IF(A2&lt;&gt;"",_xlfn.XLOOKUP(A2,'1C'!A:A,'1C'!S:S,"",0),"")</f>
        <v/>
      </c>
      <c r="E2" s="57" t="str">
        <f>IF(F2&lt;&gt;"",IFERROR(VLOOKUP(F2,Категории!A:B,2,0),""),"Требуется категория")</f>
        <v/>
      </c>
      <c r="F2" s="44">
        <f>IF(BA2&gt;0,IFERROR(VLOOKUP(A2,'1C'!A:T,10,0),""),IFERROR(VLOOKUP(C2,'1C'!G:J,4,0),""))</f>
        <v>0</v>
      </c>
      <c r="G2" s="56" t="str">
        <f>IF(C2&lt;&gt;"",IF(BA2&gt;0,IFERROR(VLOOKUP(A2,'1C'!A:L,12,0),""),IF(BB2&lt;1,IFERROR(VLOOKUP(C2,'1C'!G:L,6,0),""),"")),"")</f>
        <v/>
      </c>
      <c r="H2" s="44" t="str">
        <f>IF(BA2&gt;0,IF(B2&lt;&gt;"",IFERROR(VLOOKUP(A2,'1C'!A:T,13,0),""),""),IFERROR(VLOOKUP(C2,'1C'!G:M,7,0),""))</f>
        <v/>
      </c>
      <c r="I2" s="91"/>
      <c r="J2" s="65" t="str">
        <f>'1C'!$AF$1</f>
        <v>Stetson</v>
      </c>
      <c r="K2" s="101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18" t="str">
        <f>IF(BA2&gt;0,IF(B2&lt;&gt;"",IFERROR(VLOOKUP(A2,'1C'!A:T,9,0),""),""),"")</f>
        <v/>
      </c>
      <c r="O2" s="65" t="str">
        <f>IF(D2&lt;&gt;"",IFERROR(IF(VLOOKUP(D2,'1C'!D:D,1,0)&lt;&gt;"",1,0),""),"")</f>
        <v/>
      </c>
      <c r="P2" s="63" t="str">
        <f>IFERROR(IF(A2&lt;&gt;"",IF(VLOOKUP(A2,'1C'!A:T,14,0)=0,"",VLOOKUP(A2,'1C'!A:T,14,0)),""),"")</f>
        <v/>
      </c>
      <c r="Q2" s="63" t="str">
        <f>IF(P2&lt;&gt;"",IFERROR(VLOOKUP(P2,MaterialsTypes!F:G,2,0),IFERROR(VLOOKUP(N2,MaterialsTypes100,2,0),"")),IFERROR(VLOOKUP(N2,MaterialsTypes100,2,0),""))</f>
        <v/>
      </c>
      <c r="R2" s="63" t="str">
        <f>IF(BA2&gt;0,IF(B2&lt;&gt;"",IFERROR(VLOOKUP(A2,'1C'!A:T,11,0),""),""),"")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IF(BA2&gt;0,IF(B2&lt;&gt;"",IFERROR(VLOOKUP(VLOOKUP(A2,'1C'!A:T,15,0),Settings!N:O,2,0),""),""),"")</f>
        <v/>
      </c>
      <c r="AS2" s="56" t="str">
        <f t="shared" ref="AS2:AS143" ca="1" si="2">IF(AR2&lt;&gt;"",VLOOKUP(AR2,INDIRECT(SUBSTITUTE($J2," ","")&amp;"Manufactures"),3,0),"Требуется код страны")</f>
        <v>Требуется код страны</v>
      </c>
      <c r="AT2" s="56" t="str">
        <f t="shared" ref="AT2:AT143" ca="1" si="3">IF(AR2&lt;&gt;"",VLOOKUP(AR2,INDIRECT(SUBSTITUTE($J2," ","")&amp;"Manufactures"),2,0),"Требуется код страны")</f>
        <v>Требуется код страны</v>
      </c>
      <c r="AU2" s="76">
        <f t="shared" ref="AU2:AU143" si="4">0.05+0.05</f>
        <v>0.1</v>
      </c>
      <c r="AV2" s="56">
        <f t="shared" ref="AV2:AV143" si="5">IF(AU2&lt;&gt;"",AU2*1.5,"Требуется нетто")</f>
        <v>0.15000000000000002</v>
      </c>
      <c r="AW2" s="56" t="str">
        <f t="shared" ref="AW2:AW143" si="6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7">IF(AV2&lt;&gt;"",IFERROR(AQ2*AV2,"Требуются кол-во и брутто"),"Требуются кол-во и брутто")</f>
        <v>Требуются кол-во и брутто</v>
      </c>
      <c r="AY2" s="108"/>
      <c r="AZ2" s="109" t="str">
        <f t="shared" ref="AZ2:AZ143" si="8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12" t="str">
        <f>IF(C2&lt;&gt;"",IFERROR(IF(VLOOKUP(C2,'1C'!G:G,1,0)&lt;&gt;"",0),1),"")</f>
        <v/>
      </c>
      <c r="BC2" s="74" t="str">
        <f t="shared" ref="BC2:BC143" si="9">IF(B2&lt;&gt;"",IF(SUM(BA2:BB2)&lt;2,1,"-"),"")</f>
        <v/>
      </c>
      <c r="BD2" s="92"/>
    </row>
    <row r="3" spans="1:56" ht="80.25" hidden="1" customHeight="1">
      <c r="A3" s="43"/>
      <c r="C3" s="61"/>
      <c r="D3" s="43"/>
      <c r="F3" s="43"/>
      <c r="G3" s="56"/>
      <c r="H3" s="43"/>
      <c r="J3" s="57"/>
      <c r="K3" s="103"/>
      <c r="L3" s="143"/>
      <c r="M3" s="143"/>
      <c r="N3" s="153"/>
      <c r="O3" s="65"/>
      <c r="P3" s="56"/>
      <c r="Q3" s="59"/>
      <c r="R3" s="56"/>
      <c r="S3" s="58"/>
      <c r="V3" s="58"/>
      <c r="X3" s="58"/>
      <c r="Z3" s="58"/>
      <c r="AB3" s="58"/>
      <c r="AD3" s="58"/>
      <c r="AQ3" s="57"/>
      <c r="AR3" s="43"/>
      <c r="AS3" s="56"/>
      <c r="AT3" s="56"/>
      <c r="BB3" s="130"/>
      <c r="BC3" s="74"/>
    </row>
    <row r="4" spans="1:56" ht="78" hidden="1" customHeight="1">
      <c r="A4" s="43"/>
      <c r="C4" s="61"/>
      <c r="D4" s="43"/>
      <c r="F4" s="43"/>
      <c r="G4" s="56"/>
      <c r="H4" s="43"/>
      <c r="J4" s="57"/>
      <c r="K4" s="102"/>
      <c r="L4" s="56"/>
      <c r="M4" s="143"/>
      <c r="N4" s="153"/>
      <c r="O4" s="65"/>
      <c r="P4" s="56"/>
      <c r="Q4" s="59"/>
      <c r="R4" s="56"/>
      <c r="S4" s="58"/>
      <c r="V4" s="58"/>
      <c r="X4" s="58"/>
      <c r="Z4" s="58"/>
      <c r="AB4" s="58"/>
      <c r="AD4" s="58"/>
      <c r="AQ4" s="57"/>
      <c r="AR4" s="43"/>
      <c r="AS4" s="56"/>
      <c r="AT4" s="56"/>
      <c r="BB4" s="130"/>
      <c r="BC4" s="74"/>
    </row>
    <row r="5" spans="1:56" ht="78" hidden="1" customHeight="1">
      <c r="A5" s="43"/>
      <c r="C5" s="61"/>
      <c r="D5" s="43"/>
      <c r="F5" s="43"/>
      <c r="G5" s="56"/>
      <c r="H5" s="43"/>
      <c r="J5" s="57"/>
      <c r="K5" s="102"/>
      <c r="L5" s="56"/>
      <c r="M5" s="143"/>
      <c r="N5" s="153"/>
      <c r="O5" s="65"/>
      <c r="P5" s="56"/>
      <c r="Q5" s="59"/>
      <c r="R5" s="56"/>
      <c r="S5" s="58"/>
      <c r="V5" s="58"/>
      <c r="X5" s="58"/>
      <c r="Z5" s="58"/>
      <c r="AB5" s="58"/>
      <c r="AD5" s="58"/>
      <c r="AQ5" s="57"/>
      <c r="AR5" s="43"/>
      <c r="AS5" s="56"/>
      <c r="AT5" s="56"/>
      <c r="BB5" s="130"/>
      <c r="BC5" s="74"/>
    </row>
    <row r="6" spans="1:56" ht="91.9" hidden="1" customHeight="1">
      <c r="A6" s="43"/>
      <c r="G6" s="56"/>
      <c r="J6" s="57"/>
      <c r="K6" s="104"/>
      <c r="L6" s="63"/>
      <c r="M6" s="143"/>
      <c r="N6" s="63"/>
      <c r="O6" s="65"/>
      <c r="P6" s="63"/>
      <c r="Q6" s="59"/>
      <c r="R6" s="63"/>
      <c r="S6" s="58"/>
      <c r="V6" s="58"/>
      <c r="X6" s="58"/>
      <c r="Z6" s="58"/>
      <c r="AB6" s="58"/>
      <c r="AD6" s="58"/>
      <c r="AQ6" s="57"/>
      <c r="AS6" s="56"/>
      <c r="AT6" s="56"/>
      <c r="BB6" s="130"/>
      <c r="BC6" s="74"/>
    </row>
    <row r="7" spans="1:56" ht="84.95" hidden="1" customHeight="1">
      <c r="A7" s="43"/>
      <c r="D7" s="43"/>
      <c r="F7" s="43"/>
      <c r="G7" s="56"/>
      <c r="H7" s="43"/>
      <c r="J7" s="57"/>
      <c r="K7" s="104"/>
      <c r="L7" s="56"/>
      <c r="M7" s="143"/>
      <c r="N7" s="153"/>
      <c r="O7" s="65"/>
      <c r="P7" s="56"/>
      <c r="Q7" s="59"/>
      <c r="R7" s="56"/>
      <c r="S7" s="58"/>
      <c r="V7" s="58"/>
      <c r="X7" s="58"/>
      <c r="Z7" s="58"/>
      <c r="AB7" s="58"/>
      <c r="AD7" s="58"/>
      <c r="AQ7" s="57"/>
      <c r="AR7" s="43"/>
      <c r="AS7" s="56"/>
      <c r="AT7" s="56"/>
      <c r="BB7" s="130"/>
      <c r="BC7" s="74"/>
    </row>
    <row r="8" spans="1:56" ht="88.9" hidden="1" customHeight="1">
      <c r="A8" s="43"/>
      <c r="D8" s="43"/>
      <c r="F8" s="43"/>
      <c r="G8" s="56"/>
      <c r="H8" s="43"/>
      <c r="J8" s="57"/>
      <c r="K8" s="104"/>
      <c r="L8" s="56"/>
      <c r="M8" s="143"/>
      <c r="N8" s="153"/>
      <c r="O8" s="65"/>
      <c r="P8" s="56"/>
      <c r="Q8" s="59"/>
      <c r="R8" s="56"/>
      <c r="S8" s="58"/>
      <c r="V8" s="58"/>
      <c r="X8" s="58"/>
      <c r="Z8" s="58"/>
      <c r="AB8" s="58"/>
      <c r="AD8" s="58"/>
      <c r="AQ8" s="57"/>
      <c r="AR8" s="43"/>
      <c r="AS8" s="56"/>
      <c r="AT8" s="56"/>
      <c r="BB8" s="130"/>
      <c r="BC8" s="74"/>
    </row>
    <row r="9" spans="1:56" ht="79.7" hidden="1" customHeight="1">
      <c r="A9" s="43"/>
      <c r="D9" s="43"/>
      <c r="F9" s="43"/>
      <c r="G9" s="56"/>
      <c r="H9" s="43"/>
      <c r="J9" s="57"/>
      <c r="K9" s="104"/>
      <c r="L9" s="56"/>
      <c r="M9" s="143"/>
      <c r="N9" s="153"/>
      <c r="O9" s="65"/>
      <c r="P9" s="56"/>
      <c r="Q9" s="59"/>
      <c r="R9" s="56"/>
      <c r="S9" s="58"/>
      <c r="V9" s="58"/>
      <c r="X9" s="58"/>
      <c r="Z9" s="58"/>
      <c r="AB9" s="58"/>
      <c r="AD9" s="58"/>
      <c r="AQ9" s="57"/>
      <c r="AR9" s="43"/>
      <c r="AS9" s="56"/>
      <c r="AT9" s="56"/>
      <c r="BB9" s="130"/>
      <c r="BC9" s="74"/>
    </row>
    <row r="10" spans="1:56" ht="89.85" hidden="1" customHeight="1">
      <c r="A10" s="43"/>
      <c r="D10" s="43"/>
      <c r="F10" s="43"/>
      <c r="G10" s="56"/>
      <c r="H10" s="43"/>
      <c r="J10" s="57"/>
      <c r="K10" s="104"/>
      <c r="L10" s="56"/>
      <c r="M10" s="143"/>
      <c r="N10" s="153"/>
      <c r="O10" s="65"/>
      <c r="P10" s="56"/>
      <c r="Q10" s="59"/>
      <c r="R10" s="56"/>
      <c r="S10" s="58"/>
      <c r="V10" s="58"/>
      <c r="X10" s="58"/>
      <c r="Z10" s="58"/>
      <c r="AB10" s="58"/>
      <c r="AD10" s="58"/>
      <c r="AQ10" s="57"/>
      <c r="AR10" s="43"/>
      <c r="AS10" s="56"/>
      <c r="AT10" s="56"/>
      <c r="BB10" s="130"/>
      <c r="BC10" s="74"/>
    </row>
    <row r="11" spans="1:56" ht="91.35" hidden="1" customHeight="1">
      <c r="A11" s="43"/>
      <c r="G11" s="56"/>
      <c r="J11" s="57"/>
      <c r="K11" s="104"/>
      <c r="L11" s="63"/>
      <c r="M11" s="143"/>
      <c r="N11" s="63"/>
      <c r="O11" s="65"/>
      <c r="P11" s="56"/>
      <c r="Q11" s="59"/>
      <c r="R11" s="63"/>
      <c r="S11" s="58"/>
      <c r="V11" s="58"/>
      <c r="X11" s="58"/>
      <c r="Z11" s="58"/>
      <c r="AB11" s="58"/>
      <c r="AD11" s="58"/>
      <c r="AQ11" s="57"/>
      <c r="AS11" s="56"/>
      <c r="AT11" s="56"/>
      <c r="BB11" s="130"/>
      <c r="BC11" s="74"/>
    </row>
    <row r="12" spans="1:56" ht="79.7" hidden="1" customHeight="1">
      <c r="A12" s="43"/>
      <c r="G12" s="56"/>
      <c r="J12" s="57"/>
      <c r="K12" s="104"/>
      <c r="L12" s="63"/>
      <c r="M12" s="143"/>
      <c r="N12" s="63"/>
      <c r="O12" s="65"/>
      <c r="P12" s="56"/>
      <c r="Q12" s="59"/>
      <c r="R12" s="63"/>
      <c r="S12" s="58"/>
      <c r="V12" s="58"/>
      <c r="X12" s="58"/>
      <c r="Z12" s="58"/>
      <c r="AB12" s="58"/>
      <c r="AD12" s="58"/>
      <c r="AQ12" s="57"/>
      <c r="AS12" s="56"/>
      <c r="AT12" s="56"/>
      <c r="BB12" s="130"/>
      <c r="BC12" s="74"/>
    </row>
    <row r="13" spans="1:56" ht="79.349999999999994" hidden="1" customHeight="1">
      <c r="A13" s="43"/>
      <c r="G13" s="56"/>
      <c r="J13" s="57"/>
      <c r="K13" s="104"/>
      <c r="L13" s="63"/>
      <c r="M13" s="143"/>
      <c r="N13" s="63"/>
      <c r="O13" s="65"/>
      <c r="P13" s="63"/>
      <c r="Q13" s="59"/>
      <c r="R13" s="63"/>
      <c r="S13" s="58"/>
      <c r="V13" s="58"/>
      <c r="X13" s="58"/>
      <c r="Z13" s="58"/>
      <c r="AB13" s="58"/>
      <c r="AD13" s="58"/>
      <c r="AQ13" s="57"/>
      <c r="AS13" s="56"/>
      <c r="AT13" s="56"/>
      <c r="BB13" s="130"/>
      <c r="BC13" s="74"/>
    </row>
    <row r="14" spans="1:56" ht="107.1" customHeight="1">
      <c r="A14" s="43" t="str">
        <f t="shared" si="0"/>
        <v>29285017</v>
      </c>
      <c r="B14" s="45" t="str">
        <f>IF(C14&lt;&gt;"",IFERROR(VLOOKUP(A14,'1C'!A:T,2,0),IFERROR(MID(INDEX('1C'!B:B,MATCH(C14,'1C'!G:G,0)),1,7)&amp;IF(L14&lt;&gt;"",IFERROR(RIGHT("000"&amp;VLOOKUP(L14,Colors!A:B,2,0),2),"new"),"Требуется цвет"),"new")),"")</f>
        <v>02-656-02</v>
      </c>
      <c r="C14" s="44">
        <v>2928501</v>
      </c>
      <c r="D14" s="44" t="str">
        <f>_xlfn.XLOOKUP(A14,[1]Hatsandcaps_order_ss22!$A:$A,[1]Hatsandcaps_order_ss22!$D:$D,"ERROR",0)</f>
        <v>Pith Helmet</v>
      </c>
      <c r="E14" s="43" t="str">
        <f>IF(F14&lt;&gt;"",IFERROR(VLOOKUP(F14,Категории!A:B,2,0),""),"Требуется категория")</f>
        <v>Панамы</v>
      </c>
      <c r="F14" s="44" t="str">
        <f>_xlfn.XLOOKUP(A14,[1]Hatsandcaps_order_ss22!$A:$A,[1]Hatsandcaps_order_ss22!$F:$F,"ERROR",0)</f>
        <v>Панама</v>
      </c>
      <c r="G14" s="56" t="s">
        <v>420</v>
      </c>
      <c r="H14" s="44" t="str">
        <f>_xlfn.XLOOKUP(A14,[1]Hatsandcaps_order_ss22!$A:$A,[1]Hatsandcaps_order_ss22!$H:$H,"ERROR",0)</f>
        <v>Летний</v>
      </c>
      <c r="J14" s="57" t="str">
        <f>'1C'!$AF$1</f>
        <v>Stetson</v>
      </c>
      <c r="K14" s="104">
        <v>7</v>
      </c>
      <c r="L14" s="63" t="s">
        <v>63</v>
      </c>
      <c r="M14" s="143" t="s">
        <v>63</v>
      </c>
      <c r="N14" s="63" t="s">
        <v>6039</v>
      </c>
      <c r="O14" s="65"/>
      <c r="P14" s="63" t="s">
        <v>35</v>
      </c>
      <c r="Q14" s="59" t="s">
        <v>4</v>
      </c>
      <c r="R14" s="63" t="s">
        <v>382</v>
      </c>
      <c r="S14" s="58">
        <f>_xlfn.XLOOKUP(A14,Invoice!$A:$A,Invoice!B:B,"",0)</f>
        <v>6</v>
      </c>
      <c r="V14" s="58" t="str">
        <f>_xlfn.XLOOKUP(D14,Invoice!$A:$A,Invoice!C:C,"",0)</f>
        <v/>
      </c>
      <c r="X14" s="58" t="str">
        <f>_xlfn.XLOOKUP(F14,Invoice!$A:$A,Invoice!D:D,"",0)</f>
        <v/>
      </c>
      <c r="Z14" s="58" t="str">
        <f>_xlfn.XLOOKUP(H14,Invoice!$A:$A,Invoice!E:E,"",0)</f>
        <v/>
      </c>
      <c r="AB14" s="58" t="str">
        <f>_xlfn.XLOOKUP(J14,Invoice!$A:$A,Invoice!F:F,"",0)</f>
        <v/>
      </c>
      <c r="AD14" s="58" t="str">
        <f>_xlfn.XLOOKUP(L14,Invoice!$A:$A,Invoice!G:G,"",0)</f>
        <v/>
      </c>
      <c r="AQ14" s="57">
        <f t="shared" si="1"/>
        <v>6</v>
      </c>
      <c r="AR14" s="44" t="s">
        <v>423</v>
      </c>
      <c r="AS1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" s="56" t="str">
        <f t="shared" ca="1" si="3"/>
        <v>Китай</v>
      </c>
      <c r="AU14" s="77">
        <f t="shared" si="4"/>
        <v>0.1</v>
      </c>
      <c r="AV14" s="43">
        <f t="shared" si="5"/>
        <v>0.15000000000000002</v>
      </c>
      <c r="AW14" s="43">
        <f t="shared" si="6"/>
        <v>0.60000000000000009</v>
      </c>
      <c r="AX14" s="43">
        <f t="shared" si="7"/>
        <v>0.90000000000000013</v>
      </c>
      <c r="AY14" s="110">
        <v>2365.6880000000001</v>
      </c>
      <c r="AZ14" s="111">
        <f t="shared" si="8"/>
        <v>14194.128000000001</v>
      </c>
      <c r="BA14" s="45">
        <f>IF(A14&lt;&gt;"",IFERROR(IF(VLOOKUP(A14,'1C'!A:A,1,0)&lt;&gt;"",1,0),0),"")</f>
        <v>0</v>
      </c>
      <c r="BB14" s="130">
        <f>IF(C14&lt;&gt;"",IFERROR(IF(VLOOKUP(C14,'1C'!G:G,1,0)&lt;&gt;"",0),1),"")</f>
        <v>0</v>
      </c>
      <c r="BC14" s="74">
        <f t="shared" si="9"/>
        <v>1</v>
      </c>
    </row>
    <row r="15" spans="1:56" ht="78" hidden="1" customHeight="1">
      <c r="A15" s="43"/>
      <c r="D15" s="43"/>
      <c r="F15" s="43"/>
      <c r="G15" s="56"/>
      <c r="H15" s="43"/>
      <c r="J15" s="57"/>
      <c r="K15" s="104"/>
      <c r="L15" s="56"/>
      <c r="M15" s="143"/>
      <c r="N15" s="153"/>
      <c r="O15" s="65"/>
      <c r="P15" s="56"/>
      <c r="Q15" s="59"/>
      <c r="R15" s="56"/>
      <c r="S15" s="58"/>
      <c r="V15" s="58"/>
      <c r="X15" s="58"/>
      <c r="Z15" s="58"/>
      <c r="AB15" s="58"/>
      <c r="AD15" s="58"/>
      <c r="AQ15" s="57"/>
      <c r="AR15" s="43"/>
      <c r="AS15" s="56"/>
      <c r="AT15" s="56"/>
      <c r="BB15" s="130"/>
      <c r="BC15" s="74"/>
    </row>
    <row r="16" spans="1:56" ht="78" hidden="1" customHeight="1">
      <c r="A16" s="43"/>
      <c r="D16" s="43"/>
      <c r="F16" s="43"/>
      <c r="G16" s="56"/>
      <c r="H16" s="43"/>
      <c r="J16" s="57"/>
      <c r="K16" s="104"/>
      <c r="L16" s="56"/>
      <c r="M16" s="143"/>
      <c r="N16" s="153"/>
      <c r="O16" s="65"/>
      <c r="P16" s="56"/>
      <c r="Q16" s="59"/>
      <c r="R16" s="56"/>
      <c r="S16" s="58"/>
      <c r="V16" s="58"/>
      <c r="X16" s="58"/>
      <c r="Z16" s="58"/>
      <c r="AB16" s="58"/>
      <c r="AD16" s="58"/>
      <c r="AQ16" s="57"/>
      <c r="AR16" s="43"/>
      <c r="AS16" s="56"/>
      <c r="AT16" s="56"/>
      <c r="BB16" s="130"/>
      <c r="BC16" s="74"/>
    </row>
    <row r="17" spans="1:55" ht="86.85" hidden="1" customHeight="1">
      <c r="A17" s="43"/>
      <c r="D17" s="43"/>
      <c r="F17" s="43"/>
      <c r="G17" s="56"/>
      <c r="H17" s="43"/>
      <c r="J17" s="57"/>
      <c r="K17" s="104"/>
      <c r="L17" s="56"/>
      <c r="M17" s="143"/>
      <c r="N17" s="154"/>
      <c r="O17" s="65"/>
      <c r="P17" s="56"/>
      <c r="Q17" s="59"/>
      <c r="R17" s="59"/>
      <c r="S17" s="58"/>
      <c r="V17" s="58"/>
      <c r="X17" s="58"/>
      <c r="Z17" s="58"/>
      <c r="AB17" s="58"/>
      <c r="AD17" s="58"/>
      <c r="AQ17" s="57"/>
      <c r="AR17" s="43"/>
      <c r="AS17" s="56"/>
      <c r="AT17" s="56"/>
      <c r="BB17" s="130"/>
      <c r="BC17" s="74"/>
    </row>
    <row r="18" spans="1:55" ht="94.15" hidden="1" customHeight="1">
      <c r="A18" s="43"/>
      <c r="G18" s="56"/>
      <c r="J18" s="57"/>
      <c r="K18" s="104"/>
      <c r="L18" s="63"/>
      <c r="M18" s="143"/>
      <c r="N18" s="63"/>
      <c r="O18" s="65"/>
      <c r="P18" s="63"/>
      <c r="Q18" s="59"/>
      <c r="R18" s="58"/>
      <c r="S18" s="58"/>
      <c r="V18" s="58"/>
      <c r="X18" s="58"/>
      <c r="Z18" s="58"/>
      <c r="AB18" s="58"/>
      <c r="AD18" s="58"/>
      <c r="AQ18" s="57"/>
      <c r="AS18" s="56"/>
      <c r="AT18" s="56"/>
      <c r="BB18" s="130"/>
      <c r="BC18" s="74"/>
    </row>
    <row r="19" spans="1:55" ht="99" hidden="1" customHeight="1">
      <c r="A19" s="43"/>
      <c r="G19" s="56"/>
      <c r="J19" s="57"/>
      <c r="K19" s="104"/>
      <c r="L19" s="63"/>
      <c r="M19" s="143"/>
      <c r="N19" s="63"/>
      <c r="O19" s="65"/>
      <c r="P19" s="63"/>
      <c r="Q19" s="59"/>
      <c r="R19" s="58"/>
      <c r="S19" s="58"/>
      <c r="V19" s="58"/>
      <c r="X19" s="58"/>
      <c r="Z19" s="58"/>
      <c r="AB19" s="58"/>
      <c r="AD19" s="58"/>
      <c r="AQ19" s="57"/>
      <c r="AS19" s="56"/>
      <c r="AT19" s="56"/>
      <c r="BB19" s="130"/>
      <c r="BC19" s="74"/>
    </row>
    <row r="20" spans="1:55" ht="113.65" hidden="1" customHeight="1">
      <c r="A20" s="43"/>
      <c r="G20" s="56"/>
      <c r="J20" s="57"/>
      <c r="K20" s="104"/>
      <c r="L20" s="63"/>
      <c r="M20" s="143"/>
      <c r="N20" s="63"/>
      <c r="O20" s="65"/>
      <c r="P20" s="63"/>
      <c r="Q20" s="59"/>
      <c r="R20" s="58"/>
      <c r="S20" s="58"/>
      <c r="V20" s="58"/>
      <c r="X20" s="58"/>
      <c r="Z20" s="58"/>
      <c r="AB20" s="58"/>
      <c r="AD20" s="58"/>
      <c r="AQ20" s="57"/>
      <c r="AS20" s="56"/>
      <c r="AT20" s="56"/>
      <c r="BB20" s="130"/>
      <c r="BC20" s="74"/>
    </row>
    <row r="21" spans="1:55" ht="78" hidden="1" customHeight="1">
      <c r="A21" s="43"/>
      <c r="G21" s="56"/>
      <c r="J21" s="57"/>
      <c r="K21" s="104"/>
      <c r="L21" s="63"/>
      <c r="M21" s="143"/>
      <c r="N21" s="63"/>
      <c r="O21" s="65"/>
      <c r="P21" s="63"/>
      <c r="Q21" s="59"/>
      <c r="R21" s="58"/>
      <c r="S21" s="58"/>
      <c r="V21" s="58"/>
      <c r="X21" s="58"/>
      <c r="Z21" s="58"/>
      <c r="AB21" s="58"/>
      <c r="AD21" s="58"/>
      <c r="AQ21" s="57"/>
      <c r="AS21" s="56"/>
      <c r="AT21" s="56"/>
      <c r="BB21" s="130"/>
      <c r="BC21" s="74"/>
    </row>
    <row r="22" spans="1:55" ht="113.1" hidden="1" customHeight="1">
      <c r="A22" s="43"/>
      <c r="G22" s="56"/>
      <c r="J22" s="57"/>
      <c r="K22" s="104"/>
      <c r="L22" s="63"/>
      <c r="M22" s="143"/>
      <c r="N22" s="63"/>
      <c r="O22" s="65"/>
      <c r="P22" s="63"/>
      <c r="Q22" s="59"/>
      <c r="R22" s="58"/>
      <c r="S22" s="58"/>
      <c r="V22" s="58"/>
      <c r="X22" s="58"/>
      <c r="Z22" s="58"/>
      <c r="AB22" s="58"/>
      <c r="AD22" s="58"/>
      <c r="AQ22" s="57"/>
      <c r="AS22" s="56"/>
      <c r="AT22" s="56"/>
      <c r="BB22" s="130"/>
      <c r="BC22" s="74"/>
    </row>
    <row r="23" spans="1:55" ht="79.7" hidden="1" customHeight="1">
      <c r="A23" s="43"/>
      <c r="G23" s="56"/>
      <c r="J23" s="57"/>
      <c r="K23" s="104"/>
      <c r="L23" s="63"/>
      <c r="M23" s="143"/>
      <c r="N23" s="63"/>
      <c r="O23" s="65"/>
      <c r="P23" s="63"/>
      <c r="Q23" s="59"/>
      <c r="R23" s="58"/>
      <c r="S23" s="58"/>
      <c r="V23" s="58"/>
      <c r="X23" s="58"/>
      <c r="Z23" s="58"/>
      <c r="AB23" s="58"/>
      <c r="AD23" s="58"/>
      <c r="AQ23" s="57"/>
      <c r="AS23" s="56"/>
      <c r="AT23" s="56"/>
      <c r="BB23" s="130"/>
      <c r="BC23" s="74"/>
    </row>
    <row r="24" spans="1:55" ht="121.35" customHeight="1">
      <c r="A24" s="43" t="str">
        <f t="shared" si="0"/>
        <v>775119082</v>
      </c>
      <c r="B24" s="45" t="str">
        <f>IF(C24&lt;&gt;"",IFERROR(VLOOKUP(A24,'1C'!A:T,2,0),IFERROR(MID(INDEX('1C'!B:B,MATCH(C24,'1C'!G:G,0)),1,7)&amp;IF(L24&lt;&gt;"",IFERROR(RIGHT("000"&amp;VLOOKUP(L24,Colors!A:B,2,0),2),"new"),"Требуется цвет"),"new")),"")</f>
        <v>02-663-21</v>
      </c>
      <c r="C24" s="44">
        <v>7751190</v>
      </c>
      <c r="D24" s="44" t="str">
        <f>_xlfn.XLOOKUP(A24,[1]Hatsandcaps_order_ss22!$A:$A,[1]Hatsandcaps_order_ss22!$D:$D,"ERROR",0)</f>
        <v>Trucker Cap On Vacation</v>
      </c>
      <c r="E24" s="43" t="str">
        <f>IF(F24&lt;&gt;"",IFERROR(VLOOKUP(F24,Категории!A:B,2,0),""),"Требуется категория")</f>
        <v>Бейсболки</v>
      </c>
      <c r="F24" s="44" t="str">
        <f>_xlfn.XLOOKUP(A24,[1]Hatsandcaps_order_ss22!$A:$A,[1]Hatsandcaps_order_ss22!$F:$F,"ERROR",0)</f>
        <v>Бейсболка с сеточкой</v>
      </c>
      <c r="G24" s="56" t="s">
        <v>420</v>
      </c>
      <c r="H24" s="44" t="str">
        <f>_xlfn.XLOOKUP(A24,[1]Hatsandcaps_order_ss22!$A:$A,[1]Hatsandcaps_order_ss22!$H:$H,"ERROR",0)</f>
        <v>Всесезон</v>
      </c>
      <c r="J24" s="57" t="str">
        <f>'1C'!$AF$1</f>
        <v>Stetson</v>
      </c>
      <c r="K24" s="104">
        <v>82</v>
      </c>
      <c r="L24" s="63" t="s">
        <v>252</v>
      </c>
      <c r="M24" s="143" t="str">
        <f t="shared" ref="M19:M29" si="10">L24</f>
        <v>синий / красный</v>
      </c>
      <c r="N24" s="63" t="s">
        <v>3748</v>
      </c>
      <c r="O24" s="65"/>
      <c r="P24" s="63" t="s">
        <v>43</v>
      </c>
      <c r="Q24" s="59" t="s">
        <v>15</v>
      </c>
      <c r="R24" s="58" t="s">
        <v>382</v>
      </c>
      <c r="S24" s="58">
        <f>_xlfn.XLOOKUP(A24,Invoice!$A:$A,Invoice!B:B,"",0)</f>
        <v>110</v>
      </c>
      <c r="V24" s="58" t="str">
        <f>_xlfn.XLOOKUP(D24,Invoice!$A:$A,Invoice!C:C,"",0)</f>
        <v/>
      </c>
      <c r="X24" s="58" t="str">
        <f>_xlfn.XLOOKUP(F24,Invoice!$A:$A,Invoice!D:D,"",0)</f>
        <v/>
      </c>
      <c r="Z24" s="58" t="str">
        <f>_xlfn.XLOOKUP(H24,Invoice!$A:$A,Invoice!E:E,"",0)</f>
        <v/>
      </c>
      <c r="AB24" s="58" t="str">
        <f>_xlfn.XLOOKUP(J24,Invoice!$A:$A,Invoice!F:F,"",0)</f>
        <v/>
      </c>
      <c r="AD24" s="58" t="str">
        <f>_xlfn.XLOOKUP(L24,Invoice!$A:$A,Invoice!G:G,"",0)</f>
        <v/>
      </c>
      <c r="AQ24" s="57">
        <f t="shared" si="1"/>
        <v>110</v>
      </c>
      <c r="AR24" s="44" t="s">
        <v>423</v>
      </c>
      <c r="AS2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4" s="56" t="str">
        <f t="shared" ca="1" si="3"/>
        <v>Китай</v>
      </c>
      <c r="AU24" s="77">
        <f t="shared" si="4"/>
        <v>0.1</v>
      </c>
      <c r="AV24" s="43">
        <f t="shared" si="5"/>
        <v>0.15000000000000002</v>
      </c>
      <c r="AW24" s="43">
        <f t="shared" si="6"/>
        <v>11</v>
      </c>
      <c r="AX24" s="43">
        <f t="shared" si="7"/>
        <v>16.500000000000004</v>
      </c>
      <c r="AY24" s="110">
        <v>1178.8879999999997</v>
      </c>
      <c r="AZ24" s="111">
        <f t="shared" si="8"/>
        <v>129677.67999999996</v>
      </c>
      <c r="BA24" s="45">
        <f>IF(A24&lt;&gt;"",IFERROR(IF(VLOOKUP(A24,'1C'!A:A,1,0)&lt;&gt;"",1,0),0),"")</f>
        <v>0</v>
      </c>
      <c r="BB24" s="130">
        <f>IF(C24&lt;&gt;"",IFERROR(IF(VLOOKUP(C24,'1C'!G:G,1,0)&lt;&gt;"",0),1),"")</f>
        <v>0</v>
      </c>
      <c r="BC24" s="74">
        <f t="shared" si="9"/>
        <v>1</v>
      </c>
    </row>
    <row r="25" spans="1:55" ht="111.95" customHeight="1">
      <c r="A25" s="43" t="str">
        <f t="shared" si="0"/>
        <v>775119222</v>
      </c>
      <c r="B25" s="45" t="str">
        <f>IF(C25&lt;&gt;"",IFERROR(VLOOKUP(A25,'1C'!A:T,2,0),IFERROR(MID(INDEX('1C'!B:B,MATCH(C25,'1C'!G:G,0)),1,7)&amp;IF(L25&lt;&gt;"",IFERROR(RIGHT("000"&amp;VLOOKUP(L25,Colors!A:B,2,0),2),"new"),"Требуется цвет"),"new")),"")</f>
        <v>02-664-06</v>
      </c>
      <c r="C25" s="44">
        <v>7751192</v>
      </c>
      <c r="D25" s="44" t="str">
        <f>_xlfn.XLOOKUP(A25,[1]Hatsandcaps_order_ss22!$A:$A,[1]Hatsandcaps_order_ss22!$D:$D,"ERROR",0)</f>
        <v>Trucker Cap Air Land Sea</v>
      </c>
      <c r="E25" s="43" t="str">
        <f>IF(F25&lt;&gt;"",IFERROR(VLOOKUP(F25,Категории!A:B,2,0),""),"Требуется категория")</f>
        <v>Бейсболки</v>
      </c>
      <c r="F25" s="44" t="str">
        <f>_xlfn.XLOOKUP(A25,[1]Hatsandcaps_order_ss22!$A:$A,[1]Hatsandcaps_order_ss22!$F:$F,"ERROR",0)</f>
        <v>Бейсболка с сеточкой</v>
      </c>
      <c r="G25" s="56" t="s">
        <v>420</v>
      </c>
      <c r="H25" s="44" t="str">
        <f>_xlfn.XLOOKUP(A25,[1]Hatsandcaps_order_ss22!$A:$A,[1]Hatsandcaps_order_ss22!$H:$H,"ERROR",0)</f>
        <v>Всесезон</v>
      </c>
      <c r="J25" s="57" t="str">
        <f>'1C'!$AF$1</f>
        <v>Stetson</v>
      </c>
      <c r="K25" s="104">
        <v>22</v>
      </c>
      <c r="L25" s="63" t="s">
        <v>249</v>
      </c>
      <c r="M25" s="143" t="str">
        <f t="shared" si="10"/>
        <v>синий / голубой</v>
      </c>
      <c r="N25" s="63" t="s">
        <v>3748</v>
      </c>
      <c r="O25" s="65"/>
      <c r="P25" s="63" t="s">
        <v>43</v>
      </c>
      <c r="Q25" s="59" t="s">
        <v>15</v>
      </c>
      <c r="R25" s="58" t="s">
        <v>382</v>
      </c>
      <c r="S25" s="58">
        <f>_xlfn.XLOOKUP(A25,Invoice!$A:$A,Invoice!B:B,"",0)</f>
        <v>50</v>
      </c>
      <c r="V25" s="58" t="str">
        <f>_xlfn.XLOOKUP(D25,Invoice!$A:$A,Invoice!C:C,"",0)</f>
        <v/>
      </c>
      <c r="X25" s="58" t="str">
        <f>_xlfn.XLOOKUP(F25,Invoice!$A:$A,Invoice!D:D,"",0)</f>
        <v/>
      </c>
      <c r="Z25" s="58" t="str">
        <f>_xlfn.XLOOKUP(H25,Invoice!$A:$A,Invoice!E:E,"",0)</f>
        <v/>
      </c>
      <c r="AB25" s="58" t="str">
        <f>_xlfn.XLOOKUP(J25,Invoice!$A:$A,Invoice!F:F,"",0)</f>
        <v/>
      </c>
      <c r="AD25" s="58" t="str">
        <f>_xlfn.XLOOKUP(L25,Invoice!$A:$A,Invoice!G:G,"",0)</f>
        <v/>
      </c>
      <c r="AQ25" s="57">
        <f t="shared" si="1"/>
        <v>50</v>
      </c>
      <c r="AR25" s="44" t="s">
        <v>423</v>
      </c>
      <c r="AS2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5" s="56" t="str">
        <f t="shared" ca="1" si="3"/>
        <v>Китай</v>
      </c>
      <c r="AU25" s="77">
        <f t="shared" si="4"/>
        <v>0.1</v>
      </c>
      <c r="AV25" s="43">
        <f t="shared" si="5"/>
        <v>0.15000000000000002</v>
      </c>
      <c r="AW25" s="43">
        <f t="shared" si="6"/>
        <v>5</v>
      </c>
      <c r="AX25" s="43">
        <f t="shared" si="7"/>
        <v>7.5000000000000009</v>
      </c>
      <c r="AY25" s="110">
        <v>1178.8879999999997</v>
      </c>
      <c r="AZ25" s="111">
        <f t="shared" si="8"/>
        <v>58944.399999999987</v>
      </c>
      <c r="BA25" s="45">
        <f>IF(A25&lt;&gt;"",IFERROR(IF(VLOOKUP(A25,'1C'!A:A,1,0)&lt;&gt;"",1,0),0),"")</f>
        <v>0</v>
      </c>
      <c r="BB25" s="130">
        <f>IF(C25&lt;&gt;"",IFERROR(IF(VLOOKUP(C25,'1C'!G:G,1,0)&lt;&gt;"",0),1),"")</f>
        <v>0</v>
      </c>
      <c r="BC25" s="74">
        <f t="shared" si="9"/>
        <v>1</v>
      </c>
    </row>
    <row r="26" spans="1:55" ht="100.9" customHeight="1">
      <c r="A26" s="43" t="str">
        <f t="shared" si="0"/>
        <v>775119283</v>
      </c>
      <c r="B26" s="45" t="str">
        <f>IF(C26&lt;&gt;"",IFERROR(VLOOKUP(A26,'1C'!A:T,2,0),IFERROR(MID(INDEX('1C'!B:B,MATCH(C26,'1C'!G:G,0)),1,7)&amp;IF(L26&lt;&gt;"",IFERROR(RIGHT("000"&amp;VLOOKUP(L26,Colors!A:B,2,0),2),"new"),"Требуется цвет"),"new")),"")</f>
        <v>02-664-34</v>
      </c>
      <c r="C26" s="44">
        <v>7751192</v>
      </c>
      <c r="D26" s="44" t="str">
        <f>_xlfn.XLOOKUP(A26,[1]Hatsandcaps_order_ss22!$A:$A,[1]Hatsandcaps_order_ss22!$D:$D,"ERROR",0)</f>
        <v>Trucker Cap Air Land Sea</v>
      </c>
      <c r="E26" s="43" t="str">
        <f>IF(F26&lt;&gt;"",IFERROR(VLOOKUP(F26,Категории!A:B,2,0),""),"Требуется категория")</f>
        <v>Бейсболки</v>
      </c>
      <c r="F26" s="44" t="str">
        <f>_xlfn.XLOOKUP(A26,[1]Hatsandcaps_order_ss22!$A:$A,[1]Hatsandcaps_order_ss22!$F:$F,"ERROR",0)</f>
        <v>Бейсболка с сеточкой</v>
      </c>
      <c r="G26" s="56" t="s">
        <v>420</v>
      </c>
      <c r="H26" s="44" t="str">
        <f>_xlfn.XLOOKUP(A26,[1]Hatsandcaps_order_ss22!$A:$A,[1]Hatsandcaps_order_ss22!$H:$H,"ERROR",0)</f>
        <v>Всесезон</v>
      </c>
      <c r="J26" s="57" t="str">
        <f>'1C'!$AF$1</f>
        <v>Stetson</v>
      </c>
      <c r="K26" s="104">
        <v>83</v>
      </c>
      <c r="L26" s="63" t="s">
        <v>212</v>
      </c>
      <c r="M26" s="143" t="str">
        <f t="shared" si="10"/>
        <v>розовый / белый</v>
      </c>
      <c r="N26" s="63" t="s">
        <v>3748</v>
      </c>
      <c r="O26" s="65"/>
      <c r="P26" s="63" t="s">
        <v>43</v>
      </c>
      <c r="Q26" s="59" t="s">
        <v>15</v>
      </c>
      <c r="R26" s="58" t="s">
        <v>6043</v>
      </c>
      <c r="S26" s="58">
        <f>_xlfn.XLOOKUP(A26,Invoice!$A:$A,Invoice!B:B,"",0)</f>
        <v>75</v>
      </c>
      <c r="V26" s="58" t="str">
        <f>_xlfn.XLOOKUP(D26,Invoice!$A:$A,Invoice!C:C,"",0)</f>
        <v/>
      </c>
      <c r="X26" s="58" t="str">
        <f>_xlfn.XLOOKUP(F26,Invoice!$A:$A,Invoice!D:D,"",0)</f>
        <v/>
      </c>
      <c r="Z26" s="58" t="str">
        <f>_xlfn.XLOOKUP(H26,Invoice!$A:$A,Invoice!E:E,"",0)</f>
        <v/>
      </c>
      <c r="AB26" s="58" t="str">
        <f>_xlfn.XLOOKUP(J26,Invoice!$A:$A,Invoice!F:F,"",0)</f>
        <v/>
      </c>
      <c r="AD26" s="58" t="str">
        <f>_xlfn.XLOOKUP(L26,Invoice!$A:$A,Invoice!G:G,"",0)</f>
        <v/>
      </c>
      <c r="AQ26" s="57">
        <f t="shared" si="1"/>
        <v>75</v>
      </c>
      <c r="AR26" s="44" t="s">
        <v>423</v>
      </c>
      <c r="AS2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6" s="56" t="str">
        <f t="shared" ca="1" si="3"/>
        <v>Китай</v>
      </c>
      <c r="AU26" s="77">
        <f t="shared" si="4"/>
        <v>0.1</v>
      </c>
      <c r="AV26" s="43">
        <f t="shared" si="5"/>
        <v>0.15000000000000002</v>
      </c>
      <c r="AW26" s="43">
        <f t="shared" si="6"/>
        <v>7.5</v>
      </c>
      <c r="AX26" s="43">
        <f t="shared" si="7"/>
        <v>11.250000000000002</v>
      </c>
      <c r="AY26" s="110">
        <v>1178.8879999999997</v>
      </c>
      <c r="AZ26" s="111">
        <f t="shared" si="8"/>
        <v>88416.599999999977</v>
      </c>
      <c r="BA26" s="45">
        <f>IF(A26&lt;&gt;"",IFERROR(IF(VLOOKUP(A26,'1C'!A:A,1,0)&lt;&gt;"",1,0),0),"")</f>
        <v>0</v>
      </c>
      <c r="BB26" s="130">
        <f>IF(C26&lt;&gt;"",IFERROR(IF(VLOOKUP(C26,'1C'!G:G,1,0)&lt;&gt;"",0),1),"")</f>
        <v>0</v>
      </c>
      <c r="BC26" s="74">
        <f t="shared" si="9"/>
        <v>1</v>
      </c>
    </row>
    <row r="27" spans="1:55" ht="126.75" customHeight="1">
      <c r="A27" s="43" t="str">
        <f t="shared" si="0"/>
        <v>775119352</v>
      </c>
      <c r="B27" s="45" t="str">
        <f>IF(C27&lt;&gt;"",IFERROR(VLOOKUP(A27,'1C'!A:T,2,0),IFERROR(MID(INDEX('1C'!B:B,MATCH(C27,'1C'!G:G,0)),1,7)&amp;IF(L27&lt;&gt;"",IFERROR(RIGHT("000"&amp;VLOOKUP(L27,Colors!A:B,2,0),2),"new"),"Требуется цвет"),"new")),"")</f>
        <v>02-665-38</v>
      </c>
      <c r="C27" s="44">
        <v>7751193</v>
      </c>
      <c r="D27" s="44" t="str">
        <f>_xlfn.XLOOKUP(A27,[1]Hatsandcaps_order_ss22!$A:$A,[1]Hatsandcaps_order_ss22!$D:$D,"ERROR",0)</f>
        <v>Trucker Cap Air and Sea</v>
      </c>
      <c r="E27" s="43" t="str">
        <f>IF(F27&lt;&gt;"",IFERROR(VLOOKUP(F27,Категории!A:B,2,0),""),"Требуется категория")</f>
        <v>Бейсболки</v>
      </c>
      <c r="F27" s="44" t="str">
        <f>_xlfn.XLOOKUP(A27,[1]Hatsandcaps_order_ss22!$A:$A,[1]Hatsandcaps_order_ss22!$F:$F,"ERROR",0)</f>
        <v>Бейсболка с сеточкой</v>
      </c>
      <c r="G27" s="56" t="s">
        <v>420</v>
      </c>
      <c r="H27" s="44" t="str">
        <f>_xlfn.XLOOKUP(A27,[1]Hatsandcaps_order_ss22!$A:$A,[1]Hatsandcaps_order_ss22!$H:$H,"ERROR",0)</f>
        <v>Всесезон</v>
      </c>
      <c r="J27" s="57" t="str">
        <f>'1C'!$AF$1</f>
        <v>Stetson</v>
      </c>
      <c r="K27" s="104">
        <v>52</v>
      </c>
      <c r="L27" s="63" t="s">
        <v>97</v>
      </c>
      <c r="M27" s="143" t="str">
        <f t="shared" si="10"/>
        <v>бежевый / синий</v>
      </c>
      <c r="N27" s="63" t="s">
        <v>3748</v>
      </c>
      <c r="O27" s="65"/>
      <c r="P27" s="63" t="s">
        <v>43</v>
      </c>
      <c r="Q27" s="59" t="s">
        <v>15</v>
      </c>
      <c r="R27" s="58" t="s">
        <v>382</v>
      </c>
      <c r="S27" s="58">
        <f>_xlfn.XLOOKUP(A27,Invoice!$A:$A,Invoice!B:B,"",0)</f>
        <v>115</v>
      </c>
      <c r="V27" s="58" t="str">
        <f>_xlfn.XLOOKUP(D27,Invoice!$A:$A,Invoice!C:C,"",0)</f>
        <v/>
      </c>
      <c r="X27" s="58" t="str">
        <f>_xlfn.XLOOKUP(F27,Invoice!$A:$A,Invoice!D:D,"",0)</f>
        <v/>
      </c>
      <c r="Z27" s="58" t="str">
        <f>_xlfn.XLOOKUP(H27,Invoice!$A:$A,Invoice!E:E,"",0)</f>
        <v/>
      </c>
      <c r="AB27" s="58" t="str">
        <f>_xlfn.XLOOKUP(J27,Invoice!$A:$A,Invoice!F:F,"",0)</f>
        <v/>
      </c>
      <c r="AD27" s="58" t="str">
        <f>_xlfn.XLOOKUP(L27,Invoice!$A:$A,Invoice!G:G,"",0)</f>
        <v/>
      </c>
      <c r="AQ27" s="57">
        <f t="shared" si="1"/>
        <v>115</v>
      </c>
      <c r="AR27" s="44" t="s">
        <v>423</v>
      </c>
      <c r="AS2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7" s="56" t="str">
        <f t="shared" ca="1" si="3"/>
        <v>Китай</v>
      </c>
      <c r="AU27" s="77">
        <f t="shared" si="4"/>
        <v>0.1</v>
      </c>
      <c r="AV27" s="43">
        <f t="shared" si="5"/>
        <v>0.15000000000000002</v>
      </c>
      <c r="AW27" s="43">
        <f t="shared" si="6"/>
        <v>11.5</v>
      </c>
      <c r="AX27" s="43">
        <f t="shared" si="7"/>
        <v>17.250000000000004</v>
      </c>
      <c r="AY27" s="110">
        <v>1178.8879999999997</v>
      </c>
      <c r="AZ27" s="111">
        <f t="shared" si="8"/>
        <v>135572.11999999997</v>
      </c>
      <c r="BA27" s="45">
        <f>IF(A27&lt;&gt;"",IFERROR(IF(VLOOKUP(A27,'1C'!A:A,1,0)&lt;&gt;"",1,0),0),"")</f>
        <v>0</v>
      </c>
      <c r="BB27" s="130">
        <f>IF(C27&lt;&gt;"",IFERROR(IF(VLOOKUP(C27,'1C'!G:G,1,0)&lt;&gt;"",0),1),"")</f>
        <v>0</v>
      </c>
      <c r="BC27" s="74">
        <f t="shared" si="9"/>
        <v>1</v>
      </c>
    </row>
    <row r="28" spans="1:55" ht="128.65" customHeight="1">
      <c r="A28" s="43" t="str">
        <f t="shared" si="0"/>
        <v>775119526</v>
      </c>
      <c r="B28" s="45" t="str">
        <f>IF(C28&lt;&gt;"",IFERROR(VLOOKUP(A28,'1C'!A:T,2,0),IFERROR(MID(INDEX('1C'!B:B,MATCH(C28,'1C'!G:G,0)),1,7)&amp;IF(L28&lt;&gt;"",IFERROR(RIGHT("000"&amp;VLOOKUP(L28,Colors!A:B,2,0),2),"new"),"Требуется цвет"),"new")),"")</f>
        <v>02-666-19</v>
      </c>
      <c r="C28" s="44">
        <v>7751195</v>
      </c>
      <c r="D28" s="44" t="str">
        <f>_xlfn.XLOOKUP(A28,[1]Hatsandcaps_order_ss22!$A:$A,[1]Hatsandcaps_order_ss22!$D:$D,"ERROR",0)</f>
        <v>Trucker Cap Tiki Lounge</v>
      </c>
      <c r="E28" s="43" t="str">
        <f>IF(F28&lt;&gt;"",IFERROR(VLOOKUP(F28,Категории!A:B,2,0),""),"Требуется категория")</f>
        <v>Бейсболки</v>
      </c>
      <c r="F28" s="44" t="str">
        <f>_xlfn.XLOOKUP(A28,[1]Hatsandcaps_order_ss22!$A:$A,[1]Hatsandcaps_order_ss22!$F:$F,"ERROR",0)</f>
        <v>Бейсболка с сеточкой</v>
      </c>
      <c r="G28" s="56" t="s">
        <v>420</v>
      </c>
      <c r="H28" s="44" t="str">
        <f>_xlfn.XLOOKUP(A28,[1]Hatsandcaps_order_ss22!$A:$A,[1]Hatsandcaps_order_ss22!$H:$H,"ERROR",0)</f>
        <v>Всесезон</v>
      </c>
      <c r="J28" s="57" t="str">
        <f>'1C'!$AF$1</f>
        <v>Stetson</v>
      </c>
      <c r="K28" s="104">
        <v>26</v>
      </c>
      <c r="L28" s="63" t="s">
        <v>130</v>
      </c>
      <c r="M28" s="143" t="str">
        <f t="shared" si="10"/>
        <v>голубой / белый</v>
      </c>
      <c r="N28" s="63" t="s">
        <v>3748</v>
      </c>
      <c r="O28" s="65"/>
      <c r="P28" s="63" t="s">
        <v>43</v>
      </c>
      <c r="Q28" s="59" t="s">
        <v>15</v>
      </c>
      <c r="R28" s="58" t="s">
        <v>382</v>
      </c>
      <c r="S28" s="58">
        <f>_xlfn.XLOOKUP(A28,Invoice!$A:$A,Invoice!B:B,"",0)</f>
        <v>140</v>
      </c>
      <c r="V28" s="58" t="str">
        <f>_xlfn.XLOOKUP(D28,Invoice!$A:$A,Invoice!C:C,"",0)</f>
        <v/>
      </c>
      <c r="X28" s="58" t="str">
        <f>_xlfn.XLOOKUP(F28,Invoice!$A:$A,Invoice!D:D,"",0)</f>
        <v/>
      </c>
      <c r="Z28" s="58" t="str">
        <f>_xlfn.XLOOKUP(H28,Invoice!$A:$A,Invoice!E:E,"",0)</f>
        <v/>
      </c>
      <c r="AB28" s="58" t="str">
        <f>_xlfn.XLOOKUP(J28,Invoice!$A:$A,Invoice!F:F,"",0)</f>
        <v/>
      </c>
      <c r="AD28" s="58" t="str">
        <f>_xlfn.XLOOKUP(L28,Invoice!$A:$A,Invoice!G:G,"",0)</f>
        <v/>
      </c>
      <c r="AQ28" s="57">
        <f t="shared" si="1"/>
        <v>140</v>
      </c>
      <c r="AR28" s="44" t="s">
        <v>423</v>
      </c>
      <c r="AS2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8" s="56" t="str">
        <f t="shared" ca="1" si="3"/>
        <v>Китай</v>
      </c>
      <c r="AU28" s="77">
        <f t="shared" si="4"/>
        <v>0.1</v>
      </c>
      <c r="AV28" s="43">
        <f t="shared" si="5"/>
        <v>0.15000000000000002</v>
      </c>
      <c r="AW28" s="43">
        <f t="shared" si="6"/>
        <v>14</v>
      </c>
      <c r="AX28" s="43">
        <f t="shared" si="7"/>
        <v>21.000000000000004</v>
      </c>
      <c r="AY28" s="110">
        <v>1178.8879999999997</v>
      </c>
      <c r="AZ28" s="111">
        <f t="shared" si="8"/>
        <v>165044.31999999995</v>
      </c>
      <c r="BA28" s="45">
        <f>IF(A28&lt;&gt;"",IFERROR(IF(VLOOKUP(A28,'1C'!A:A,1,0)&lt;&gt;"",1,0),0),"")</f>
        <v>0</v>
      </c>
      <c r="BB28" s="130">
        <f>IF(C28&lt;&gt;"",IFERROR(IF(VLOOKUP(C28,'1C'!G:G,1,0)&lt;&gt;"",0),1),"")</f>
        <v>0</v>
      </c>
      <c r="BC28" s="74">
        <f t="shared" si="9"/>
        <v>1</v>
      </c>
    </row>
    <row r="29" spans="1:55" ht="112.35" customHeight="1">
      <c r="A29" s="43" t="str">
        <f t="shared" si="0"/>
        <v>775611527</v>
      </c>
      <c r="B29" s="45" t="str">
        <f>IF(C29&lt;&gt;"",IFERROR(VLOOKUP(A29,'1C'!A:T,2,0),IFERROR(MID(INDEX('1C'!B:B,MATCH(C29,'1C'!G:G,0)),1,7)&amp;IF(L29&lt;&gt;"",IFERROR(RIGHT("000"&amp;VLOOKUP(L29,Colors!A:B,2,0),2),"new"),"Требуется цвет"),"new")),"")</f>
        <v>02-667-95</v>
      </c>
      <c r="C29" s="44">
        <v>7756115</v>
      </c>
      <c r="D29" s="44" t="str">
        <f>_xlfn.XLOOKUP(A29,[1]Hatsandcaps_order_ss22!$A:$A,[1]Hatsandcaps_order_ss22!$D:$D,"ERROR",0)</f>
        <v>Trucker Cap Malibu</v>
      </c>
      <c r="E29" s="43" t="str">
        <f>IF(F29&lt;&gt;"",IFERROR(VLOOKUP(F29,Категории!A:B,2,0),""),"Требуется категория")</f>
        <v>Бейсболки</v>
      </c>
      <c r="F29" s="44" t="str">
        <f>_xlfn.XLOOKUP(A29,[1]Hatsandcaps_order_ss22!$A:$A,[1]Hatsandcaps_order_ss22!$F:$F,"ERROR",0)</f>
        <v>Бейсболка с сеточкой</v>
      </c>
      <c r="G29" s="56" t="s">
        <v>420</v>
      </c>
      <c r="H29" s="44" t="str">
        <f>_xlfn.XLOOKUP(A29,[1]Hatsandcaps_order_ss22!$A:$A,[1]Hatsandcaps_order_ss22!$H:$H,"ERROR",0)</f>
        <v>Всесезон</v>
      </c>
      <c r="J29" s="57" t="str">
        <f>'1C'!$AF$1</f>
        <v>Stetson</v>
      </c>
      <c r="K29" s="104">
        <v>27</v>
      </c>
      <c r="L29" s="63" t="s">
        <v>247</v>
      </c>
      <c r="M29" s="143" t="str">
        <f t="shared" si="10"/>
        <v>синий / бежевый</v>
      </c>
      <c r="N29" s="63" t="s">
        <v>3748</v>
      </c>
      <c r="O29" s="65"/>
      <c r="P29" s="63" t="s">
        <v>43</v>
      </c>
      <c r="Q29" s="59" t="s">
        <v>15</v>
      </c>
      <c r="R29" s="58" t="s">
        <v>382</v>
      </c>
      <c r="S29" s="58">
        <f>_xlfn.XLOOKUP(A29,Invoice!$A:$A,Invoice!B:B,"",0)</f>
        <v>140</v>
      </c>
      <c r="V29" s="58" t="str">
        <f>_xlfn.XLOOKUP(D29,Invoice!$A:$A,Invoice!C:C,"",0)</f>
        <v/>
      </c>
      <c r="X29" s="58" t="str">
        <f>_xlfn.XLOOKUP(F29,Invoice!$A:$A,Invoice!D:D,"",0)</f>
        <v/>
      </c>
      <c r="Z29" s="58" t="str">
        <f>_xlfn.XLOOKUP(H29,Invoice!$A:$A,Invoice!E:E,"",0)</f>
        <v/>
      </c>
      <c r="AB29" s="58" t="str">
        <f>_xlfn.XLOOKUP(J29,Invoice!$A:$A,Invoice!F:F,"",0)</f>
        <v/>
      </c>
      <c r="AD29" s="58" t="str">
        <f>_xlfn.XLOOKUP(L29,Invoice!$A:$A,Invoice!G:G,"",0)</f>
        <v/>
      </c>
      <c r="AQ29" s="57">
        <f t="shared" si="1"/>
        <v>140</v>
      </c>
      <c r="AR29" s="44" t="s">
        <v>423</v>
      </c>
      <c r="AS2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9" s="56" t="str">
        <f t="shared" ca="1" si="3"/>
        <v>Китай</v>
      </c>
      <c r="AU29" s="77">
        <f t="shared" si="4"/>
        <v>0.1</v>
      </c>
      <c r="AV29" s="43">
        <f t="shared" si="5"/>
        <v>0.15000000000000002</v>
      </c>
      <c r="AW29" s="43">
        <f t="shared" si="6"/>
        <v>14</v>
      </c>
      <c r="AX29" s="43">
        <f t="shared" si="7"/>
        <v>21.000000000000004</v>
      </c>
      <c r="AY29" s="110">
        <v>1178.8879999999997</v>
      </c>
      <c r="AZ29" s="111">
        <f t="shared" si="8"/>
        <v>165044.31999999995</v>
      </c>
      <c r="BA29" s="45">
        <f>IF(A29&lt;&gt;"",IFERROR(IF(VLOOKUP(A29,'1C'!A:A,1,0)&lt;&gt;"",1,0),0),"")</f>
        <v>0</v>
      </c>
      <c r="BB29" s="130">
        <f>IF(C29&lt;&gt;"",IFERROR(IF(VLOOKUP(C29,'1C'!G:G,1,0)&lt;&gt;"",0),1),"")</f>
        <v>0</v>
      </c>
      <c r="BC29" s="74">
        <f t="shared" si="9"/>
        <v>1</v>
      </c>
    </row>
    <row r="30" spans="1:55" ht="102" customHeight="1">
      <c r="A30" s="43" t="str">
        <f t="shared" si="0"/>
        <v>775110153</v>
      </c>
      <c r="B30" s="45" t="str">
        <f>IF(C30&lt;&gt;"",IFERROR(VLOOKUP(A30,'1C'!A:T,2,0),IFERROR(MID(INDEX('1C'!B:B,MATCH(C30,'1C'!G:G,0)),1,7)&amp;IF(L30&lt;&gt;"",IFERROR(RIGHT("000"&amp;VLOOKUP(L30,Colors!A:B,2,0),2),"new"),"Требуется цвет"),"new")),"")</f>
        <v>02-216-02</v>
      </c>
      <c r="C30" s="44">
        <v>7751101</v>
      </c>
      <c r="D30" s="43" t="str">
        <f>IF(A30&lt;&gt;"",_xlfn.XLOOKUP(A30,'1C'!A:A,'1C'!S:S,"",0),"")</f>
        <v>TRUCKER CAP BEAR</v>
      </c>
      <c r="E30" s="43" t="str">
        <f>IF(F30&lt;&gt;"",IFERROR(VLOOKUP(F30,Категории!A:B,2,0),""),"Требуется категория")</f>
        <v>Бейсболки</v>
      </c>
      <c r="F30" s="43" t="str">
        <f>IF(BA30&gt;0,IFERROR(VLOOKUP(A30,'1C'!A:T,10,0),""),IFERROR(VLOOKUP(C30,'1C'!G:J,4,0),""))</f>
        <v>Бейсболка с сеточкой</v>
      </c>
      <c r="G30" s="56" t="s">
        <v>420</v>
      </c>
      <c r="H30" s="43" t="str">
        <f>IF(BA30&gt;0,IF(B30&lt;&gt;"",IFERROR(VLOOKUP(A30,'1C'!A:T,13,0),""),""),IFERROR(VLOOKUP(C30,'1C'!G:M,7,0),""))</f>
        <v>всесезон</v>
      </c>
      <c r="J30" s="59" t="str">
        <f>'1C'!$AF$1</f>
        <v>Stetson</v>
      </c>
      <c r="K30" s="104">
        <v>53</v>
      </c>
      <c r="L30" s="56" t="s">
        <v>63</v>
      </c>
      <c r="M30" s="143" t="str">
        <f>IF(K30&lt;&gt;"",IFERROR(VLOOKUP(A30,'1C'!A:T,18,0),IFERROR(VLOOKUP(K30,Colors!D:E,2,0),"")),"")</f>
        <v>бежевый</v>
      </c>
      <c r="N30" s="154" t="s">
        <v>3748</v>
      </c>
      <c r="O30" s="65"/>
      <c r="P30" s="59" t="s">
        <v>43</v>
      </c>
      <c r="Q30" s="59" t="s">
        <v>15</v>
      </c>
      <c r="R30" s="59" t="s">
        <v>382</v>
      </c>
      <c r="S30" s="58">
        <f>_xlfn.XLOOKUP(A30,Invoice!$A:$A,Invoice!B:B,"",0)</f>
        <v>100</v>
      </c>
      <c r="V30" s="58" t="str">
        <f>_xlfn.XLOOKUP(D30,Invoice!$A:$A,Invoice!C:C,"",0)</f>
        <v/>
      </c>
      <c r="X30" s="58" t="str">
        <f>_xlfn.XLOOKUP(F30,Invoice!$A:$A,Invoice!D:D,"",0)</f>
        <v/>
      </c>
      <c r="Z30" s="58" t="str">
        <f>_xlfn.XLOOKUP(H30,Invoice!$A:$A,Invoice!E:E,"",0)</f>
        <v/>
      </c>
      <c r="AB30" s="58" t="str">
        <f>_xlfn.XLOOKUP(J30,Invoice!$A:$A,Invoice!F:F,"",0)</f>
        <v/>
      </c>
      <c r="AD30" s="58" t="str">
        <f>_xlfn.XLOOKUP(L30,Invoice!$A:$A,Invoice!G:G,"",0)</f>
        <v/>
      </c>
      <c r="AQ30" s="57">
        <f t="shared" si="1"/>
        <v>100</v>
      </c>
      <c r="AR30" s="43" t="s">
        <v>423</v>
      </c>
      <c r="AS3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0" s="56" t="str">
        <f t="shared" ca="1" si="3"/>
        <v>Китай</v>
      </c>
      <c r="AU30" s="77">
        <f t="shared" si="4"/>
        <v>0.1</v>
      </c>
      <c r="AV30" s="43">
        <f t="shared" si="5"/>
        <v>0.15000000000000002</v>
      </c>
      <c r="AW30" s="43">
        <f t="shared" si="6"/>
        <v>10</v>
      </c>
      <c r="AX30" s="43">
        <f t="shared" si="7"/>
        <v>15.000000000000002</v>
      </c>
      <c r="AY30" s="110">
        <v>1178.8879999999997</v>
      </c>
      <c r="AZ30" s="111">
        <f t="shared" si="8"/>
        <v>117888.79999999997</v>
      </c>
      <c r="BA30" s="45">
        <f>IF(A30&lt;&gt;"",IFERROR(IF(VLOOKUP(A30,'1C'!A:A,1,0)&lt;&gt;"",1,0),0),"")</f>
        <v>1</v>
      </c>
      <c r="BB30" s="131">
        <f>IF(C30&lt;&gt;"",IFERROR(IF(VLOOKUP(C30,'1C'!G:G,1,0)&lt;&gt;"",0),1),"")</f>
        <v>1</v>
      </c>
      <c r="BC30" s="45" t="str">
        <f t="shared" si="9"/>
        <v>-</v>
      </c>
    </row>
    <row r="31" spans="1:55" ht="108.2" customHeight="1">
      <c r="A31" s="43" t="str">
        <f t="shared" si="0"/>
        <v>775110317</v>
      </c>
      <c r="B31" s="45" t="str">
        <f>IF(C31&lt;&gt;"",IFERROR(VLOOKUP(A31,'1C'!A:T,2,0),IFERROR(MID(INDEX('1C'!B:B,MATCH(C31,'1C'!G:G,0)),1,7)&amp;IF(L31&lt;&gt;"",IFERROR(RIGHT("000"&amp;VLOOKUP(L31,Colors!A:B,2,0),2),"new"),"Требуется цвет"),"new")),"")</f>
        <v>02-217-09</v>
      </c>
      <c r="C31" s="44">
        <v>7751103</v>
      </c>
      <c r="D31" s="43" t="str">
        <f>IF(A31&lt;&gt;"",_xlfn.XLOOKUP(A31,'1C'!A:A,'1C'!S:S,"",0),"")</f>
        <v>TRUCKER CAP AMERICAN HERITAGE</v>
      </c>
      <c r="E31" s="43" t="str">
        <f>IF(F31&lt;&gt;"",IFERROR(VLOOKUP(F31,Категории!A:B,2,0),""),"Требуется категория")</f>
        <v>Бейсболки</v>
      </c>
      <c r="F31" s="43" t="str">
        <f>IF(BA31&gt;0,IFERROR(VLOOKUP(A31,'1C'!A:T,10,0),""),IFERROR(VLOOKUP(C31,'1C'!G:J,4,0),""))</f>
        <v>Бейсболка с сеточкой</v>
      </c>
      <c r="G31" s="56" t="s">
        <v>420</v>
      </c>
      <c r="H31" s="43" t="str">
        <f>IF(BA31&gt;0,IF(B31&lt;&gt;"",IFERROR(VLOOKUP(A31,'1C'!A:T,13,0),""),""),IFERROR(VLOOKUP(C31,'1C'!G:M,7,0),""))</f>
        <v>всесезон</v>
      </c>
      <c r="J31" s="59" t="str">
        <f>'1C'!$AF$1</f>
        <v>Stetson</v>
      </c>
      <c r="K31" s="104">
        <v>17</v>
      </c>
      <c r="L31" s="56" t="s">
        <v>293</v>
      </c>
      <c r="M31" s="143" t="str">
        <f>IF(K31&lt;&gt;"",IFERROR(VLOOKUP(A31,'1C'!A:T,18,0),IFERROR(VLOOKUP(K31,Colors!D:E,2,0),"")),"")</f>
        <v>черный</v>
      </c>
      <c r="N31" s="154" t="s">
        <v>3748</v>
      </c>
      <c r="O31" s="65"/>
      <c r="P31" s="59" t="s">
        <v>43</v>
      </c>
      <c r="Q31" s="59" t="s">
        <v>15</v>
      </c>
      <c r="R31" s="59" t="s">
        <v>382</v>
      </c>
      <c r="S31" s="58">
        <f>_xlfn.XLOOKUP(A31,Invoice!$A:$A,Invoice!B:B,"",0)</f>
        <v>100</v>
      </c>
      <c r="V31" s="58" t="str">
        <f>_xlfn.XLOOKUP(D31,Invoice!$A:$A,Invoice!C:C,"",0)</f>
        <v/>
      </c>
      <c r="X31" s="58" t="str">
        <f>_xlfn.XLOOKUP(F31,Invoice!$A:$A,Invoice!D:D,"",0)</f>
        <v/>
      </c>
      <c r="Z31" s="58" t="str">
        <f>_xlfn.XLOOKUP(H31,Invoice!$A:$A,Invoice!E:E,"",0)</f>
        <v/>
      </c>
      <c r="AB31" s="58" t="str">
        <f>_xlfn.XLOOKUP(J31,Invoice!$A:$A,Invoice!F:F,"",0)</f>
        <v/>
      </c>
      <c r="AD31" s="58" t="str">
        <f>_xlfn.XLOOKUP(L31,Invoice!$A:$A,Invoice!G:G,"",0)</f>
        <v/>
      </c>
      <c r="AQ31" s="57">
        <f t="shared" si="1"/>
        <v>100</v>
      </c>
      <c r="AR31" s="43" t="s">
        <v>423</v>
      </c>
      <c r="AS3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1" s="56" t="str">
        <f t="shared" ca="1" si="3"/>
        <v>Китай</v>
      </c>
      <c r="AU31" s="77">
        <f t="shared" si="4"/>
        <v>0.1</v>
      </c>
      <c r="AV31" s="43">
        <f t="shared" si="5"/>
        <v>0.15000000000000002</v>
      </c>
      <c r="AW31" s="43">
        <f t="shared" si="6"/>
        <v>10</v>
      </c>
      <c r="AX31" s="43">
        <f t="shared" si="7"/>
        <v>15.000000000000002</v>
      </c>
      <c r="AY31" s="110">
        <v>1178.8879999999997</v>
      </c>
      <c r="AZ31" s="111">
        <f t="shared" si="8"/>
        <v>117888.79999999997</v>
      </c>
      <c r="BA31" s="45">
        <f>IF(A31&lt;&gt;"",IFERROR(IF(VLOOKUP(A31,'1C'!A:A,1,0)&lt;&gt;"",1,0),0),"")</f>
        <v>1</v>
      </c>
      <c r="BB31" s="131">
        <f>IF(C31&lt;&gt;"",IFERROR(IF(VLOOKUP(C31,'1C'!G:G,1,0)&lt;&gt;"",0),1),"")</f>
        <v>0</v>
      </c>
      <c r="BC31" s="45">
        <f t="shared" si="9"/>
        <v>1</v>
      </c>
    </row>
    <row r="32" spans="1:55" ht="94.7" customHeight="1">
      <c r="A32" s="43" t="str">
        <f t="shared" si="0"/>
        <v>775110387</v>
      </c>
      <c r="B32" s="45" t="str">
        <f>IF(C32&lt;&gt;"",IFERROR(VLOOKUP(A32,'1C'!A:T,2,0),IFERROR(MID(INDEX('1C'!B:B,MATCH(C32,'1C'!G:G,0)),1,7)&amp;IF(L32&lt;&gt;"",IFERROR(RIGHT("000"&amp;VLOOKUP(L32,Colors!A:B,2,0),2),"new"),"Требуется цвет"),"new")),"")</f>
        <v>02-217-12</v>
      </c>
      <c r="C32" s="44">
        <v>7751103</v>
      </c>
      <c r="D32" s="43" t="str">
        <f>IF(A32&lt;&gt;"",_xlfn.XLOOKUP(A32,'1C'!A:A,'1C'!S:S,"",0),"")</f>
        <v>TRUCKER CAP AMERICAN HERITAGE</v>
      </c>
      <c r="E32" s="43" t="str">
        <f>IF(F32&lt;&gt;"",IFERROR(VLOOKUP(F32,Категории!A:B,2,0),""),"Требуется категория")</f>
        <v>Бейсболки</v>
      </c>
      <c r="F32" s="43" t="str">
        <f>IF(BA32&gt;0,IFERROR(VLOOKUP(A32,'1C'!A:T,10,0),""),IFERROR(VLOOKUP(C32,'1C'!G:J,4,0),""))</f>
        <v>Бейсболка с сеточкой</v>
      </c>
      <c r="G32" s="56" t="s">
        <v>420</v>
      </c>
      <c r="H32" s="43" t="str">
        <f>IF(BA32&gt;0,IF(B32&lt;&gt;"",IFERROR(VLOOKUP(A32,'1C'!A:T,13,0),""),""),IFERROR(VLOOKUP(C32,'1C'!G:M,7,0),""))</f>
        <v>всесезон</v>
      </c>
      <c r="J32" s="59" t="str">
        <f>'1C'!$AF$1</f>
        <v>Stetson</v>
      </c>
      <c r="K32" s="104">
        <v>87</v>
      </c>
      <c r="L32" s="56" t="s">
        <v>710</v>
      </c>
      <c r="M32" s="143" t="str">
        <f>IF(K32&lt;&gt;"",IFERROR(VLOOKUP(A32,'1C'!A:T,18,0),IFERROR(VLOOKUP(K32,Colors!D:E,2,0),"")),"")</f>
        <v>бордовый</v>
      </c>
      <c r="N32" s="154" t="s">
        <v>3748</v>
      </c>
      <c r="O32" s="65"/>
      <c r="P32" s="59" t="s">
        <v>43</v>
      </c>
      <c r="Q32" s="59" t="s">
        <v>15</v>
      </c>
      <c r="R32" s="59" t="s">
        <v>382</v>
      </c>
      <c r="S32" s="58">
        <f>_xlfn.XLOOKUP(A32,Invoice!$A:$A,Invoice!B:B,"",0)</f>
        <v>100</v>
      </c>
      <c r="V32" s="58" t="str">
        <f>_xlfn.XLOOKUP(D32,Invoice!$A:$A,Invoice!C:C,"",0)</f>
        <v/>
      </c>
      <c r="X32" s="58" t="str">
        <f>_xlfn.XLOOKUP(F32,Invoice!$A:$A,Invoice!D:D,"",0)</f>
        <v/>
      </c>
      <c r="Z32" s="58" t="str">
        <f>_xlfn.XLOOKUP(H32,Invoice!$A:$A,Invoice!E:E,"",0)</f>
        <v/>
      </c>
      <c r="AB32" s="58" t="str">
        <f>_xlfn.XLOOKUP(J32,Invoice!$A:$A,Invoice!F:F,"",0)</f>
        <v/>
      </c>
      <c r="AD32" s="58" t="str">
        <f>_xlfn.XLOOKUP(L32,Invoice!$A:$A,Invoice!G:G,"",0)</f>
        <v/>
      </c>
      <c r="AQ32" s="57">
        <f t="shared" si="1"/>
        <v>100</v>
      </c>
      <c r="AR32" s="43" t="s">
        <v>423</v>
      </c>
      <c r="AS3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2" s="56" t="str">
        <f t="shared" ca="1" si="3"/>
        <v>Китай</v>
      </c>
      <c r="AU32" s="77">
        <f t="shared" si="4"/>
        <v>0.1</v>
      </c>
      <c r="AV32" s="43">
        <f t="shared" si="5"/>
        <v>0.15000000000000002</v>
      </c>
      <c r="AW32" s="43">
        <f t="shared" si="6"/>
        <v>10</v>
      </c>
      <c r="AX32" s="43">
        <f t="shared" si="7"/>
        <v>15.000000000000002</v>
      </c>
      <c r="AY32" s="110">
        <v>1178.8879999999997</v>
      </c>
      <c r="AZ32" s="111">
        <f t="shared" si="8"/>
        <v>117888.79999999997</v>
      </c>
      <c r="BA32" s="45">
        <f>IF(A32&lt;&gt;"",IFERROR(IF(VLOOKUP(A32,'1C'!A:A,1,0)&lt;&gt;"",1,0),0),"")</f>
        <v>1</v>
      </c>
      <c r="BB32" s="131">
        <f>IF(C32&lt;&gt;"",IFERROR(IF(VLOOKUP(C32,'1C'!G:G,1,0)&lt;&gt;"",0),1),"")</f>
        <v>0</v>
      </c>
      <c r="BC32" s="45">
        <f t="shared" si="9"/>
        <v>1</v>
      </c>
    </row>
    <row r="33" spans="1:55" ht="108.2" customHeight="1">
      <c r="A33" s="43" t="str">
        <f t="shared" si="0"/>
        <v>775110327</v>
      </c>
      <c r="B33" s="45" t="str">
        <f>IF(C33&lt;&gt;"",IFERROR(VLOOKUP(A33,'1C'!A:T,2,0),IFERROR(MID(INDEX('1C'!B:B,MATCH(C33,'1C'!G:G,0)),1,7)&amp;IF(L33&lt;&gt;"",IFERROR(RIGHT("000"&amp;VLOOKUP(L33,Colors!A:B,2,0),2),"new"),"Требуется цвет"),"new")),"")</f>
        <v>02-668-06</v>
      </c>
      <c r="C33" s="44">
        <v>7751103</v>
      </c>
      <c r="D33" s="44" t="str">
        <f>_xlfn.XLOOKUP(A33,[1]Hatsandcaps_order_ss22!$A:$A,[1]Hatsandcaps_order_ss22!$D:$D,"ERROR",0)</f>
        <v>Trucker Cap American Heritage</v>
      </c>
      <c r="E33" s="43" t="str">
        <f>IF(F33&lt;&gt;"",IFERROR(VLOOKUP(F33,Категории!A:B,2,0),""),"Требуется категория")</f>
        <v>Бейсболки</v>
      </c>
      <c r="F33" s="44" t="str">
        <f>_xlfn.XLOOKUP(A33,[1]Hatsandcaps_order_ss22!$A:$A,[1]Hatsandcaps_order_ss22!$F:$F,"ERROR",0)</f>
        <v>Бейсболка с сеточкой</v>
      </c>
      <c r="G33" s="56" t="s">
        <v>420</v>
      </c>
      <c r="H33" s="44" t="str">
        <f>_xlfn.XLOOKUP(A33,[1]Hatsandcaps_order_ss22!$A:$A,[1]Hatsandcaps_order_ss22!$H:$H,"ERROR",0)</f>
        <v>Всесезон</v>
      </c>
      <c r="J33" s="59" t="str">
        <f>'1C'!$AF$1</f>
        <v>Stetson</v>
      </c>
      <c r="K33" s="104">
        <v>27</v>
      </c>
      <c r="L33" s="63" t="s">
        <v>71</v>
      </c>
      <c r="M33" s="143" t="str">
        <f t="shared" ref="M33" si="11">L33</f>
        <v>синий</v>
      </c>
      <c r="N33" s="63" t="s">
        <v>3748</v>
      </c>
      <c r="O33" s="65"/>
      <c r="P33" s="63" t="s">
        <v>43</v>
      </c>
      <c r="Q33" s="59" t="s">
        <v>15</v>
      </c>
      <c r="R33" s="58" t="s">
        <v>382</v>
      </c>
      <c r="S33" s="58">
        <f>_xlfn.XLOOKUP(A33,Invoice!$A:$A,Invoice!B:B,"",0)</f>
        <v>70</v>
      </c>
      <c r="V33" s="58" t="str">
        <f>_xlfn.XLOOKUP(D33,Invoice!$A:$A,Invoice!C:C,"",0)</f>
        <v/>
      </c>
      <c r="X33" s="58" t="str">
        <f>_xlfn.XLOOKUP(F33,Invoice!$A:$A,Invoice!D:D,"",0)</f>
        <v/>
      </c>
      <c r="Z33" s="58" t="str">
        <f>_xlfn.XLOOKUP(H33,Invoice!$A:$A,Invoice!E:E,"",0)</f>
        <v/>
      </c>
      <c r="AB33" s="58" t="str">
        <f>_xlfn.XLOOKUP(J33,Invoice!$A:$A,Invoice!F:F,"",0)</f>
        <v/>
      </c>
      <c r="AD33" s="58" t="str">
        <f>_xlfn.XLOOKUP(L33,Invoice!$A:$A,Invoice!G:G,"",0)</f>
        <v/>
      </c>
      <c r="AQ33" s="57">
        <f t="shared" si="1"/>
        <v>70</v>
      </c>
      <c r="AR33" s="44" t="s">
        <v>423</v>
      </c>
      <c r="AS3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3" s="56" t="str">
        <f t="shared" ca="1" si="3"/>
        <v>Китай</v>
      </c>
      <c r="AU33" s="77">
        <f t="shared" si="4"/>
        <v>0.1</v>
      </c>
      <c r="AV33" s="43">
        <f t="shared" si="5"/>
        <v>0.15000000000000002</v>
      </c>
      <c r="AW33" s="43">
        <f t="shared" si="6"/>
        <v>7</v>
      </c>
      <c r="AX33" s="43">
        <f t="shared" si="7"/>
        <v>10.500000000000002</v>
      </c>
      <c r="AY33" s="110">
        <v>1178.8879999999997</v>
      </c>
      <c r="AZ33" s="111">
        <f t="shared" si="8"/>
        <v>82522.159999999974</v>
      </c>
      <c r="BA33" s="45">
        <f>IF(A33&lt;&gt;"",IFERROR(IF(VLOOKUP(A33,'1C'!A:A,1,0)&lt;&gt;"",1,0),0),"")</f>
        <v>0</v>
      </c>
      <c r="BB33" s="131">
        <f>IF(C33&lt;&gt;"",IFERROR(IF(VLOOKUP(C33,'1C'!G:G,1,0)&lt;&gt;"",0),1),"")</f>
        <v>0</v>
      </c>
      <c r="BC33" s="45">
        <f t="shared" si="9"/>
        <v>1</v>
      </c>
    </row>
    <row r="34" spans="1:55" ht="85.9" customHeight="1">
      <c r="A34" s="43" t="str">
        <f t="shared" si="0"/>
        <v>775110728</v>
      </c>
      <c r="B34" s="45" t="str">
        <f>IF(C34&lt;&gt;"",IFERROR(VLOOKUP(A34,'1C'!A:T,2,0),IFERROR(MID(INDEX('1C'!B:B,MATCH(C34,'1C'!G:G,0)),1,7)&amp;IF(L34&lt;&gt;"",IFERROR(RIGHT("000"&amp;VLOOKUP(L34,Colors!A:B,2,0),2),"new"),"Требуется цвет"),"new")),"")</f>
        <v>02-218-21</v>
      </c>
      <c r="C34" s="44">
        <v>7751107</v>
      </c>
      <c r="D34" s="43" t="str">
        <f>IF(A34&lt;&gt;"",_xlfn.XLOOKUP(A34,'1C'!A:A,'1C'!S:S,"",0),"")</f>
        <v>TRUCKER CAP GASOLINE</v>
      </c>
      <c r="E34" s="43" t="str">
        <f>IF(F34&lt;&gt;"",IFERROR(VLOOKUP(F34,Категории!A:B,2,0),""),"Требуется категория")</f>
        <v>Бейсболки</v>
      </c>
      <c r="F34" s="43" t="str">
        <f>IF(BA34&gt;0,IFERROR(VLOOKUP(A34,'1C'!A:T,10,0),""),IFERROR(VLOOKUP(C34,'1C'!G:J,4,0),""))</f>
        <v>Бейсболка с сеточкой</v>
      </c>
      <c r="G34" s="56" t="s">
        <v>420</v>
      </c>
      <c r="H34" s="43" t="str">
        <f>IF(BA34&gt;0,IF(B34&lt;&gt;"",IFERROR(VLOOKUP(A34,'1C'!A:T,13,0),""),""),IFERROR(VLOOKUP(C34,'1C'!G:M,7,0),""))</f>
        <v>всесезон</v>
      </c>
      <c r="J34" s="59" t="str">
        <f>'1C'!$AF$1</f>
        <v>Stetson</v>
      </c>
      <c r="K34" s="104">
        <v>28</v>
      </c>
      <c r="L34" s="56" t="s">
        <v>252</v>
      </c>
      <c r="M34" s="143" t="str">
        <f>IF(K34&lt;&gt;"",IFERROR(VLOOKUP(A34,'1C'!A:T,18,0),IFERROR(VLOOKUP(K34,Colors!D:E,2,0),"")),"")</f>
        <v>синий</v>
      </c>
      <c r="N34" s="154" t="s">
        <v>3748</v>
      </c>
      <c r="O34" s="65"/>
      <c r="P34" s="59" t="s">
        <v>43</v>
      </c>
      <c r="Q34" s="59" t="s">
        <v>15</v>
      </c>
      <c r="R34" s="59" t="s">
        <v>382</v>
      </c>
      <c r="S34" s="58">
        <f>_xlfn.XLOOKUP(A34,Invoice!$A:$A,Invoice!B:B,"",0)</f>
        <v>130</v>
      </c>
      <c r="V34" s="58" t="str">
        <f>_xlfn.XLOOKUP(D34,Invoice!$A:$A,Invoice!C:C,"",0)</f>
        <v/>
      </c>
      <c r="X34" s="58" t="str">
        <f>_xlfn.XLOOKUP(F34,Invoice!$A:$A,Invoice!D:D,"",0)</f>
        <v/>
      </c>
      <c r="Z34" s="58" t="str">
        <f>_xlfn.XLOOKUP(H34,Invoice!$A:$A,Invoice!E:E,"",0)</f>
        <v/>
      </c>
      <c r="AB34" s="58" t="str">
        <f>_xlfn.XLOOKUP(J34,Invoice!$A:$A,Invoice!F:F,"",0)</f>
        <v/>
      </c>
      <c r="AD34" s="58" t="str">
        <f>_xlfn.XLOOKUP(L34,Invoice!$A:$A,Invoice!G:G,"",0)</f>
        <v/>
      </c>
      <c r="AQ34" s="57">
        <f t="shared" si="1"/>
        <v>130</v>
      </c>
      <c r="AR34" s="43" t="s">
        <v>423</v>
      </c>
      <c r="AS3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4" s="56" t="str">
        <f t="shared" ca="1" si="3"/>
        <v>Китай</v>
      </c>
      <c r="AU34" s="77">
        <f t="shared" si="4"/>
        <v>0.1</v>
      </c>
      <c r="AV34" s="43">
        <f t="shared" si="5"/>
        <v>0.15000000000000002</v>
      </c>
      <c r="AW34" s="43">
        <f t="shared" si="6"/>
        <v>13</v>
      </c>
      <c r="AX34" s="43">
        <f t="shared" si="7"/>
        <v>19.500000000000004</v>
      </c>
      <c r="AY34" s="110">
        <v>1178.8879999999997</v>
      </c>
      <c r="AZ34" s="111">
        <f t="shared" si="8"/>
        <v>153255.43999999997</v>
      </c>
      <c r="BA34" s="45">
        <f>IF(A34&lt;&gt;"",IFERROR(IF(VLOOKUP(A34,'1C'!A:A,1,0)&lt;&gt;"",1,0),0),"")</f>
        <v>1</v>
      </c>
      <c r="BB34" s="131">
        <f>IF(C34&lt;&gt;"",IFERROR(IF(VLOOKUP(C34,'1C'!G:G,1,0)&lt;&gt;"",0),1),"")</f>
        <v>1</v>
      </c>
      <c r="BC34" s="45" t="str">
        <f t="shared" si="9"/>
        <v>-</v>
      </c>
    </row>
    <row r="35" spans="1:55" ht="112.15" customHeight="1">
      <c r="A35" s="43" t="str">
        <f t="shared" si="0"/>
        <v>775115225</v>
      </c>
      <c r="B35" s="45" t="str">
        <f>IF(C35&lt;&gt;"",IFERROR(VLOOKUP(A35,'1C'!A:T,2,0),IFERROR(MID(INDEX('1C'!B:B,MATCH(C35,'1C'!G:G,0)),1,7)&amp;IF(L35&lt;&gt;"",IFERROR(RIGHT("000"&amp;VLOOKUP(L35,Colors!A:B,2,0),2),"new"),"Требуется цвет"),"new")),"")</f>
        <v>02-303-16</v>
      </c>
      <c r="C35" s="44">
        <v>7751152</v>
      </c>
      <c r="D35" s="43" t="str">
        <f>IF(A35&lt;&gt;"",_xlfn.XLOOKUP(A35,'1C'!A:A,'1C'!S:S,"",0),"")</f>
        <v>GREAT PLAINS</v>
      </c>
      <c r="E35" s="43" t="str">
        <f>IF(F35&lt;&gt;"",IFERROR(VLOOKUP(F35,Категории!A:B,2,0),""),"Требуется категория")</f>
        <v>Бейсболки</v>
      </c>
      <c r="F35" s="43" t="str">
        <f>IF(BA35&gt;0,IFERROR(VLOOKUP(A35,'1C'!A:T,10,0),""),IFERROR(VLOOKUP(C35,'1C'!G:J,4,0),""))</f>
        <v>Бейсболка с сеточкой</v>
      </c>
      <c r="G35" s="56" t="s">
        <v>420</v>
      </c>
      <c r="H35" s="43" t="str">
        <f>IF(BA35&gt;0,IF(B35&lt;&gt;"",IFERROR(VLOOKUP(A35,'1C'!A:T,13,0),""),""),IFERROR(VLOOKUP(C35,'1C'!G:M,7,0),""))</f>
        <v>всесезон</v>
      </c>
      <c r="J35" s="59" t="str">
        <f>'1C'!$AF$1</f>
        <v>Stetson</v>
      </c>
      <c r="K35" s="104">
        <v>25</v>
      </c>
      <c r="L35" s="56" t="s">
        <v>712</v>
      </c>
      <c r="M35" s="143" t="str">
        <f>IF(K35&lt;&gt;"",IFERROR(VLOOKUP(A35,'1C'!A:T,18,0),IFERROR(VLOOKUP(K35,Colors!D:E,2,0),"")),"")</f>
        <v>синий</v>
      </c>
      <c r="N35" s="154" t="s">
        <v>3748</v>
      </c>
      <c r="O35" s="65"/>
      <c r="P35" s="59" t="s">
        <v>43</v>
      </c>
      <c r="Q35" s="59" t="s">
        <v>15</v>
      </c>
      <c r="R35" s="59" t="s">
        <v>382</v>
      </c>
      <c r="S35" s="58">
        <f>_xlfn.XLOOKUP(A35,Invoice!$A:$A,Invoice!B:B,"",0)</f>
        <v>130</v>
      </c>
      <c r="V35" s="58" t="str">
        <f>_xlfn.XLOOKUP(D35,Invoice!$A:$A,Invoice!C:C,"",0)</f>
        <v/>
      </c>
      <c r="X35" s="58" t="str">
        <f>_xlfn.XLOOKUP(F35,Invoice!$A:$A,Invoice!D:D,"",0)</f>
        <v/>
      </c>
      <c r="Z35" s="58" t="str">
        <f>_xlfn.XLOOKUP(H35,Invoice!$A:$A,Invoice!E:E,"",0)</f>
        <v/>
      </c>
      <c r="AB35" s="58" t="str">
        <f>_xlfn.XLOOKUP(J35,Invoice!$A:$A,Invoice!F:F,"",0)</f>
        <v/>
      </c>
      <c r="AD35" s="58" t="str">
        <f>_xlfn.XLOOKUP(L35,Invoice!$A:$A,Invoice!G:G,"",0)</f>
        <v/>
      </c>
      <c r="AQ35" s="57">
        <f t="shared" si="1"/>
        <v>130</v>
      </c>
      <c r="AR35" s="43" t="s">
        <v>423</v>
      </c>
      <c r="AS3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5" s="56" t="str">
        <f t="shared" ca="1" si="3"/>
        <v>Китай</v>
      </c>
      <c r="AU35" s="77">
        <f t="shared" si="4"/>
        <v>0.1</v>
      </c>
      <c r="AV35" s="43">
        <f t="shared" si="5"/>
        <v>0.15000000000000002</v>
      </c>
      <c r="AW35" s="43">
        <f t="shared" si="6"/>
        <v>13</v>
      </c>
      <c r="AX35" s="43">
        <f t="shared" si="7"/>
        <v>19.500000000000004</v>
      </c>
      <c r="AY35" s="110">
        <v>1178.8879999999997</v>
      </c>
      <c r="AZ35" s="111">
        <f t="shared" si="8"/>
        <v>153255.43999999997</v>
      </c>
      <c r="BA35" s="45">
        <f>IF(A35&lt;&gt;"",IFERROR(IF(VLOOKUP(A35,'1C'!A:A,1,0)&lt;&gt;"",1,0),0),"")</f>
        <v>1</v>
      </c>
      <c r="BB35" s="131">
        <f>IF(C35&lt;&gt;"",IFERROR(IF(VLOOKUP(C35,'1C'!G:G,1,0)&lt;&gt;"",0),1),"")</f>
        <v>1</v>
      </c>
      <c r="BC35" s="45" t="str">
        <f t="shared" si="9"/>
        <v>-</v>
      </c>
    </row>
    <row r="36" spans="1:55" ht="115.5" customHeight="1">
      <c r="A36" s="43" t="str">
        <f t="shared" si="0"/>
        <v>775115429</v>
      </c>
      <c r="B36" s="45" t="str">
        <f>IF(C36&lt;&gt;"",IFERROR(VLOOKUP(A36,'1C'!A:T,2,0),IFERROR(MID(INDEX('1C'!B:B,MATCH(C36,'1C'!G:G,0)),1,7)&amp;IF(L36&lt;&gt;"",IFERROR(RIGHT("000"&amp;VLOOKUP(L36,Colors!A:B,2,0),2),"new"),"Требуется цвет"),"new")),"")</f>
        <v>02-304-16</v>
      </c>
      <c r="C36" s="44">
        <v>7751154</v>
      </c>
      <c r="D36" s="43" t="str">
        <f>IF(A36&lt;&gt;"",_xlfn.XLOOKUP(A36,'1C'!A:A,'1C'!S:S,"",0),"")</f>
        <v>DIRT TRACK RACING</v>
      </c>
      <c r="E36" s="43" t="str">
        <f>IF(F36&lt;&gt;"",IFERROR(VLOOKUP(F36,Категории!A:B,2,0),""),"Требуется категория")</f>
        <v>Бейсболки</v>
      </c>
      <c r="F36" s="43" t="str">
        <f>IF(BA36&gt;0,IFERROR(VLOOKUP(A36,'1C'!A:T,10,0),""),IFERROR(VLOOKUP(C36,'1C'!G:J,4,0),""))</f>
        <v>Бейсболка с сеточкой</v>
      </c>
      <c r="G36" s="56" t="s">
        <v>420</v>
      </c>
      <c r="H36" s="43" t="str">
        <f>IF(BA36&gt;0,IF(B36&lt;&gt;"",IFERROR(VLOOKUP(A36,'1C'!A:T,13,0),""),""),IFERROR(VLOOKUP(C36,'1C'!G:M,7,0),""))</f>
        <v>всесезон</v>
      </c>
      <c r="J36" s="59" t="str">
        <f>'1C'!$AF$1</f>
        <v>Stetson</v>
      </c>
      <c r="K36" s="104">
        <v>29</v>
      </c>
      <c r="L36" s="59" t="s">
        <v>699</v>
      </c>
      <c r="M36" s="143" t="str">
        <f>IF(K36&lt;&gt;"",IFERROR(VLOOKUP(A36,'1C'!A:T,18,0),IFERROR(VLOOKUP(K36,Colors!D:E,2,0),"")),"")</f>
        <v>синий</v>
      </c>
      <c r="N36" s="154" t="s">
        <v>3748</v>
      </c>
      <c r="O36" s="65"/>
      <c r="P36" s="59" t="s">
        <v>43</v>
      </c>
      <c r="Q36" s="59" t="s">
        <v>15</v>
      </c>
      <c r="R36" s="59" t="s">
        <v>382</v>
      </c>
      <c r="S36" s="58">
        <f>_xlfn.XLOOKUP(A36,Invoice!$A:$A,Invoice!B:B,"",0)</f>
        <v>130</v>
      </c>
      <c r="V36" s="58" t="str">
        <f>_xlfn.XLOOKUP(D36,Invoice!$A:$A,Invoice!C:C,"",0)</f>
        <v/>
      </c>
      <c r="X36" s="58" t="str">
        <f>_xlfn.XLOOKUP(F36,Invoice!$A:$A,Invoice!D:D,"",0)</f>
        <v/>
      </c>
      <c r="Z36" s="58" t="str">
        <f>_xlfn.XLOOKUP(H36,Invoice!$A:$A,Invoice!E:E,"",0)</f>
        <v/>
      </c>
      <c r="AB36" s="58" t="str">
        <f>_xlfn.XLOOKUP(J36,Invoice!$A:$A,Invoice!F:F,"",0)</f>
        <v/>
      </c>
      <c r="AD36" s="58" t="str">
        <f>_xlfn.XLOOKUP(L36,Invoice!$A:$A,Invoice!G:G,"",0)</f>
        <v/>
      </c>
      <c r="AQ36" s="59">
        <f t="shared" si="1"/>
        <v>130</v>
      </c>
      <c r="AR36" s="43" t="s">
        <v>423</v>
      </c>
      <c r="AS3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6" s="56" t="str">
        <f t="shared" ca="1" si="3"/>
        <v>Китай</v>
      </c>
      <c r="AU36" s="77">
        <f t="shared" si="4"/>
        <v>0.1</v>
      </c>
      <c r="AV36" s="43">
        <f t="shared" si="5"/>
        <v>0.15000000000000002</v>
      </c>
      <c r="AW36" s="43">
        <f t="shared" si="6"/>
        <v>13</v>
      </c>
      <c r="AX36" s="43">
        <f t="shared" si="7"/>
        <v>19.500000000000004</v>
      </c>
      <c r="AY36" s="110">
        <v>1178.8879999999997</v>
      </c>
      <c r="AZ36" s="111">
        <f t="shared" si="8"/>
        <v>153255.43999999997</v>
      </c>
      <c r="BA36" s="45">
        <f>IF(A36&lt;&gt;"",IFERROR(IF(VLOOKUP(A36,'1C'!A:A,1,0)&lt;&gt;"",1,0),0),"")</f>
        <v>1</v>
      </c>
      <c r="BB36" s="131">
        <f>IF(C36&lt;&gt;"",IFERROR(IF(VLOOKUP(C36,'1C'!G:G,1,0)&lt;&gt;"",0),1),"")</f>
        <v>1</v>
      </c>
      <c r="BC36" s="45" t="str">
        <f t="shared" si="9"/>
        <v>-</v>
      </c>
    </row>
    <row r="37" spans="1:55" ht="117.6" customHeight="1">
      <c r="A37" s="43" t="str">
        <f t="shared" si="0"/>
        <v>775115557</v>
      </c>
      <c r="B37" s="45" t="str">
        <f>IF(C37&lt;&gt;"",IFERROR(VLOOKUP(A37,'1C'!A:T,2,0),IFERROR(MID(INDEX('1C'!B:B,MATCH(C37,'1C'!G:G,0)),1,7)&amp;IF(L37&lt;&gt;"",IFERROR(RIGHT("000"&amp;VLOOKUP(L37,Colors!A:B,2,0),2),"new"),"Требуется цвет"),"new")),"")</f>
        <v>02-305-03</v>
      </c>
      <c r="C37" s="44">
        <v>7751155</v>
      </c>
      <c r="D37" s="43" t="str">
        <f>IF(A37&lt;&gt;"",_xlfn.XLOOKUP(A37,'1C'!A:A,'1C'!S:S,"",0),"")</f>
        <v>FOREST PATROL</v>
      </c>
      <c r="E37" s="43" t="str">
        <f>IF(F37&lt;&gt;"",IFERROR(VLOOKUP(F37,Категории!A:B,2,0),""),"Требуется категория")</f>
        <v>Бейсболки</v>
      </c>
      <c r="F37" s="43" t="str">
        <f>IF(BA37&gt;0,IFERROR(VLOOKUP(A37,'1C'!A:T,10,0),""),IFERROR(VLOOKUP(C37,'1C'!G:J,4,0),""))</f>
        <v>Бейсболка с сеточкой</v>
      </c>
      <c r="G37" s="56" t="s">
        <v>420</v>
      </c>
      <c r="H37" s="43" t="str">
        <f>IF(BA37&gt;0,IF(B37&lt;&gt;"",IFERROR(VLOOKUP(A37,'1C'!A:T,13,0),""),""),IFERROR(VLOOKUP(C37,'1C'!G:M,7,0),""))</f>
        <v>всесезон</v>
      </c>
      <c r="J37" s="43" t="str">
        <f>'1C'!$AF$1</f>
        <v>Stetson</v>
      </c>
      <c r="K37" s="105">
        <v>57</v>
      </c>
      <c r="L37" s="59" t="s">
        <v>195</v>
      </c>
      <c r="M37" s="143" t="str">
        <f>IF(K37&lt;&gt;"",IFERROR(VLOOKUP(A37,'1C'!A:T,18,0),IFERROR(VLOOKUP(K37,Colors!D:E,2,0),"")),"")</f>
        <v>оливковый</v>
      </c>
      <c r="N37" s="155" t="s">
        <v>3748</v>
      </c>
      <c r="O37" s="65"/>
      <c r="P37" s="43" t="s">
        <v>43</v>
      </c>
      <c r="Q37" s="59" t="s">
        <v>15</v>
      </c>
      <c r="R37" s="43" t="s">
        <v>382</v>
      </c>
      <c r="S37" s="58">
        <f>_xlfn.XLOOKUP(A37,Invoice!$A:$A,Invoice!B:B,"",0)</f>
        <v>140</v>
      </c>
      <c r="V37" s="58" t="str">
        <f>_xlfn.XLOOKUP(D37,Invoice!$A:$A,Invoice!C:C,"",0)</f>
        <v/>
      </c>
      <c r="X37" s="58" t="str">
        <f>_xlfn.XLOOKUP(F37,Invoice!$A:$A,Invoice!D:D,"",0)</f>
        <v/>
      </c>
      <c r="Z37" s="58" t="str">
        <f>_xlfn.XLOOKUP(H37,Invoice!$A:$A,Invoice!E:E,"",0)</f>
        <v/>
      </c>
      <c r="AB37" s="58" t="str">
        <f>_xlfn.XLOOKUP(J37,Invoice!$A:$A,Invoice!F:F,"",0)</f>
        <v/>
      </c>
      <c r="AD37" s="58" t="str">
        <f>_xlfn.XLOOKUP(L37,Invoice!$A:$A,Invoice!G:G,"",0)</f>
        <v/>
      </c>
      <c r="AQ37" s="59">
        <f t="shared" si="1"/>
        <v>140</v>
      </c>
      <c r="AR37" s="43" t="s">
        <v>423</v>
      </c>
      <c r="AS3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7" s="56" t="str">
        <f t="shared" ca="1" si="3"/>
        <v>Китай</v>
      </c>
      <c r="AU37" s="77">
        <f t="shared" si="4"/>
        <v>0.1</v>
      </c>
      <c r="AV37" s="43">
        <f t="shared" si="5"/>
        <v>0.15000000000000002</v>
      </c>
      <c r="AW37" s="43">
        <f t="shared" si="6"/>
        <v>14</v>
      </c>
      <c r="AX37" s="43">
        <f t="shared" si="7"/>
        <v>21.000000000000004</v>
      </c>
      <c r="AY37" s="110">
        <v>1178.8879999999997</v>
      </c>
      <c r="AZ37" s="111">
        <f t="shared" si="8"/>
        <v>165044.31999999995</v>
      </c>
      <c r="BA37" s="45">
        <f>IF(A37&lt;&gt;"",IFERROR(IF(VLOOKUP(A37,'1C'!A:A,1,0)&lt;&gt;"",1,0),0),"")</f>
        <v>1</v>
      </c>
      <c r="BB37" s="131">
        <f>IF(C37&lt;&gt;"",IFERROR(IF(VLOOKUP(C37,'1C'!G:G,1,0)&lt;&gt;"",0),1),"")</f>
        <v>1</v>
      </c>
      <c r="BC37" s="45" t="str">
        <f t="shared" si="9"/>
        <v>-</v>
      </c>
    </row>
    <row r="38" spans="1:55" ht="115.15" customHeight="1">
      <c r="A38" s="43" t="str">
        <f t="shared" si="0"/>
        <v>77511715</v>
      </c>
      <c r="B38" s="45" t="str">
        <f>IF(C38&lt;&gt;"",IFERROR(VLOOKUP(A38,'1C'!A:T,2,0),IFERROR(MID(INDEX('1C'!B:B,MATCH(C38,'1C'!G:G,0)),1,7)&amp;IF(L38&lt;&gt;"",IFERROR(RIGHT("000"&amp;VLOOKUP(L38,Colors!A:B,2,0),2),"new"),"Требуется цвет"),"new")),"")</f>
        <v>02-478-03</v>
      </c>
      <c r="C38" s="44">
        <v>7751171</v>
      </c>
      <c r="D38" s="43" t="str">
        <f>IF(A38&lt;&gt;"",_xlfn.XLOOKUP(A38,'1C'!A:A,'1C'!S:S,"",0),"")</f>
        <v>TRUCKER CAP AMERICAN HERITAGE CLASSIC</v>
      </c>
      <c r="E38" s="43" t="str">
        <f>IF(F38&lt;&gt;"",IFERROR(VLOOKUP(F38,Категории!A:B,2,0),""),"Требуется категория")</f>
        <v>Бейсболки</v>
      </c>
      <c r="F38" s="43" t="str">
        <f>IF(BA38&gt;0,IFERROR(VLOOKUP(A38,'1C'!A:T,10,0),""),IFERROR(VLOOKUP(C38,'1C'!G:J,4,0),""))</f>
        <v>Бейсболка с сеточкой</v>
      </c>
      <c r="G38" s="56" t="s">
        <v>420</v>
      </c>
      <c r="H38" s="43" t="str">
        <f>IF(BA38&gt;0,IF(B38&lt;&gt;"",IFERROR(VLOOKUP(A38,'1C'!A:T,13,0),""),""),IFERROR(VLOOKUP(C38,'1C'!G:M,7,0),""))</f>
        <v>всесезон</v>
      </c>
      <c r="J38" s="43" t="str">
        <f>'1C'!$AF$1</f>
        <v>Stetson</v>
      </c>
      <c r="K38" s="105">
        <v>5</v>
      </c>
      <c r="L38" s="59" t="s">
        <v>195</v>
      </c>
      <c r="M38" s="143" t="str">
        <f>IF(K38&lt;&gt;"",IFERROR(VLOOKUP(A38,'1C'!A:T,18,0),IFERROR(VLOOKUP(K38,Colors!D:E,2,0),"")),"")</f>
        <v>оливковый</v>
      </c>
      <c r="N38" s="155" t="s">
        <v>3748</v>
      </c>
      <c r="O38" s="65"/>
      <c r="P38" s="43" t="s">
        <v>43</v>
      </c>
      <c r="Q38" s="59" t="s">
        <v>15</v>
      </c>
      <c r="R38" s="43" t="s">
        <v>382</v>
      </c>
      <c r="S38" s="58">
        <f>_xlfn.XLOOKUP(A38,Invoice!$A:$A,Invoice!B:B,"",0)</f>
        <v>20</v>
      </c>
      <c r="V38" s="58" t="str">
        <f>_xlfn.XLOOKUP(D38,Invoice!$A:$A,Invoice!C:C,"",0)</f>
        <v/>
      </c>
      <c r="X38" s="58" t="str">
        <f>_xlfn.XLOOKUP(F38,Invoice!$A:$A,Invoice!D:D,"",0)</f>
        <v/>
      </c>
      <c r="Z38" s="58" t="str">
        <f>_xlfn.XLOOKUP(H38,Invoice!$A:$A,Invoice!E:E,"",0)</f>
        <v/>
      </c>
      <c r="AB38" s="58" t="str">
        <f>_xlfn.XLOOKUP(J38,Invoice!$A:$A,Invoice!F:F,"",0)</f>
        <v/>
      </c>
      <c r="AD38" s="58" t="str">
        <f>_xlfn.XLOOKUP(L38,Invoice!$A:$A,Invoice!G:G,"",0)</f>
        <v/>
      </c>
      <c r="AQ38" s="59">
        <f t="shared" si="1"/>
        <v>20</v>
      </c>
      <c r="AR38" s="43" t="s">
        <v>423</v>
      </c>
      <c r="AS3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8" s="56" t="str">
        <f t="shared" ca="1" si="3"/>
        <v>Китай</v>
      </c>
      <c r="AU38" s="77">
        <f t="shared" si="4"/>
        <v>0.1</v>
      </c>
      <c r="AV38" s="43">
        <f t="shared" si="5"/>
        <v>0.15000000000000002</v>
      </c>
      <c r="AW38" s="43">
        <f t="shared" si="6"/>
        <v>2</v>
      </c>
      <c r="AX38" s="43">
        <f t="shared" si="7"/>
        <v>3.0000000000000004</v>
      </c>
      <c r="AY38" s="110">
        <v>1178.8879999999997</v>
      </c>
      <c r="AZ38" s="111">
        <f t="shared" si="8"/>
        <v>23577.759999999995</v>
      </c>
      <c r="BA38" s="45">
        <f>IF(A38&lt;&gt;"",IFERROR(IF(VLOOKUP(A38,'1C'!A:A,1,0)&lt;&gt;"",1,0),0),"")</f>
        <v>1</v>
      </c>
      <c r="BB38" s="131">
        <f>IF(C38&lt;&gt;"",IFERROR(IF(VLOOKUP(C38,'1C'!G:G,1,0)&lt;&gt;"",0),1),"")</f>
        <v>0</v>
      </c>
      <c r="BC38" s="45">
        <f t="shared" si="9"/>
        <v>1</v>
      </c>
    </row>
    <row r="39" spans="1:55" ht="115.35" customHeight="1">
      <c r="A39" s="43" t="str">
        <f t="shared" si="0"/>
        <v>77511711</v>
      </c>
      <c r="B39" s="45" t="str">
        <f>IF(C39&lt;&gt;"",IFERROR(VLOOKUP(A39,'1C'!A:T,2,0),IFERROR(MID(INDEX('1C'!B:B,MATCH(C39,'1C'!G:G,0)),1,7)&amp;IF(L39&lt;&gt;"",IFERROR(RIGHT("000"&amp;VLOOKUP(L39,Colors!A:B,2,0),2),"new"),"Требуется цвет"),"new")),"")</f>
        <v>02-478-09</v>
      </c>
      <c r="C39" s="44">
        <v>7751171</v>
      </c>
      <c r="D39" s="43" t="str">
        <f>IF(A39&lt;&gt;"",_xlfn.XLOOKUP(A39,'1C'!A:A,'1C'!S:S,"",0),"")</f>
        <v>TRUCKER CAP AMERICAN HERITAGE CLASSIC</v>
      </c>
      <c r="E39" s="43" t="str">
        <f>IF(F39&lt;&gt;"",IFERROR(VLOOKUP(F39,Категории!A:B,2,0),""),"Требуется категория")</f>
        <v>Бейсболки</v>
      </c>
      <c r="F39" s="43" t="str">
        <f>IF(BA39&gt;0,IFERROR(VLOOKUP(A39,'1C'!A:T,10,0),""),IFERROR(VLOOKUP(C39,'1C'!G:J,4,0),""))</f>
        <v>Бейсболка с сеточкой</v>
      </c>
      <c r="G39" s="56" t="s">
        <v>420</v>
      </c>
      <c r="H39" s="43" t="str">
        <f>IF(BA39&gt;0,IF(B39&lt;&gt;"",IFERROR(VLOOKUP(A39,'1C'!A:T,13,0),""),""),IFERROR(VLOOKUP(C39,'1C'!G:M,7,0),""))</f>
        <v>всесезон</v>
      </c>
      <c r="J39" s="43" t="str">
        <f>'1C'!$AF$1</f>
        <v>Stetson</v>
      </c>
      <c r="K39" s="105">
        <v>1</v>
      </c>
      <c r="L39" s="59" t="s">
        <v>53</v>
      </c>
      <c r="M39" s="143" t="str">
        <f>IF(K39&lt;&gt;"",IFERROR(VLOOKUP(A39,'1C'!A:T,18,0),IFERROR(VLOOKUP(K39,Colors!D:E,2,0),"")),"")</f>
        <v>черный</v>
      </c>
      <c r="N39" s="155" t="s">
        <v>3748</v>
      </c>
      <c r="O39" s="65"/>
      <c r="P39" s="43" t="s">
        <v>43</v>
      </c>
      <c r="Q39" s="59" t="s">
        <v>15</v>
      </c>
      <c r="R39" s="43" t="s">
        <v>382</v>
      </c>
      <c r="S39" s="58">
        <f>_xlfn.XLOOKUP(A39,Invoice!$A:$A,Invoice!B:B,"",0)</f>
        <v>110</v>
      </c>
      <c r="V39" s="58" t="str">
        <f>_xlfn.XLOOKUP(D39,Invoice!$A:$A,Invoice!C:C,"",0)</f>
        <v/>
      </c>
      <c r="X39" s="58" t="str">
        <f>_xlfn.XLOOKUP(F39,Invoice!$A:$A,Invoice!D:D,"",0)</f>
        <v/>
      </c>
      <c r="Z39" s="58" t="str">
        <f>_xlfn.XLOOKUP(H39,Invoice!$A:$A,Invoice!E:E,"",0)</f>
        <v/>
      </c>
      <c r="AB39" s="58" t="str">
        <f>_xlfn.XLOOKUP(J39,Invoice!$A:$A,Invoice!F:F,"",0)</f>
        <v/>
      </c>
      <c r="AD39" s="58" t="str">
        <f>_xlfn.XLOOKUP(L39,Invoice!$A:$A,Invoice!G:G,"",0)</f>
        <v/>
      </c>
      <c r="AQ39" s="59">
        <f t="shared" si="1"/>
        <v>110</v>
      </c>
      <c r="AR39" s="43" t="s">
        <v>423</v>
      </c>
      <c r="AS3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9" s="56" t="str">
        <f t="shared" ca="1" si="3"/>
        <v>Китай</v>
      </c>
      <c r="AU39" s="77">
        <f t="shared" si="4"/>
        <v>0.1</v>
      </c>
      <c r="AV39" s="43">
        <f t="shared" si="5"/>
        <v>0.15000000000000002</v>
      </c>
      <c r="AW39" s="43">
        <f t="shared" si="6"/>
        <v>11</v>
      </c>
      <c r="AX39" s="43">
        <f t="shared" si="7"/>
        <v>16.500000000000004</v>
      </c>
      <c r="AY39" s="110">
        <v>1178.8879999999997</v>
      </c>
      <c r="AZ39" s="111">
        <f t="shared" si="8"/>
        <v>129677.67999999996</v>
      </c>
      <c r="BA39" s="45">
        <f>IF(A39&lt;&gt;"",IFERROR(IF(VLOOKUP(A39,'1C'!A:A,1,0)&lt;&gt;"",1,0),0),"")</f>
        <v>1</v>
      </c>
      <c r="BB39" s="131">
        <f>IF(C39&lt;&gt;"",IFERROR(IF(VLOOKUP(C39,'1C'!G:G,1,0)&lt;&gt;"",0),1),"")</f>
        <v>0</v>
      </c>
      <c r="BC39" s="45">
        <f t="shared" si="9"/>
        <v>1</v>
      </c>
    </row>
    <row r="40" spans="1:55" ht="115.35" customHeight="1">
      <c r="A40" s="43" t="str">
        <f t="shared" si="0"/>
        <v>77511717</v>
      </c>
      <c r="B40" s="45" t="str">
        <f>IF(C40&lt;&gt;"",IFERROR(VLOOKUP(A40,'1C'!A:T,2,0),IFERROR(MID(INDEX('1C'!B:B,MATCH(C40,'1C'!G:G,0)),1,7)&amp;IF(L40&lt;&gt;"",IFERROR(RIGHT("000"&amp;VLOOKUP(L40,Colors!A:B,2,0),2),"new"),"Требуется цвет"),"new")),"")</f>
        <v>02-669-02</v>
      </c>
      <c r="C40" s="44">
        <v>7751171</v>
      </c>
      <c r="D40" s="44" t="str">
        <f>_xlfn.XLOOKUP(A40,[1]Hatsandcaps_order_ss22!$A:$A,[1]Hatsandcaps_order_ss22!$D:$D,"ERROR",0)</f>
        <v>Trucker Cap American Heritage Classic</v>
      </c>
      <c r="E40" s="43" t="str">
        <f>IF(F40&lt;&gt;"",IFERROR(VLOOKUP(F40,Категории!A:B,2,0),""),"Требуется категория")</f>
        <v>Бейсболки</v>
      </c>
      <c r="F40" s="44" t="str">
        <f>_xlfn.XLOOKUP(A40,[1]Hatsandcaps_order_ss22!$A:$A,[1]Hatsandcaps_order_ss22!$F:$F,"ERROR",0)</f>
        <v>Бейсболка с сеточкой</v>
      </c>
      <c r="G40" s="56" t="s">
        <v>420</v>
      </c>
      <c r="H40" s="44" t="str">
        <f>_xlfn.XLOOKUP(A40,[1]Hatsandcaps_order_ss22!$A:$A,[1]Hatsandcaps_order_ss22!$H:$H,"ERROR",0)</f>
        <v>Всесезон</v>
      </c>
      <c r="J40" s="43" t="str">
        <f>'1C'!$AF$1</f>
        <v>Stetson</v>
      </c>
      <c r="K40" s="105">
        <v>7</v>
      </c>
      <c r="L40" s="63" t="s">
        <v>63</v>
      </c>
      <c r="M40" s="143" t="str">
        <f t="shared" ref="M40:M41" si="12">L40</f>
        <v>бежевый</v>
      </c>
      <c r="N40" s="63" t="s">
        <v>3748</v>
      </c>
      <c r="O40" s="65"/>
      <c r="P40" s="63" t="s">
        <v>43</v>
      </c>
      <c r="Q40" s="59" t="s">
        <v>15</v>
      </c>
      <c r="R40" s="58" t="s">
        <v>382</v>
      </c>
      <c r="S40" s="58">
        <f>_xlfn.XLOOKUP(A40,Invoice!$A:$A,Invoice!B:B,"",0)</f>
        <v>50</v>
      </c>
      <c r="V40" s="58" t="str">
        <f>_xlfn.XLOOKUP(D40,Invoice!$A:$A,Invoice!C:C,"",0)</f>
        <v/>
      </c>
      <c r="X40" s="58" t="str">
        <f>_xlfn.XLOOKUP(F40,Invoice!$A:$A,Invoice!D:D,"",0)</f>
        <v/>
      </c>
      <c r="Z40" s="58" t="str">
        <f>_xlfn.XLOOKUP(H40,Invoice!$A:$A,Invoice!E:E,"",0)</f>
        <v/>
      </c>
      <c r="AB40" s="58" t="str">
        <f>_xlfn.XLOOKUP(J40,Invoice!$A:$A,Invoice!F:F,"",0)</f>
        <v/>
      </c>
      <c r="AD40" s="58" t="str">
        <f>_xlfn.XLOOKUP(L40,Invoice!$A:$A,Invoice!G:G,"",0)</f>
        <v/>
      </c>
      <c r="AQ40" s="59">
        <f t="shared" si="1"/>
        <v>50</v>
      </c>
      <c r="AR40" s="44" t="s">
        <v>423</v>
      </c>
      <c r="AS4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0" s="56" t="str">
        <f t="shared" ca="1" si="3"/>
        <v>Китай</v>
      </c>
      <c r="AU40" s="77">
        <f t="shared" si="4"/>
        <v>0.1</v>
      </c>
      <c r="AV40" s="43">
        <f t="shared" si="5"/>
        <v>0.15000000000000002</v>
      </c>
      <c r="AW40" s="43">
        <f t="shared" si="6"/>
        <v>5</v>
      </c>
      <c r="AX40" s="43">
        <f t="shared" si="7"/>
        <v>7.5000000000000009</v>
      </c>
      <c r="AY40" s="110">
        <v>1178.8879999999997</v>
      </c>
      <c r="AZ40" s="111">
        <f t="shared" si="8"/>
        <v>58944.399999999987</v>
      </c>
      <c r="BA40" s="45">
        <f>IF(A40&lt;&gt;"",IFERROR(IF(VLOOKUP(A40,'1C'!A:A,1,0)&lt;&gt;"",1,0),0),"")</f>
        <v>0</v>
      </c>
      <c r="BB40" s="131">
        <f>IF(C40&lt;&gt;"",IFERROR(IF(VLOOKUP(C40,'1C'!G:G,1,0)&lt;&gt;"",0),1),"")</f>
        <v>0</v>
      </c>
      <c r="BC40" s="45">
        <f t="shared" si="9"/>
        <v>1</v>
      </c>
    </row>
    <row r="41" spans="1:55" ht="118.5" customHeight="1">
      <c r="A41" s="43" t="str">
        <f t="shared" si="0"/>
        <v>77511718</v>
      </c>
      <c r="B41" s="45" t="str">
        <f>IF(C41&lt;&gt;"",IFERROR(VLOOKUP(A41,'1C'!A:T,2,0),IFERROR(MID(INDEX('1C'!B:B,MATCH(C41,'1C'!G:G,0)),1,7)&amp;IF(L41&lt;&gt;"",IFERROR(RIGHT("000"&amp;VLOOKUP(L41,Colors!A:B,2,0),2),"new"),"Требуется цвет"),"new")),"")</f>
        <v>02-669-12</v>
      </c>
      <c r="C41" s="44">
        <v>7751171</v>
      </c>
      <c r="D41" s="44" t="str">
        <f>_xlfn.XLOOKUP(A41,[1]Hatsandcaps_order_ss22!$A:$A,[1]Hatsandcaps_order_ss22!$D:$D,"ERROR",0)</f>
        <v>Trucker Cap American Heritage Classic</v>
      </c>
      <c r="E41" s="43" t="str">
        <f>IF(F41&lt;&gt;"",IFERROR(VLOOKUP(F41,Категории!A:B,2,0),""),"Требуется категория")</f>
        <v>Бейсболки</v>
      </c>
      <c r="F41" s="44" t="str">
        <f>_xlfn.XLOOKUP(A41,[1]Hatsandcaps_order_ss22!$A:$A,[1]Hatsandcaps_order_ss22!$F:$F,"ERROR",0)</f>
        <v>Бейсболка с сеточкой</v>
      </c>
      <c r="G41" s="56" t="s">
        <v>420</v>
      </c>
      <c r="H41" s="44" t="str">
        <f>_xlfn.XLOOKUP(A41,[1]Hatsandcaps_order_ss22!$A:$A,[1]Hatsandcaps_order_ss22!$H:$H,"ERROR",0)</f>
        <v>Всесезон</v>
      </c>
      <c r="J41" s="43" t="str">
        <f>'1C'!$AF$1</f>
        <v>Stetson</v>
      </c>
      <c r="K41" s="105">
        <v>8</v>
      </c>
      <c r="L41" s="63" t="s">
        <v>121</v>
      </c>
      <c r="M41" s="143" t="str">
        <f t="shared" si="12"/>
        <v>бордовый</v>
      </c>
      <c r="N41" s="63" t="s">
        <v>3748</v>
      </c>
      <c r="O41" s="65"/>
      <c r="P41" s="63" t="s">
        <v>43</v>
      </c>
      <c r="Q41" s="59" t="s">
        <v>15</v>
      </c>
      <c r="R41" s="58" t="s">
        <v>382</v>
      </c>
      <c r="S41" s="58">
        <f>_xlfn.XLOOKUP(A41,Invoice!$A:$A,Invoice!B:B,"",0)</f>
        <v>65</v>
      </c>
      <c r="V41" s="58" t="str">
        <f>_xlfn.XLOOKUP(D41,Invoice!$A:$A,Invoice!C:C,"",0)</f>
        <v/>
      </c>
      <c r="X41" s="58" t="str">
        <f>_xlfn.XLOOKUP(F41,Invoice!$A:$A,Invoice!D:D,"",0)</f>
        <v/>
      </c>
      <c r="Z41" s="58" t="str">
        <f>_xlfn.XLOOKUP(H41,Invoice!$A:$A,Invoice!E:E,"",0)</f>
        <v/>
      </c>
      <c r="AB41" s="58" t="str">
        <f>_xlfn.XLOOKUP(J41,Invoice!$A:$A,Invoice!F:F,"",0)</f>
        <v/>
      </c>
      <c r="AD41" s="58" t="str">
        <f>_xlfn.XLOOKUP(L41,Invoice!$A:$A,Invoice!G:G,"",0)</f>
        <v/>
      </c>
      <c r="AQ41" s="59">
        <f t="shared" si="1"/>
        <v>65</v>
      </c>
      <c r="AR41" s="44" t="s">
        <v>423</v>
      </c>
      <c r="AS4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1" s="43" t="str">
        <f t="shared" ca="1" si="3"/>
        <v>Китай</v>
      </c>
      <c r="AU41" s="77">
        <f t="shared" si="4"/>
        <v>0.1</v>
      </c>
      <c r="AV41" s="43">
        <f t="shared" si="5"/>
        <v>0.15000000000000002</v>
      </c>
      <c r="AW41" s="43">
        <f t="shared" si="6"/>
        <v>6.5</v>
      </c>
      <c r="AX41" s="43">
        <f t="shared" si="7"/>
        <v>9.7500000000000018</v>
      </c>
      <c r="AY41" s="110">
        <v>1178.8879999999997</v>
      </c>
      <c r="AZ41" s="111">
        <f t="shared" si="8"/>
        <v>76627.719999999987</v>
      </c>
      <c r="BA41" s="45">
        <f>IF(A41&lt;&gt;"",IFERROR(IF(VLOOKUP(A41,'1C'!A:A,1,0)&lt;&gt;"",1,0),0),"")</f>
        <v>0</v>
      </c>
      <c r="BB41" s="131">
        <f>IF(C41&lt;&gt;"",IFERROR(IF(VLOOKUP(C41,'1C'!G:G,1,0)&lt;&gt;"",0),1),"")</f>
        <v>0</v>
      </c>
      <c r="BC41" s="45">
        <f t="shared" si="9"/>
        <v>1</v>
      </c>
    </row>
    <row r="42" spans="1:55" ht="100.5" customHeight="1">
      <c r="A42" s="43" t="str">
        <f t="shared" si="0"/>
        <v>775117665</v>
      </c>
      <c r="B42" s="45" t="str">
        <f>IF(C42&lt;&gt;"",IFERROR(VLOOKUP(A42,'1C'!A:T,2,0),IFERROR(MID(INDEX('1C'!B:B,MATCH(C42,'1C'!G:G,0)),1,7)&amp;IF(L42&lt;&gt;"",IFERROR(RIGHT("000"&amp;VLOOKUP(L42,Colors!A:B,2,0),2),"new"),"Требуется цвет"),"new")),"")</f>
        <v>02-479-14</v>
      </c>
      <c r="C42" s="44">
        <v>7751176</v>
      </c>
      <c r="D42" s="43" t="str">
        <f>IF(A42&lt;&gt;"",_xlfn.XLOOKUP(A42,'1C'!A:A,'1C'!S:S,"",0),"")</f>
        <v>TRUCKER CAP STRONGER BISON</v>
      </c>
      <c r="E42" s="43" t="str">
        <f>IF(F42&lt;&gt;"",IFERROR(VLOOKUP(F42,Категории!A:B,2,0),""),"Требуется категория")</f>
        <v>Бейсболки</v>
      </c>
      <c r="F42" s="43" t="str">
        <f>IF(BA42&gt;0,IFERROR(VLOOKUP(A42,'1C'!A:T,10,0),""),IFERROR(VLOOKUP(C42,'1C'!G:J,4,0),""))</f>
        <v>Бейсболка с сеточкой</v>
      </c>
      <c r="G42" s="56" t="s">
        <v>420</v>
      </c>
      <c r="H42" s="43" t="str">
        <f>IF(BA42&gt;0,IF(B42&lt;&gt;"",IFERROR(VLOOKUP(A42,'1C'!A:T,13,0),""),""),IFERROR(VLOOKUP(C42,'1C'!G:M,7,0),""))</f>
        <v>всесезон</v>
      </c>
      <c r="J42" s="43" t="str">
        <f>'1C'!$AF$1</f>
        <v>Stetson</v>
      </c>
      <c r="K42" s="105">
        <v>65</v>
      </c>
      <c r="L42" s="59" t="s">
        <v>714</v>
      </c>
      <c r="M42" s="143" t="str">
        <f>IF(K42&lt;&gt;"",IFERROR(VLOOKUP(A42,'1C'!A:T,18,0),IFERROR(VLOOKUP(K42,Colors!D:E,2,0),"")),"")</f>
        <v>коричневый</v>
      </c>
      <c r="N42" s="155" t="s">
        <v>3748</v>
      </c>
      <c r="O42" s="65"/>
      <c r="P42" s="43" t="s">
        <v>43</v>
      </c>
      <c r="Q42" s="59" t="s">
        <v>15</v>
      </c>
      <c r="R42" s="43" t="s">
        <v>382</v>
      </c>
      <c r="S42" s="58">
        <f>_xlfn.XLOOKUP(A42,Invoice!$A:$A,Invoice!B:B,"",0)</f>
        <v>20</v>
      </c>
      <c r="V42" s="58" t="str">
        <f>_xlfn.XLOOKUP(D42,Invoice!$A:$A,Invoice!C:C,"",0)</f>
        <v/>
      </c>
      <c r="X42" s="58" t="str">
        <f>_xlfn.XLOOKUP(F42,Invoice!$A:$A,Invoice!D:D,"",0)</f>
        <v/>
      </c>
      <c r="Z42" s="58" t="str">
        <f>_xlfn.XLOOKUP(H42,Invoice!$A:$A,Invoice!E:E,"",0)</f>
        <v/>
      </c>
      <c r="AB42" s="58" t="str">
        <f>_xlfn.XLOOKUP(J42,Invoice!$A:$A,Invoice!F:F,"",0)</f>
        <v/>
      </c>
      <c r="AD42" s="58" t="str">
        <f>_xlfn.XLOOKUP(L42,Invoice!$A:$A,Invoice!G:G,"",0)</f>
        <v/>
      </c>
      <c r="AQ42" s="59">
        <f t="shared" si="1"/>
        <v>20</v>
      </c>
      <c r="AR42" s="43" t="s">
        <v>423</v>
      </c>
      <c r="AS4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2" s="43" t="str">
        <f t="shared" ca="1" si="3"/>
        <v>Китай</v>
      </c>
      <c r="AU42" s="77">
        <f t="shared" si="4"/>
        <v>0.1</v>
      </c>
      <c r="AV42" s="43">
        <f t="shared" si="5"/>
        <v>0.15000000000000002</v>
      </c>
      <c r="AW42" s="43">
        <f t="shared" si="6"/>
        <v>2</v>
      </c>
      <c r="AX42" s="43">
        <f t="shared" si="7"/>
        <v>3.0000000000000004</v>
      </c>
      <c r="AY42" s="110">
        <v>1178.8879999999997</v>
      </c>
      <c r="AZ42" s="111">
        <f t="shared" si="8"/>
        <v>23577.759999999995</v>
      </c>
      <c r="BA42" s="45">
        <f>IF(A42&lt;&gt;"",IFERROR(IF(VLOOKUP(A42,'1C'!A:A,1,0)&lt;&gt;"",1,0),0),"")</f>
        <v>1</v>
      </c>
      <c r="BB42" s="131">
        <f>IF(C42&lt;&gt;"",IFERROR(IF(VLOOKUP(C42,'1C'!G:G,1,0)&lt;&gt;"",0),1),"")</f>
        <v>1</v>
      </c>
      <c r="BC42" s="45" t="str">
        <f t="shared" si="9"/>
        <v>-</v>
      </c>
    </row>
    <row r="43" spans="1:55" ht="107.25" customHeight="1">
      <c r="A43" s="43" t="str">
        <f t="shared" si="0"/>
        <v>775117884</v>
      </c>
      <c r="B43" s="45" t="str">
        <f>IF(C43&lt;&gt;"",IFERROR(VLOOKUP(A43,'1C'!A:T,2,0),IFERROR(MID(INDEX('1C'!B:B,MATCH(C43,'1C'!G:G,0)),1,7)&amp;IF(L43&lt;&gt;"",IFERROR(RIGHT("000"&amp;VLOOKUP(L43,Colors!A:B,2,0),2),"new"),"Требуется цвет"),"new")),"")</f>
        <v>02-481-03</v>
      </c>
      <c r="C43" s="44">
        <v>7751178</v>
      </c>
      <c r="D43" s="43" t="str">
        <f>IF(A43&lt;&gt;"",_xlfn.XLOOKUP(A43,'1C'!A:A,'1C'!S:S,"",0),"")</f>
        <v>TRUCKER CAP COLLEGE FOOTBALL</v>
      </c>
      <c r="E43" s="43" t="str">
        <f>IF(F43&lt;&gt;"",IFERROR(VLOOKUP(F43,Категории!A:B,2,0),""),"Требуется категория")</f>
        <v>Бейсболки</v>
      </c>
      <c r="F43" s="43" t="str">
        <f>IF(BA43&gt;0,IFERROR(VLOOKUP(A43,'1C'!A:T,10,0),""),IFERROR(VLOOKUP(C43,'1C'!G:J,4,0),""))</f>
        <v>Бейсболка с сеточкой</v>
      </c>
      <c r="G43" s="56" t="s">
        <v>420</v>
      </c>
      <c r="H43" s="43" t="str">
        <f>IF(BA43&gt;0,IF(B43&lt;&gt;"",IFERROR(VLOOKUP(A43,'1C'!A:T,13,0),""),""),IFERROR(VLOOKUP(C43,'1C'!G:M,7,0),""))</f>
        <v>всесезон</v>
      </c>
      <c r="J43" s="43" t="str">
        <f>'1C'!$AF$1</f>
        <v>Stetson</v>
      </c>
      <c r="K43" s="105">
        <v>84</v>
      </c>
      <c r="L43" s="59" t="s">
        <v>715</v>
      </c>
      <c r="M43" s="143" t="str">
        <f>IF(K43&lt;&gt;"",IFERROR(VLOOKUP(A43,'1C'!A:T,18,0),IFERROR(VLOOKUP(K43,Colors!D:E,2,0),"")),"")</f>
        <v>оливковый</v>
      </c>
      <c r="N43" s="155" t="s">
        <v>3748</v>
      </c>
      <c r="O43" s="65"/>
      <c r="P43" s="43" t="s">
        <v>43</v>
      </c>
      <c r="Q43" s="59" t="s">
        <v>15</v>
      </c>
      <c r="R43" s="43" t="s">
        <v>382</v>
      </c>
      <c r="S43" s="58">
        <f>_xlfn.XLOOKUP(A43,Invoice!$A:$A,Invoice!B:B,"",0)</f>
        <v>55</v>
      </c>
      <c r="V43" s="58" t="str">
        <f>_xlfn.XLOOKUP(D43,Invoice!$A:$A,Invoice!C:C,"",0)</f>
        <v/>
      </c>
      <c r="X43" s="58" t="str">
        <f>_xlfn.XLOOKUP(F43,Invoice!$A:$A,Invoice!D:D,"",0)</f>
        <v/>
      </c>
      <c r="Z43" s="58" t="str">
        <f>_xlfn.XLOOKUP(H43,Invoice!$A:$A,Invoice!E:E,"",0)</f>
        <v/>
      </c>
      <c r="AB43" s="58" t="str">
        <f>_xlfn.XLOOKUP(J43,Invoice!$A:$A,Invoice!F:F,"",0)</f>
        <v/>
      </c>
      <c r="AD43" s="58" t="str">
        <f>_xlfn.XLOOKUP(L43,Invoice!$A:$A,Invoice!G:G,"",0)</f>
        <v/>
      </c>
      <c r="AQ43" s="59">
        <f t="shared" si="1"/>
        <v>55</v>
      </c>
      <c r="AR43" s="43" t="s">
        <v>423</v>
      </c>
      <c r="AS4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3" s="43" t="str">
        <f t="shared" ca="1" si="3"/>
        <v>Китай</v>
      </c>
      <c r="AU43" s="77">
        <f t="shared" si="4"/>
        <v>0.1</v>
      </c>
      <c r="AV43" s="43">
        <f t="shared" si="5"/>
        <v>0.15000000000000002</v>
      </c>
      <c r="AW43" s="43">
        <f t="shared" si="6"/>
        <v>5.5</v>
      </c>
      <c r="AX43" s="43">
        <f t="shared" si="7"/>
        <v>8.2500000000000018</v>
      </c>
      <c r="AY43" s="110">
        <v>1178.8879999999997</v>
      </c>
      <c r="AZ43" s="111">
        <f t="shared" si="8"/>
        <v>64838.839999999982</v>
      </c>
      <c r="BA43" s="45">
        <f>IF(A43&lt;&gt;"",IFERROR(IF(VLOOKUP(A43,'1C'!A:A,1,0)&lt;&gt;"",1,0),0),"")</f>
        <v>1</v>
      </c>
      <c r="BB43" s="131">
        <f>IF(C43&lt;&gt;"",IFERROR(IF(VLOOKUP(C43,'1C'!G:G,1,0)&lt;&gt;"",0),1),"")</f>
        <v>1</v>
      </c>
      <c r="BC43" s="45" t="str">
        <f t="shared" si="9"/>
        <v>-</v>
      </c>
    </row>
    <row r="44" spans="1:55" ht="114" customHeight="1">
      <c r="A44" s="43" t="str">
        <f t="shared" si="0"/>
        <v>775118522</v>
      </c>
      <c r="B44" s="45" t="str">
        <f>IF(C44&lt;&gt;"",IFERROR(VLOOKUP(A44,'1C'!A:T,2,0),IFERROR(MID(INDEX('1C'!B:B,MATCH(C44,'1C'!G:G,0)),1,7)&amp;IF(L44&lt;&gt;"",IFERROR(RIGHT("000"&amp;VLOOKUP(L44,Colors!A:B,2,0),2),"new"),"Требуется цвет"),"new")),"")</f>
        <v>02-670-95</v>
      </c>
      <c r="C44" s="44">
        <v>7751185</v>
      </c>
      <c r="D44" s="44" t="str">
        <f>_xlfn.XLOOKUP(A44,[1]Hatsandcaps_order_ss22!$A:$A,[1]Hatsandcaps_order_ss22!$D:$D,"ERROR",0)</f>
        <v>Trucker Cap Gaslamp</v>
      </c>
      <c r="E44" s="43" t="str">
        <f>IF(F44&lt;&gt;"",IFERROR(VLOOKUP(F44,Категории!A:B,2,0),""),"Требуется категория")</f>
        <v>Бейсболки</v>
      </c>
      <c r="F44" s="44" t="str">
        <f>_xlfn.XLOOKUP(A44,[1]Hatsandcaps_order_ss22!$A:$A,[1]Hatsandcaps_order_ss22!$F:$F,"ERROR",0)</f>
        <v>Бейсболка с сеточкой</v>
      </c>
      <c r="G44" s="56" t="s">
        <v>420</v>
      </c>
      <c r="H44" s="44" t="str">
        <f>_xlfn.XLOOKUP(A44,[1]Hatsandcaps_order_ss22!$A:$A,[1]Hatsandcaps_order_ss22!$H:$H,"ERROR",0)</f>
        <v>Всесезон</v>
      </c>
      <c r="J44" s="43" t="str">
        <f>'1C'!$AF$1</f>
        <v>Stetson</v>
      </c>
      <c r="K44" s="105">
        <v>22</v>
      </c>
      <c r="L44" s="63" t="s">
        <v>248</v>
      </c>
      <c r="M44" s="143" t="str">
        <f>IF(K44&lt;&gt;"",IFERROR(VLOOKUP(A44,'1C'!A:T,18,0),IFERROR(VLOOKUP(K44,Colors!D:E,2,0),"")),"")</f>
        <v/>
      </c>
      <c r="N44" s="63" t="s">
        <v>3748</v>
      </c>
      <c r="O44" s="65"/>
      <c r="P44" s="63" t="s">
        <v>43</v>
      </c>
      <c r="Q44" s="59" t="s">
        <v>15</v>
      </c>
      <c r="R44" s="58" t="s">
        <v>382</v>
      </c>
      <c r="S44" s="58">
        <f>_xlfn.XLOOKUP(A44,Invoice!$A:$A,Invoice!B:B,"",0)</f>
        <v>90</v>
      </c>
      <c r="V44" s="58" t="str">
        <f>_xlfn.XLOOKUP(D44,Invoice!$A:$A,Invoice!C:C,"",0)</f>
        <v/>
      </c>
      <c r="X44" s="58" t="str">
        <f>_xlfn.XLOOKUP(F44,Invoice!$A:$A,Invoice!D:D,"",0)</f>
        <v/>
      </c>
      <c r="Z44" s="58" t="str">
        <f>_xlfn.XLOOKUP(H44,Invoice!$A:$A,Invoice!E:E,"",0)</f>
        <v/>
      </c>
      <c r="AB44" s="58" t="str">
        <f>_xlfn.XLOOKUP(J44,Invoice!$A:$A,Invoice!F:F,"",0)</f>
        <v/>
      </c>
      <c r="AD44" s="58" t="str">
        <f>_xlfn.XLOOKUP(L44,Invoice!$A:$A,Invoice!G:G,"",0)</f>
        <v/>
      </c>
      <c r="AQ44" s="59">
        <f t="shared" si="1"/>
        <v>90</v>
      </c>
      <c r="AR44" s="44" t="s">
        <v>423</v>
      </c>
      <c r="AS4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4" s="43" t="str">
        <f t="shared" ca="1" si="3"/>
        <v>Китай</v>
      </c>
      <c r="AU44" s="77">
        <f t="shared" si="4"/>
        <v>0.1</v>
      </c>
      <c r="AV44" s="43">
        <f t="shared" si="5"/>
        <v>0.15000000000000002</v>
      </c>
      <c r="AW44" s="43">
        <f t="shared" si="6"/>
        <v>9</v>
      </c>
      <c r="AX44" s="43">
        <f t="shared" si="7"/>
        <v>13.500000000000002</v>
      </c>
      <c r="AY44" s="110">
        <v>1178.8879999999997</v>
      </c>
      <c r="AZ44" s="111">
        <f t="shared" si="8"/>
        <v>106099.91999999997</v>
      </c>
      <c r="BA44" s="45">
        <f>IF(A44&lt;&gt;"",IFERROR(IF(VLOOKUP(A44,'1C'!A:A,1,0)&lt;&gt;"",1,0),0),"")</f>
        <v>0</v>
      </c>
      <c r="BB44" s="131">
        <f>IF(C44&lt;&gt;"",IFERROR(IF(VLOOKUP(C44,'1C'!G:G,1,0)&lt;&gt;"",0),1),"")</f>
        <v>0</v>
      </c>
      <c r="BC44" s="45">
        <f t="shared" si="9"/>
        <v>1</v>
      </c>
    </row>
    <row r="45" spans="1:55" ht="104.1" customHeight="1">
      <c r="A45" s="43" t="str">
        <f t="shared" si="0"/>
        <v>775118667</v>
      </c>
      <c r="B45" s="45" t="str">
        <f>IF(C45&lt;&gt;"",IFERROR(VLOOKUP(A45,'1C'!A:T,2,0),IFERROR(MID(INDEX('1C'!B:B,MATCH(C45,'1C'!G:G,0)),1,7)&amp;IF(L45&lt;&gt;"",IFERROR(RIGHT("000"&amp;VLOOKUP(L45,Colors!A:B,2,0),2),"new"),"Требуется цвет"),"new")),"")</f>
        <v>02-611-53</v>
      </c>
      <c r="C45" s="44">
        <v>7751186</v>
      </c>
      <c r="D45" s="43" t="str">
        <f>IF(A45&lt;&gt;"",_xlfn.XLOOKUP(A45,'1C'!A:A,'1C'!S:S,"",0),"")</f>
        <v>TRUCKER CAP CAMPER</v>
      </c>
      <c r="E45" s="43" t="str">
        <f>IF(F45&lt;&gt;"",IFERROR(VLOOKUP(F45,Категории!A:B,2,0),""),"Требуется категория")</f>
        <v>Бейсболки</v>
      </c>
      <c r="F45" s="43" t="str">
        <f>IF(BA45&gt;0,IFERROR(VLOOKUP(A45,'1C'!A:T,10,0),""),IFERROR(VLOOKUP(C45,'1C'!G:J,4,0),""))</f>
        <v>Бейсболка с сеточкой</v>
      </c>
      <c r="G45" s="56" t="s">
        <v>420</v>
      </c>
      <c r="H45" s="43" t="str">
        <f>IF(BA45&gt;0,IF(B45&lt;&gt;"",IFERROR(VLOOKUP(A45,'1C'!A:T,13,0),""),""),IFERROR(VLOOKUP(C45,'1C'!G:M,7,0),""))</f>
        <v>всесезон</v>
      </c>
      <c r="J45" s="43" t="str">
        <f>'1C'!$AF$1</f>
        <v>Stetson</v>
      </c>
      <c r="K45" s="105">
        <v>67</v>
      </c>
      <c r="L45" s="59" t="s">
        <v>101</v>
      </c>
      <c r="M45" s="143" t="str">
        <f>IF(K45&lt;&gt;"",IFERROR(VLOOKUP(A45,'1C'!A:T,18,0),IFERROR(VLOOKUP(K45,Colors!D:E,2,0),"")),"")</f>
        <v>бежевый</v>
      </c>
      <c r="N45" s="155" t="s">
        <v>3748</v>
      </c>
      <c r="O45" s="65"/>
      <c r="P45" s="43" t="s">
        <v>43</v>
      </c>
      <c r="Q45" s="59" t="s">
        <v>15</v>
      </c>
      <c r="R45" s="43" t="s">
        <v>382</v>
      </c>
      <c r="S45" s="58">
        <f>_xlfn.XLOOKUP(A45,Invoice!$A:$A,Invoice!B:B,"",0)</f>
        <v>130</v>
      </c>
      <c r="V45" s="58" t="str">
        <f>_xlfn.XLOOKUP(D45,Invoice!$A:$A,Invoice!C:C,"",0)</f>
        <v/>
      </c>
      <c r="X45" s="58" t="str">
        <f>_xlfn.XLOOKUP(F45,Invoice!$A:$A,Invoice!D:D,"",0)</f>
        <v/>
      </c>
      <c r="Z45" s="58" t="str">
        <f>_xlfn.XLOOKUP(H45,Invoice!$A:$A,Invoice!E:E,"",0)</f>
        <v/>
      </c>
      <c r="AB45" s="58" t="str">
        <f>_xlfn.XLOOKUP(J45,Invoice!$A:$A,Invoice!F:F,"",0)</f>
        <v/>
      </c>
      <c r="AD45" s="58" t="str">
        <f>_xlfn.XLOOKUP(L45,Invoice!$A:$A,Invoice!G:G,"",0)</f>
        <v/>
      </c>
      <c r="AQ45" s="59">
        <f t="shared" si="1"/>
        <v>130</v>
      </c>
      <c r="AR45" s="43" t="s">
        <v>423</v>
      </c>
      <c r="AS45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5" s="43" t="str">
        <f t="shared" ca="1" si="3"/>
        <v>Китай</v>
      </c>
      <c r="AU45" s="77">
        <f t="shared" si="4"/>
        <v>0.1</v>
      </c>
      <c r="AV45" s="43">
        <f t="shared" si="5"/>
        <v>0.15000000000000002</v>
      </c>
      <c r="AW45" s="43">
        <f t="shared" si="6"/>
        <v>13</v>
      </c>
      <c r="AX45" s="43">
        <f t="shared" si="7"/>
        <v>19.500000000000004</v>
      </c>
      <c r="AY45" s="110">
        <v>1178.8879999999997</v>
      </c>
      <c r="AZ45" s="111">
        <f t="shared" si="8"/>
        <v>153255.43999999997</v>
      </c>
      <c r="BA45" s="45">
        <f>IF(A45&lt;&gt;"",IFERROR(IF(VLOOKUP(A45,'1C'!A:A,1,0)&lt;&gt;"",1,0),0),"")</f>
        <v>1</v>
      </c>
      <c r="BB45" s="131">
        <f>IF(C45&lt;&gt;"",IFERROR(IF(VLOOKUP(C45,'1C'!G:G,1,0)&lt;&gt;"",0),1),"")</f>
        <v>1</v>
      </c>
      <c r="BC45" s="45" t="str">
        <f t="shared" si="9"/>
        <v>-</v>
      </c>
    </row>
    <row r="46" spans="1:55" ht="109.7" customHeight="1">
      <c r="A46" s="43" t="str">
        <f t="shared" si="0"/>
        <v>775118989</v>
      </c>
      <c r="B46" s="45" t="str">
        <f>IF(C46&lt;&gt;"",IFERROR(VLOOKUP(A46,'1C'!A:T,2,0),IFERROR(MID(INDEX('1C'!B:B,MATCH(C46,'1C'!G:G,0)),1,7)&amp;IF(L46&lt;&gt;"",IFERROR(RIGHT("000"&amp;VLOOKUP(L46,Colors!A:B,2,0),2),"new"),"Требуется цвет"),"new")),"")</f>
        <v>02-671-20</v>
      </c>
      <c r="C46" s="44">
        <v>7751189</v>
      </c>
      <c r="D46" s="44" t="str">
        <f>_xlfn.XLOOKUP(A46,[1]Hatsandcaps_order_ss22!$A:$A,[1]Hatsandcaps_order_ss22!$D:$D,"ERROR",0)</f>
        <v>Trucker Cap American Heritage Master</v>
      </c>
      <c r="E46" s="43" t="str">
        <f>IF(F46&lt;&gt;"",IFERROR(VLOOKUP(F46,Категории!A:B,2,0),""),"Требуется категория")</f>
        <v>Бейсболки</v>
      </c>
      <c r="F46" s="44" t="str">
        <f>_xlfn.XLOOKUP(A46,[1]Hatsandcaps_order_ss22!$A:$A,[1]Hatsandcaps_order_ss22!$F:$F,"ERROR",0)</f>
        <v>Бейсболка с сеточкой</v>
      </c>
      <c r="G46" s="56" t="s">
        <v>420</v>
      </c>
      <c r="H46" s="44" t="str">
        <f>_xlfn.XLOOKUP(A46,[1]Hatsandcaps_order_ss22!$A:$A,[1]Hatsandcaps_order_ss22!$H:$H,"ERROR",0)</f>
        <v>Всесезон</v>
      </c>
      <c r="J46" s="43" t="str">
        <f>'1C'!$AF$1</f>
        <v>Stetson</v>
      </c>
      <c r="K46" s="105">
        <v>89</v>
      </c>
      <c r="L46" s="63" t="s">
        <v>6096</v>
      </c>
      <c r="M46" s="143" t="str">
        <f>IF(K46&lt;&gt;"",IFERROR(VLOOKUP(A46,'1C'!A:T,18,0),IFERROR(VLOOKUP(K46,Colors!D:E,2,0),"")),"")</f>
        <v/>
      </c>
      <c r="N46" s="63" t="s">
        <v>3748</v>
      </c>
      <c r="O46" s="65"/>
      <c r="P46" s="63" t="s">
        <v>43</v>
      </c>
      <c r="Q46" s="59" t="s">
        <v>15</v>
      </c>
      <c r="R46" s="58" t="s">
        <v>382</v>
      </c>
      <c r="S46" s="58">
        <f>_xlfn.XLOOKUP(A46,Invoice!$A:$A,Invoice!B:B,"",0)</f>
        <v>130</v>
      </c>
      <c r="V46" s="58" t="str">
        <f>_xlfn.XLOOKUP(D46,Invoice!$A:$A,Invoice!C:C,"",0)</f>
        <v/>
      </c>
      <c r="X46" s="58" t="str">
        <f>_xlfn.XLOOKUP(F46,Invoice!$A:$A,Invoice!D:D,"",0)</f>
        <v/>
      </c>
      <c r="Z46" s="58" t="str">
        <f>_xlfn.XLOOKUP(H46,Invoice!$A:$A,Invoice!E:E,"",0)</f>
        <v/>
      </c>
      <c r="AB46" s="58" t="str">
        <f>_xlfn.XLOOKUP(J46,Invoice!$A:$A,Invoice!F:F,"",0)</f>
        <v/>
      </c>
      <c r="AD46" s="58" t="str">
        <f>_xlfn.XLOOKUP(L46,Invoice!$A:$A,Invoice!G:G,"",0)</f>
        <v/>
      </c>
      <c r="AQ46" s="59">
        <f t="shared" si="1"/>
        <v>130</v>
      </c>
      <c r="AR46" s="44" t="s">
        <v>423</v>
      </c>
      <c r="AS46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6" s="43" t="str">
        <f t="shared" ca="1" si="3"/>
        <v>Китай</v>
      </c>
      <c r="AU46" s="77">
        <f t="shared" si="4"/>
        <v>0.1</v>
      </c>
      <c r="AV46" s="43">
        <f t="shared" si="5"/>
        <v>0.15000000000000002</v>
      </c>
      <c r="AW46" s="43">
        <f t="shared" si="6"/>
        <v>13</v>
      </c>
      <c r="AX46" s="43">
        <f t="shared" si="7"/>
        <v>19.500000000000004</v>
      </c>
      <c r="AY46" s="110">
        <v>1178.8879999999997</v>
      </c>
      <c r="AZ46" s="111">
        <f t="shared" si="8"/>
        <v>153255.43999999997</v>
      </c>
      <c r="BA46" s="45">
        <f>IF(A46&lt;&gt;"",IFERROR(IF(VLOOKUP(A46,'1C'!A:A,1,0)&lt;&gt;"",1,0),0),"")</f>
        <v>0</v>
      </c>
      <c r="BB46" s="131">
        <f>IF(C46&lt;&gt;"",IFERROR(IF(VLOOKUP(C46,'1C'!G:G,1,0)&lt;&gt;"",0),1),"")</f>
        <v>0</v>
      </c>
      <c r="BC46" s="45">
        <f t="shared" si="9"/>
        <v>1</v>
      </c>
    </row>
    <row r="47" spans="1:55" ht="117.6" hidden="1" customHeight="1">
      <c r="A47" s="43"/>
      <c r="G47" s="56"/>
      <c r="J47" s="43"/>
      <c r="L47" s="63"/>
      <c r="M47" s="143"/>
      <c r="N47" s="63"/>
      <c r="O47" s="65"/>
      <c r="P47" s="63"/>
      <c r="Q47" s="59"/>
      <c r="R47" s="58"/>
      <c r="S47" s="58"/>
      <c r="V47" s="58"/>
      <c r="X47" s="58"/>
      <c r="Z47" s="58"/>
      <c r="AB47" s="58"/>
      <c r="AD47" s="58"/>
      <c r="BB47" s="131"/>
    </row>
    <row r="48" spans="1:55" ht="110.65" hidden="1" customHeight="1">
      <c r="A48" s="43"/>
      <c r="G48" s="56"/>
      <c r="J48" s="43"/>
      <c r="L48" s="63"/>
      <c r="M48" s="143"/>
      <c r="N48" s="63"/>
      <c r="O48" s="65"/>
      <c r="P48" s="63"/>
      <c r="Q48" s="59"/>
      <c r="R48" s="58"/>
      <c r="S48" s="58"/>
      <c r="V48" s="58"/>
      <c r="X48" s="58"/>
      <c r="Z48" s="58"/>
      <c r="AB48" s="58"/>
      <c r="AD48" s="58"/>
      <c r="BB48" s="131"/>
    </row>
    <row r="49" spans="1:55" ht="111.4" hidden="1" customHeight="1">
      <c r="A49" s="43"/>
      <c r="G49" s="56"/>
      <c r="J49" s="43"/>
      <c r="L49" s="63"/>
      <c r="M49" s="143"/>
      <c r="N49" s="63"/>
      <c r="O49" s="65"/>
      <c r="P49" s="63"/>
      <c r="Q49" s="59"/>
      <c r="R49" s="58"/>
      <c r="S49" s="58"/>
      <c r="V49" s="58"/>
      <c r="X49" s="58"/>
      <c r="Z49" s="58"/>
      <c r="AB49" s="58"/>
      <c r="AD49" s="58"/>
      <c r="BB49" s="131"/>
    </row>
    <row r="50" spans="1:55" ht="111.75" customHeight="1">
      <c r="A50" s="43" t="str">
        <f t="shared" si="0"/>
        <v>775610568</v>
      </c>
      <c r="B50" s="45" t="str">
        <f>IF(C50&lt;&gt;"",IFERROR(VLOOKUP(A50,'1C'!A:T,2,0),IFERROR(MID(INDEX('1C'!B:B,MATCH(C50,'1C'!G:G,0)),1,7)&amp;IF(L50&lt;&gt;"",IFERROR(RIGHT("000"&amp;VLOOKUP(L50,Colors!A:B,2,0),2),"new"),"Требуется цвет"),"new")),"")</f>
        <v>02-400-87</v>
      </c>
      <c r="C50" s="44">
        <v>7756105</v>
      </c>
      <c r="D50" s="43" t="str">
        <f>IF(A50&lt;&gt;"",_xlfn.XLOOKUP(A50,'1C'!A:A,'1C'!S:S,"",0),"")</f>
        <v>TRUCKER CAP ON THE ROAD</v>
      </c>
      <c r="E50" s="43" t="str">
        <f>IF(F50&lt;&gt;"",IFERROR(VLOOKUP(F50,Категории!A:B,2,0),""),"Требуется категория")</f>
        <v>Бейсболки</v>
      </c>
      <c r="F50" s="43" t="str">
        <f>IF(BA50&gt;0,IFERROR(VLOOKUP(A50,'1C'!A:T,10,0),""),IFERROR(VLOOKUP(C50,'1C'!G:J,4,0),""))</f>
        <v>Бейсболка с сеточкой</v>
      </c>
      <c r="G50" s="56" t="s">
        <v>420</v>
      </c>
      <c r="H50" s="43" t="str">
        <f>IF(BA50&gt;0,IF(B50&lt;&gt;"",IFERROR(VLOOKUP(A50,'1C'!A:T,13,0),""),""),IFERROR(VLOOKUP(C50,'1C'!G:M,7,0),""))</f>
        <v>всесезон</v>
      </c>
      <c r="J50" s="43" t="str">
        <f>'1C'!$AF$1</f>
        <v>Stetson</v>
      </c>
      <c r="K50" s="105">
        <v>68</v>
      </c>
      <c r="L50" s="59" t="s">
        <v>182</v>
      </c>
      <c r="M50" s="143" t="str">
        <f>IF(K50&lt;&gt;"",IFERROR(VLOOKUP(A50,'1C'!A:T,18,0),IFERROR(VLOOKUP(K50,Colors!D:E,2,0),"")),"")</f>
        <v>красный</v>
      </c>
      <c r="N50" s="155" t="s">
        <v>6040</v>
      </c>
      <c r="O50" s="65"/>
      <c r="P50" s="63" t="s">
        <v>43</v>
      </c>
      <c r="Q50" s="59" t="s">
        <v>15</v>
      </c>
      <c r="R50" s="43" t="s">
        <v>382</v>
      </c>
      <c r="S50" s="58">
        <f>_xlfn.XLOOKUP(A50,Invoice!$A:$A,Invoice!B:B,"",0)</f>
        <v>25</v>
      </c>
      <c r="V50" s="58" t="str">
        <f>_xlfn.XLOOKUP(D50,Invoice!$A:$A,Invoice!C:C,"",0)</f>
        <v/>
      </c>
      <c r="X50" s="58" t="str">
        <f>_xlfn.XLOOKUP(F50,Invoice!$A:$A,Invoice!D:D,"",0)</f>
        <v/>
      </c>
      <c r="Z50" s="58" t="str">
        <f>_xlfn.XLOOKUP(H50,Invoice!$A:$A,Invoice!E:E,"",0)</f>
        <v/>
      </c>
      <c r="AB50" s="58" t="str">
        <f>_xlfn.XLOOKUP(J50,Invoice!$A:$A,Invoice!F:F,"",0)</f>
        <v/>
      </c>
      <c r="AD50" s="58" t="str">
        <f>_xlfn.XLOOKUP(L50,Invoice!$A:$A,Invoice!G:G,"",0)</f>
        <v/>
      </c>
      <c r="AQ50" s="59">
        <f t="shared" si="1"/>
        <v>25</v>
      </c>
      <c r="AR50" s="43" t="s">
        <v>423</v>
      </c>
      <c r="AS5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0" s="43" t="str">
        <f t="shared" ca="1" si="3"/>
        <v>Китай</v>
      </c>
      <c r="AU50" s="77">
        <f t="shared" si="4"/>
        <v>0.1</v>
      </c>
      <c r="AV50" s="43">
        <f t="shared" si="5"/>
        <v>0.15000000000000002</v>
      </c>
      <c r="AW50" s="43">
        <f t="shared" si="6"/>
        <v>2.5</v>
      </c>
      <c r="AX50" s="43">
        <f t="shared" si="7"/>
        <v>3.7500000000000004</v>
      </c>
      <c r="AY50" s="110">
        <v>1178.8879999999997</v>
      </c>
      <c r="AZ50" s="111">
        <f t="shared" si="8"/>
        <v>29472.199999999993</v>
      </c>
      <c r="BA50" s="45">
        <f>IF(A50&lt;&gt;"",IFERROR(IF(VLOOKUP(A50,'1C'!A:A,1,0)&lt;&gt;"",1,0),0),"")</f>
        <v>1</v>
      </c>
      <c r="BB50" s="131">
        <f>IF(C50&lt;&gt;"",IFERROR(IF(VLOOKUP(C50,'1C'!G:G,1,0)&lt;&gt;"",0),1),"")</f>
        <v>1</v>
      </c>
      <c r="BC50" s="45" t="str">
        <f t="shared" si="9"/>
        <v>-</v>
      </c>
    </row>
    <row r="51" spans="1:55" ht="106.5" hidden="1" customHeight="1">
      <c r="A51" s="43"/>
      <c r="D51" s="43"/>
      <c r="F51" s="43"/>
      <c r="G51" s="56"/>
      <c r="H51" s="43"/>
      <c r="J51" s="43"/>
      <c r="L51" s="59"/>
      <c r="M51" s="143"/>
      <c r="N51" s="155"/>
      <c r="O51" s="65"/>
      <c r="P51" s="43"/>
      <c r="Q51" s="59"/>
      <c r="R51" s="43"/>
      <c r="S51" s="58"/>
      <c r="V51" s="58"/>
      <c r="X51" s="58"/>
      <c r="Z51" s="58"/>
      <c r="AB51" s="58"/>
      <c r="AD51" s="58"/>
      <c r="AR51" s="43"/>
      <c r="BB51" s="131"/>
    </row>
    <row r="52" spans="1:55" ht="119.85" hidden="1" customHeight="1">
      <c r="A52" s="43"/>
      <c r="D52" s="43"/>
      <c r="F52" s="43"/>
      <c r="G52" s="56"/>
      <c r="H52" s="43"/>
      <c r="J52" s="43"/>
      <c r="L52" s="59"/>
      <c r="M52" s="143"/>
      <c r="N52" s="155"/>
      <c r="O52" s="65"/>
      <c r="P52" s="43"/>
      <c r="Q52" s="59"/>
      <c r="R52" s="43"/>
      <c r="S52" s="58"/>
      <c r="V52" s="58"/>
      <c r="X52" s="58"/>
      <c r="Z52" s="58"/>
      <c r="AB52" s="58"/>
      <c r="AD52" s="58"/>
      <c r="AR52" s="43"/>
      <c r="BB52" s="131"/>
    </row>
    <row r="53" spans="1:55" ht="101.85" hidden="1" customHeight="1">
      <c r="A53" s="43"/>
      <c r="D53" s="43"/>
      <c r="F53" s="43"/>
      <c r="G53" s="56"/>
      <c r="H53" s="43"/>
      <c r="J53" s="43"/>
      <c r="L53" s="59"/>
      <c r="M53" s="143"/>
      <c r="N53" s="155"/>
      <c r="O53" s="65"/>
      <c r="P53" s="43"/>
      <c r="Q53" s="59"/>
      <c r="R53" s="43"/>
      <c r="S53" s="58"/>
      <c r="V53" s="58"/>
      <c r="X53" s="58"/>
      <c r="Z53" s="58"/>
      <c r="AB53" s="58"/>
      <c r="AD53" s="58"/>
      <c r="AR53" s="43"/>
      <c r="BB53" s="131"/>
    </row>
    <row r="54" spans="1:55" ht="105.4" hidden="1" customHeight="1">
      <c r="A54" s="43"/>
      <c r="D54" s="43"/>
      <c r="F54" s="43"/>
      <c r="G54" s="56"/>
      <c r="H54" s="43"/>
      <c r="J54" s="43"/>
      <c r="L54" s="59"/>
      <c r="M54" s="143"/>
      <c r="N54" s="155"/>
      <c r="O54" s="65"/>
      <c r="P54" s="43"/>
      <c r="Q54" s="59"/>
      <c r="R54" s="43"/>
      <c r="S54" s="58"/>
      <c r="V54" s="58"/>
      <c r="X54" s="58"/>
      <c r="Z54" s="58"/>
      <c r="AB54" s="58"/>
      <c r="AD54" s="58"/>
      <c r="AR54" s="43"/>
      <c r="BB54" s="131"/>
    </row>
    <row r="55" spans="1:55" ht="106.5" customHeight="1">
      <c r="A55" s="43" t="str">
        <f t="shared" si="0"/>
        <v>77211103</v>
      </c>
      <c r="B55" s="45" t="str">
        <f>IF(C55&lt;&gt;"",IFERROR(VLOOKUP(A55,'1C'!A:T,2,0),IFERROR(MID(INDEX('1C'!B:B,MATCH(C55,'1C'!G:G,0)),1,7)&amp;IF(L55&lt;&gt;"",IFERROR(RIGHT("000"&amp;VLOOKUP(L55,Colors!A:B,2,0),2),"new"),"Требуется цвет"),"new")),"")</f>
        <v>02-675-19</v>
      </c>
      <c r="C55" s="44">
        <v>7721110</v>
      </c>
      <c r="D55" s="44" t="str">
        <f>_xlfn.XLOOKUP(A55,[1]Hatsandcaps_order_ss22!$A:$A,[1]Hatsandcaps_order_ss22!$D:$D,"ERROR",0)</f>
        <v>Baseball Cap Cotton</v>
      </c>
      <c r="E55" s="43" t="str">
        <f>IF(F55&lt;&gt;"",IFERROR(VLOOKUP(F55,Категории!A:B,2,0),""),"Требуется категория")</f>
        <v>Бейсболки</v>
      </c>
      <c r="F55" s="44" t="str">
        <f>_xlfn.XLOOKUP(A55,[1]Hatsandcaps_order_ss22!$A:$A,[1]Hatsandcaps_order_ss22!$F:$F,"ERROR",0)</f>
        <v>Бейсболка</v>
      </c>
      <c r="G55" s="56" t="s">
        <v>420</v>
      </c>
      <c r="H55" s="44" t="str">
        <f>_xlfn.XLOOKUP(A55,[1]Hatsandcaps_order_ss22!$A:$A,[1]Hatsandcaps_order_ss22!$H:$H,"ERROR",0)</f>
        <v>Всесезон</v>
      </c>
      <c r="J55" s="43" t="str">
        <f>'1C'!$AF$1</f>
        <v>Stetson</v>
      </c>
      <c r="K55" s="105">
        <v>3</v>
      </c>
      <c r="L55" s="63" t="s">
        <v>91</v>
      </c>
      <c r="M55" s="143" t="str">
        <f t="shared" ref="M55:M59" si="13">L55</f>
        <v>голубой</v>
      </c>
      <c r="N55" s="63" t="s">
        <v>3748</v>
      </c>
      <c r="O55" s="65"/>
      <c r="P55" s="63" t="s">
        <v>43</v>
      </c>
      <c r="Q55" s="59" t="s">
        <v>15</v>
      </c>
      <c r="R55" s="58" t="s">
        <v>382</v>
      </c>
      <c r="S55" s="58">
        <f>_xlfn.XLOOKUP(A55,Invoice!$A:$A,Invoice!B:B,"",0)</f>
        <v>10</v>
      </c>
      <c r="V55" s="58" t="str">
        <f>_xlfn.XLOOKUP(D55,Invoice!$A:$A,Invoice!C:C,"",0)</f>
        <v/>
      </c>
      <c r="X55" s="58" t="str">
        <f>_xlfn.XLOOKUP(F55,Invoice!$A:$A,Invoice!D:D,"",0)</f>
        <v/>
      </c>
      <c r="Z55" s="58" t="str">
        <f>_xlfn.XLOOKUP(H55,Invoice!$A:$A,Invoice!E:E,"",0)</f>
        <v/>
      </c>
      <c r="AB55" s="58" t="str">
        <f>_xlfn.XLOOKUP(J55,Invoice!$A:$A,Invoice!F:F,"",0)</f>
        <v/>
      </c>
      <c r="AD55" s="58" t="str">
        <f>_xlfn.XLOOKUP(L55,Invoice!$A:$A,Invoice!G:G,"",0)</f>
        <v/>
      </c>
      <c r="AQ55" s="59">
        <f t="shared" si="1"/>
        <v>10</v>
      </c>
      <c r="AR55" s="44" t="s">
        <v>423</v>
      </c>
      <c r="AS55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5" s="43" t="str">
        <f t="shared" ca="1" si="3"/>
        <v>Китай</v>
      </c>
      <c r="AU55" s="77">
        <f t="shared" si="4"/>
        <v>0.1</v>
      </c>
      <c r="AV55" s="43">
        <f t="shared" si="5"/>
        <v>0.15000000000000002</v>
      </c>
      <c r="AW55" s="43">
        <f t="shared" si="6"/>
        <v>1</v>
      </c>
      <c r="AX55" s="43">
        <f t="shared" si="7"/>
        <v>1.5000000000000002</v>
      </c>
      <c r="AY55" s="110">
        <v>1178.8879999999997</v>
      </c>
      <c r="AZ55" s="111">
        <f t="shared" si="8"/>
        <v>11788.879999999997</v>
      </c>
      <c r="BA55" s="45">
        <f>IF(A55&lt;&gt;"",IFERROR(IF(VLOOKUP(A55,'1C'!A:A,1,0)&lt;&gt;"",1,0),0),"")</f>
        <v>0</v>
      </c>
      <c r="BB55" s="131">
        <f>IF(C55&lt;&gt;"",IFERROR(IF(VLOOKUP(C55,'1C'!G:G,1,0)&lt;&gt;"",0),1),"")</f>
        <v>0</v>
      </c>
      <c r="BC55" s="45">
        <f t="shared" si="9"/>
        <v>1</v>
      </c>
    </row>
    <row r="56" spans="1:55" ht="104.1" hidden="1" customHeight="1">
      <c r="A56" s="43"/>
      <c r="G56" s="56"/>
      <c r="J56" s="43"/>
      <c r="L56" s="63"/>
      <c r="M56" s="143"/>
      <c r="N56" s="63"/>
      <c r="O56" s="65"/>
      <c r="P56" s="63"/>
      <c r="Q56" s="59"/>
      <c r="R56" s="58"/>
      <c r="S56" s="58"/>
      <c r="V56" s="58"/>
      <c r="X56" s="58"/>
      <c r="Z56" s="58"/>
      <c r="AB56" s="58"/>
      <c r="AD56" s="58"/>
      <c r="BB56" s="131"/>
    </row>
    <row r="57" spans="1:55" ht="111.6" hidden="1" customHeight="1">
      <c r="A57" s="43"/>
      <c r="G57" s="56"/>
      <c r="J57" s="43"/>
      <c r="L57" s="63"/>
      <c r="M57" s="143"/>
      <c r="N57" s="63"/>
      <c r="O57" s="65"/>
      <c r="P57" s="63"/>
      <c r="Q57" s="59"/>
      <c r="R57" s="58"/>
      <c r="S57" s="58"/>
      <c r="V57" s="58"/>
      <c r="X57" s="58"/>
      <c r="Z57" s="58"/>
      <c r="AB57" s="58"/>
      <c r="AD57" s="58"/>
      <c r="BB57" s="131"/>
    </row>
    <row r="58" spans="1:55" ht="111.6" hidden="1" customHeight="1">
      <c r="A58" s="43"/>
      <c r="G58" s="56"/>
      <c r="J58" s="43"/>
      <c r="L58" s="63"/>
      <c r="M58" s="143"/>
      <c r="N58" s="63"/>
      <c r="O58" s="65"/>
      <c r="P58" s="63"/>
      <c r="Q58" s="59"/>
      <c r="R58" s="58"/>
      <c r="S58" s="58"/>
      <c r="V58" s="58"/>
      <c r="X58" s="58"/>
      <c r="Z58" s="58"/>
      <c r="AB58" s="58"/>
      <c r="AD58" s="58"/>
      <c r="BB58" s="131"/>
    </row>
    <row r="59" spans="1:55" ht="119.45" hidden="1" customHeight="1">
      <c r="A59" s="43"/>
      <c r="G59" s="56"/>
      <c r="J59" s="43"/>
      <c r="L59" s="63"/>
      <c r="M59" s="143"/>
      <c r="N59" s="63"/>
      <c r="O59" s="65"/>
      <c r="P59" s="63"/>
      <c r="Q59" s="59"/>
      <c r="R59" s="58"/>
      <c r="S59" s="58"/>
      <c r="V59" s="58"/>
      <c r="X59" s="58"/>
      <c r="Z59" s="58"/>
      <c r="AB59" s="58"/>
      <c r="AD59" s="58"/>
      <c r="BB59" s="131"/>
    </row>
    <row r="60" spans="1:55" ht="93.4" hidden="1" customHeight="1">
      <c r="A60" s="43"/>
      <c r="D60" s="43"/>
      <c r="F60" s="43"/>
      <c r="G60" s="56"/>
      <c r="H60" s="43"/>
      <c r="J60" s="43"/>
      <c r="L60" s="59"/>
      <c r="M60" s="143"/>
      <c r="N60" s="155"/>
      <c r="O60" s="65"/>
      <c r="P60" s="43"/>
      <c r="Q60" s="59"/>
      <c r="R60" s="43"/>
      <c r="S60" s="58"/>
      <c r="V60" s="58"/>
      <c r="X60" s="58"/>
      <c r="Z60" s="58"/>
      <c r="AB60" s="58"/>
      <c r="AD60" s="58"/>
      <c r="AR60" s="43"/>
      <c r="BB60" s="131"/>
    </row>
    <row r="61" spans="1:55" ht="111.6" hidden="1" customHeight="1">
      <c r="A61" s="43"/>
      <c r="D61" s="43"/>
      <c r="F61" s="43"/>
      <c r="G61" s="56"/>
      <c r="H61" s="43"/>
      <c r="J61" s="43"/>
      <c r="L61" s="59"/>
      <c r="M61" s="143"/>
      <c r="N61" s="155"/>
      <c r="O61" s="65"/>
      <c r="P61" s="43"/>
      <c r="Q61" s="59"/>
      <c r="R61" s="43"/>
      <c r="S61" s="58"/>
      <c r="V61" s="58"/>
      <c r="X61" s="58"/>
      <c r="Z61" s="58"/>
      <c r="AB61" s="58"/>
      <c r="AD61" s="58"/>
      <c r="AR61" s="43"/>
      <c r="BB61" s="131"/>
    </row>
    <row r="62" spans="1:55" ht="89.85" hidden="1" customHeight="1">
      <c r="A62" s="43"/>
      <c r="D62" s="43"/>
      <c r="F62" s="43"/>
      <c r="G62" s="56"/>
      <c r="H62" s="43"/>
      <c r="J62" s="43"/>
      <c r="L62" s="59"/>
      <c r="M62" s="143"/>
      <c r="N62" s="155"/>
      <c r="O62" s="65"/>
      <c r="P62" s="43"/>
      <c r="Q62" s="59"/>
      <c r="R62" s="43"/>
      <c r="S62" s="58"/>
      <c r="V62" s="58"/>
      <c r="X62" s="58"/>
      <c r="Z62" s="58"/>
      <c r="AB62" s="58"/>
      <c r="AD62" s="58"/>
      <c r="AR62" s="43"/>
      <c r="BB62" s="131"/>
    </row>
    <row r="63" spans="1:55" ht="91.35" hidden="1" customHeight="1">
      <c r="A63" s="43"/>
      <c r="D63" s="43"/>
      <c r="F63" s="43"/>
      <c r="G63" s="56"/>
      <c r="H63" s="43"/>
      <c r="J63" s="43"/>
      <c r="L63" s="59"/>
      <c r="M63" s="143"/>
      <c r="N63" s="155"/>
      <c r="O63" s="65"/>
      <c r="P63" s="43"/>
      <c r="Q63" s="59"/>
      <c r="R63" s="43"/>
      <c r="S63" s="58"/>
      <c r="V63" s="58"/>
      <c r="X63" s="58"/>
      <c r="Z63" s="58"/>
      <c r="AB63" s="58"/>
      <c r="AD63" s="58"/>
      <c r="AR63" s="43"/>
      <c r="BB63" s="131"/>
    </row>
    <row r="64" spans="1:55" ht="84.6" hidden="1" customHeight="1">
      <c r="A64" s="43"/>
      <c r="D64" s="43"/>
      <c r="F64" s="43"/>
      <c r="G64" s="56"/>
      <c r="H64" s="43"/>
      <c r="J64" s="43"/>
      <c r="L64" s="59"/>
      <c r="M64" s="143"/>
      <c r="N64" s="155"/>
      <c r="O64" s="65"/>
      <c r="P64" s="43"/>
      <c r="Q64" s="59"/>
      <c r="R64" s="43"/>
      <c r="S64" s="58"/>
      <c r="V64" s="58"/>
      <c r="X64" s="58"/>
      <c r="Z64" s="58"/>
      <c r="AB64" s="58"/>
      <c r="AD64" s="58"/>
      <c r="AR64" s="43"/>
      <c r="BB64" s="131"/>
    </row>
    <row r="65" spans="1:54" ht="97.15" hidden="1" customHeight="1">
      <c r="A65" s="43"/>
      <c r="G65" s="56"/>
      <c r="J65" s="43"/>
      <c r="L65" s="63"/>
      <c r="M65" s="143"/>
      <c r="N65" s="63"/>
      <c r="O65" s="65"/>
      <c r="P65" s="63"/>
      <c r="Q65" s="59"/>
      <c r="R65" s="58"/>
      <c r="S65" s="58"/>
      <c r="V65" s="58"/>
      <c r="X65" s="58"/>
      <c r="Z65" s="58"/>
      <c r="AB65" s="58"/>
      <c r="AD65" s="58"/>
      <c r="BB65" s="131"/>
    </row>
    <row r="66" spans="1:54" ht="96.6" hidden="1" customHeight="1">
      <c r="A66" s="43"/>
      <c r="G66" s="56"/>
      <c r="J66" s="43"/>
      <c r="L66" s="63"/>
      <c r="M66" s="143"/>
      <c r="N66" s="63"/>
      <c r="O66" s="65"/>
      <c r="P66" s="63"/>
      <c r="Q66" s="59"/>
      <c r="R66" s="58"/>
      <c r="S66" s="58"/>
      <c r="V66" s="58"/>
      <c r="X66" s="58"/>
      <c r="Z66" s="58"/>
      <c r="AB66" s="58"/>
      <c r="AD66" s="58"/>
      <c r="BB66" s="131"/>
    </row>
    <row r="67" spans="1:54" ht="85.35" hidden="1" customHeight="1">
      <c r="A67" s="43"/>
      <c r="G67" s="56"/>
      <c r="J67" s="43"/>
      <c r="L67" s="63"/>
      <c r="M67" s="143"/>
      <c r="N67" s="63"/>
      <c r="O67" s="65"/>
      <c r="P67" s="63"/>
      <c r="Q67" s="59"/>
      <c r="R67" s="58"/>
      <c r="S67" s="58"/>
      <c r="V67" s="58"/>
      <c r="X67" s="58"/>
      <c r="Z67" s="58"/>
      <c r="AB67" s="58"/>
      <c r="AD67" s="58"/>
      <c r="BB67" s="131"/>
    </row>
    <row r="68" spans="1:54" ht="98.45" hidden="1" customHeight="1">
      <c r="A68" s="43"/>
      <c r="G68" s="56"/>
      <c r="J68" s="43"/>
      <c r="L68" s="63"/>
      <c r="M68" s="143"/>
      <c r="N68" s="63"/>
      <c r="O68" s="65"/>
      <c r="P68" s="63"/>
      <c r="Q68" s="59"/>
      <c r="R68" s="58"/>
      <c r="S68" s="58"/>
      <c r="V68" s="58"/>
      <c r="X68" s="58"/>
      <c r="Z68" s="58"/>
      <c r="AB68" s="58"/>
      <c r="AD68" s="58"/>
      <c r="BB68" s="131"/>
    </row>
    <row r="69" spans="1:54" ht="89.45" hidden="1" customHeight="1">
      <c r="A69" s="43"/>
      <c r="G69" s="56"/>
      <c r="J69" s="43"/>
      <c r="L69" s="63"/>
      <c r="M69" s="143"/>
      <c r="N69" s="63"/>
      <c r="O69" s="65"/>
      <c r="P69" s="63"/>
      <c r="Q69" s="59"/>
      <c r="R69" s="58"/>
      <c r="S69" s="58"/>
      <c r="V69" s="58"/>
      <c r="X69" s="58"/>
      <c r="Z69" s="58"/>
      <c r="AB69" s="58"/>
      <c r="AD69" s="58"/>
      <c r="BB69" s="131"/>
    </row>
    <row r="70" spans="1:54" ht="78" hidden="1" customHeight="1">
      <c r="A70" s="43"/>
      <c r="G70" s="56"/>
      <c r="J70" s="43"/>
      <c r="L70" s="63"/>
      <c r="M70" s="143"/>
      <c r="N70" s="63"/>
      <c r="O70" s="65"/>
      <c r="P70" s="63"/>
      <c r="Q70" s="59"/>
      <c r="R70" s="58"/>
      <c r="S70" s="58"/>
      <c r="V70" s="58"/>
      <c r="X70" s="58"/>
      <c r="Z70" s="58"/>
      <c r="AB70" s="58"/>
      <c r="AD70" s="58"/>
      <c r="BB70" s="131"/>
    </row>
    <row r="71" spans="1:54" ht="78" hidden="1" customHeight="1">
      <c r="A71" s="43"/>
      <c r="D71" s="43"/>
      <c r="F71" s="43"/>
      <c r="G71" s="56"/>
      <c r="H71" s="43"/>
      <c r="J71" s="43"/>
      <c r="L71" s="59"/>
      <c r="M71" s="143"/>
      <c r="N71" s="155"/>
      <c r="O71" s="65"/>
      <c r="P71" s="43"/>
      <c r="Q71" s="59"/>
      <c r="R71" s="43"/>
      <c r="S71" s="58"/>
      <c r="V71" s="58"/>
      <c r="X71" s="58"/>
      <c r="Z71" s="58"/>
      <c r="AB71" s="58"/>
      <c r="AD71" s="58"/>
      <c r="AR71" s="43"/>
      <c r="BB71" s="131"/>
    </row>
    <row r="72" spans="1:54" ht="81.2" hidden="1" customHeight="1">
      <c r="A72" s="43"/>
      <c r="D72" s="43"/>
      <c r="F72" s="43"/>
      <c r="G72" s="56"/>
      <c r="H72" s="43"/>
      <c r="J72" s="43"/>
      <c r="L72" s="59"/>
      <c r="M72" s="143"/>
      <c r="N72" s="155"/>
      <c r="O72" s="65"/>
      <c r="P72" s="43"/>
      <c r="Q72" s="59"/>
      <c r="R72" s="43"/>
      <c r="S72" s="58"/>
      <c r="V72" s="58"/>
      <c r="X72" s="58"/>
      <c r="Z72" s="58"/>
      <c r="AB72" s="58"/>
      <c r="AD72" s="58"/>
      <c r="AR72" s="43"/>
      <c r="BB72" s="131"/>
    </row>
    <row r="73" spans="1:54" ht="91.9" hidden="1" customHeight="1">
      <c r="A73" s="43"/>
      <c r="D73" s="43"/>
      <c r="F73" s="43"/>
      <c r="G73" s="56"/>
      <c r="H73" s="43"/>
      <c r="J73" s="43"/>
      <c r="L73" s="59"/>
      <c r="M73" s="143"/>
      <c r="N73" s="155"/>
      <c r="O73" s="65"/>
      <c r="P73" s="43"/>
      <c r="Q73" s="59"/>
      <c r="R73" s="43"/>
      <c r="S73" s="58"/>
      <c r="V73" s="58"/>
      <c r="X73" s="58"/>
      <c r="Z73" s="58"/>
      <c r="AB73" s="58"/>
      <c r="AD73" s="58"/>
      <c r="AR73" s="43"/>
      <c r="BB73" s="131"/>
    </row>
    <row r="74" spans="1:54" ht="89.1" hidden="1" customHeight="1">
      <c r="A74" s="43"/>
      <c r="D74" s="43"/>
      <c r="F74" s="43"/>
      <c r="G74" s="56"/>
      <c r="H74" s="43"/>
      <c r="J74" s="43"/>
      <c r="L74" s="59"/>
      <c r="M74" s="143"/>
      <c r="N74" s="155"/>
      <c r="O74" s="65"/>
      <c r="P74" s="43"/>
      <c r="Q74" s="59"/>
      <c r="R74" s="43"/>
      <c r="S74" s="58"/>
      <c r="V74" s="58"/>
      <c r="X74" s="58"/>
      <c r="Z74" s="58"/>
      <c r="AB74" s="58"/>
      <c r="AD74" s="58"/>
      <c r="AR74" s="43"/>
      <c r="BB74" s="131"/>
    </row>
    <row r="75" spans="1:54" ht="86.65" hidden="1" customHeight="1">
      <c r="A75" s="43"/>
      <c r="D75" s="43"/>
      <c r="F75" s="43"/>
      <c r="G75" s="56"/>
      <c r="H75" s="43"/>
      <c r="J75" s="43"/>
      <c r="L75" s="59"/>
      <c r="M75" s="143"/>
      <c r="N75" s="155"/>
      <c r="O75" s="65"/>
      <c r="P75" s="43"/>
      <c r="Q75" s="59"/>
      <c r="R75" s="43"/>
      <c r="S75" s="58"/>
      <c r="V75" s="58"/>
      <c r="X75" s="58"/>
      <c r="Z75" s="58"/>
      <c r="AB75" s="58"/>
      <c r="AD75" s="58"/>
      <c r="AR75" s="43"/>
      <c r="BB75" s="131"/>
    </row>
    <row r="76" spans="1:54" ht="87.95" hidden="1" customHeight="1">
      <c r="A76" s="43"/>
      <c r="D76" s="43"/>
      <c r="F76" s="43"/>
      <c r="G76" s="56"/>
      <c r="H76" s="43"/>
      <c r="J76" s="43"/>
      <c r="L76" s="59"/>
      <c r="M76" s="143"/>
      <c r="N76" s="155"/>
      <c r="O76" s="65"/>
      <c r="P76" s="43"/>
      <c r="Q76" s="59"/>
      <c r="R76" s="43"/>
      <c r="S76" s="58"/>
      <c r="V76" s="58"/>
      <c r="X76" s="58"/>
      <c r="Z76" s="58"/>
      <c r="AB76" s="58"/>
      <c r="AD76" s="58"/>
      <c r="AR76" s="43"/>
      <c r="BB76" s="131"/>
    </row>
    <row r="77" spans="1:54" ht="87.6" hidden="1" customHeight="1">
      <c r="A77" s="43"/>
      <c r="G77" s="56"/>
      <c r="J77" s="43"/>
      <c r="L77" s="63"/>
      <c r="M77" s="143"/>
      <c r="N77" s="63"/>
      <c r="O77" s="65"/>
      <c r="P77" s="63"/>
      <c r="Q77" s="59"/>
      <c r="R77" s="58"/>
      <c r="S77" s="58"/>
      <c r="V77" s="58"/>
      <c r="X77" s="58"/>
      <c r="Z77" s="58"/>
      <c r="AB77" s="58"/>
      <c r="AD77" s="58"/>
      <c r="BB77" s="131"/>
    </row>
    <row r="78" spans="1:54" ht="81.2" hidden="1" customHeight="1">
      <c r="A78" s="43"/>
      <c r="D78" s="43"/>
      <c r="F78" s="43"/>
      <c r="G78" s="56"/>
      <c r="H78" s="43"/>
      <c r="J78" s="43"/>
      <c r="L78" s="59"/>
      <c r="M78" s="143"/>
      <c r="N78" s="155"/>
      <c r="O78" s="65"/>
      <c r="P78" s="43"/>
      <c r="Q78" s="59"/>
      <c r="R78" s="43"/>
      <c r="S78" s="58"/>
      <c r="V78" s="58"/>
      <c r="X78" s="58"/>
      <c r="Z78" s="58"/>
      <c r="AB78" s="58"/>
      <c r="AD78" s="58"/>
      <c r="AR78" s="43"/>
      <c r="BB78" s="131"/>
    </row>
    <row r="79" spans="1:54" ht="102.4" hidden="1" customHeight="1">
      <c r="A79" s="43"/>
      <c r="G79" s="56"/>
      <c r="J79" s="43"/>
      <c r="L79" s="63"/>
      <c r="M79" s="143"/>
      <c r="N79" s="63"/>
      <c r="O79" s="65"/>
      <c r="P79" s="63"/>
      <c r="Q79" s="59"/>
      <c r="R79" s="58"/>
      <c r="S79" s="58"/>
      <c r="V79" s="58"/>
      <c r="X79" s="58"/>
      <c r="Z79" s="58"/>
      <c r="AB79" s="58"/>
      <c r="AD79" s="58"/>
      <c r="BB79" s="131"/>
    </row>
    <row r="80" spans="1:54" ht="114.4" hidden="1" customHeight="1">
      <c r="A80" s="43"/>
      <c r="D80" s="43"/>
      <c r="F80" s="43"/>
      <c r="G80" s="56"/>
      <c r="H80" s="43"/>
      <c r="J80" s="43"/>
      <c r="L80" s="59"/>
      <c r="M80" s="143"/>
      <c r="N80" s="155"/>
      <c r="O80" s="65"/>
      <c r="P80" s="43"/>
      <c r="Q80" s="59"/>
      <c r="R80" s="43"/>
      <c r="S80" s="58"/>
      <c r="V80" s="58"/>
      <c r="X80" s="58"/>
      <c r="Z80" s="58"/>
      <c r="AB80" s="58"/>
      <c r="AD80" s="58"/>
      <c r="AR80" s="43"/>
      <c r="BB80" s="131"/>
    </row>
    <row r="81" spans="1:54" ht="81.2" hidden="1" customHeight="1">
      <c r="A81" s="43"/>
      <c r="D81" s="43"/>
      <c r="F81" s="43"/>
      <c r="G81" s="56"/>
      <c r="H81" s="43"/>
      <c r="J81" s="43"/>
      <c r="L81" s="59"/>
      <c r="M81" s="143"/>
      <c r="N81" s="155"/>
      <c r="O81" s="65"/>
      <c r="P81" s="43"/>
      <c r="Q81" s="59"/>
      <c r="R81" s="43"/>
      <c r="S81" s="58"/>
      <c r="V81" s="58"/>
      <c r="X81" s="58"/>
      <c r="Z81" s="58"/>
      <c r="AB81" s="58"/>
      <c r="AD81" s="58"/>
      <c r="AR81" s="43"/>
      <c r="BB81" s="131"/>
    </row>
    <row r="82" spans="1:54" ht="78" hidden="1" customHeight="1">
      <c r="A82" s="43"/>
      <c r="D82" s="43"/>
      <c r="F82" s="43"/>
      <c r="G82" s="56"/>
      <c r="H82" s="43"/>
      <c r="J82" s="43"/>
      <c r="L82" s="59"/>
      <c r="M82" s="143"/>
      <c r="N82" s="155"/>
      <c r="O82" s="65"/>
      <c r="P82" s="43"/>
      <c r="Q82" s="59"/>
      <c r="R82" s="43"/>
      <c r="S82" s="58"/>
      <c r="V82" s="58"/>
      <c r="X82" s="58"/>
      <c r="Z82" s="58"/>
      <c r="AB82" s="58"/>
      <c r="AD82" s="58"/>
      <c r="AR82" s="43"/>
      <c r="BB82" s="131"/>
    </row>
    <row r="83" spans="1:54" ht="93.75" hidden="1" customHeight="1">
      <c r="A83" s="43"/>
      <c r="D83" s="43"/>
      <c r="F83" s="43"/>
      <c r="G83" s="56"/>
      <c r="H83" s="43"/>
      <c r="J83" s="43"/>
      <c r="L83" s="59"/>
      <c r="M83" s="143"/>
      <c r="N83" s="155"/>
      <c r="O83" s="65"/>
      <c r="P83" s="43"/>
      <c r="Q83" s="59"/>
      <c r="R83" s="43"/>
      <c r="S83" s="58"/>
      <c r="V83" s="58"/>
      <c r="X83" s="58"/>
      <c r="Z83" s="58"/>
      <c r="AB83" s="58"/>
      <c r="AD83" s="58"/>
      <c r="AR83" s="43"/>
      <c r="BB83" s="131"/>
    </row>
    <row r="84" spans="1:54" ht="91.9" hidden="1" customHeight="1">
      <c r="A84" s="43"/>
      <c r="D84" s="43"/>
      <c r="F84" s="43"/>
      <c r="G84" s="56"/>
      <c r="H84" s="43"/>
      <c r="J84" s="43"/>
      <c r="L84" s="59"/>
      <c r="M84" s="143"/>
      <c r="N84" s="155"/>
      <c r="O84" s="65"/>
      <c r="P84" s="43"/>
      <c r="Q84" s="59"/>
      <c r="R84" s="43"/>
      <c r="S84" s="58"/>
      <c r="V84" s="58"/>
      <c r="X84" s="58"/>
      <c r="Z84" s="58"/>
      <c r="AB84" s="58"/>
      <c r="AD84" s="58"/>
      <c r="AR84" s="43"/>
      <c r="BB84" s="131"/>
    </row>
    <row r="85" spans="1:54" ht="87.6" hidden="1" customHeight="1">
      <c r="A85" s="43"/>
      <c r="D85" s="43"/>
      <c r="F85" s="43"/>
      <c r="G85" s="56"/>
      <c r="H85" s="43"/>
      <c r="J85" s="43"/>
      <c r="L85" s="59"/>
      <c r="M85" s="143"/>
      <c r="N85" s="155"/>
      <c r="O85" s="65"/>
      <c r="P85" s="43"/>
      <c r="Q85" s="59"/>
      <c r="R85" s="43"/>
      <c r="S85" s="58"/>
      <c r="V85" s="58"/>
      <c r="X85" s="58"/>
      <c r="Z85" s="58"/>
      <c r="AB85" s="58"/>
      <c r="AD85" s="58"/>
      <c r="AR85" s="43"/>
      <c r="BB85" s="131"/>
    </row>
    <row r="86" spans="1:54" ht="78" hidden="1" customHeight="1">
      <c r="A86" s="43"/>
      <c r="G86" s="56"/>
      <c r="J86" s="43"/>
      <c r="L86" s="63"/>
      <c r="M86" s="143"/>
      <c r="N86" s="63"/>
      <c r="O86" s="65"/>
      <c r="P86" s="63"/>
      <c r="Q86" s="59"/>
      <c r="R86" s="58"/>
      <c r="S86" s="58"/>
      <c r="V86" s="58"/>
      <c r="X86" s="58"/>
      <c r="Z86" s="58"/>
      <c r="AB86" s="58"/>
      <c r="AD86" s="58"/>
      <c r="BB86" s="131"/>
    </row>
    <row r="87" spans="1:54" ht="89.1" hidden="1" customHeight="1">
      <c r="A87" s="43"/>
      <c r="D87" s="43"/>
      <c r="F87" s="43"/>
      <c r="G87" s="56"/>
      <c r="H87" s="43"/>
      <c r="J87" s="43"/>
      <c r="L87" s="59"/>
      <c r="M87" s="143"/>
      <c r="N87" s="155"/>
      <c r="O87" s="65"/>
      <c r="P87" s="43"/>
      <c r="Q87" s="59"/>
      <c r="R87" s="43"/>
      <c r="S87" s="58"/>
      <c r="V87" s="58"/>
      <c r="X87" s="58"/>
      <c r="Z87" s="58"/>
      <c r="AB87" s="58"/>
      <c r="AD87" s="58"/>
      <c r="AR87" s="43"/>
      <c r="BB87" s="131"/>
    </row>
    <row r="88" spans="1:54" ht="82.9" hidden="1" customHeight="1">
      <c r="A88" s="43"/>
      <c r="D88" s="43"/>
      <c r="F88" s="43"/>
      <c r="G88" s="56"/>
      <c r="H88" s="43"/>
      <c r="J88" s="43"/>
      <c r="L88" s="59"/>
      <c r="M88" s="143"/>
      <c r="N88" s="155"/>
      <c r="O88" s="65"/>
      <c r="P88" s="43"/>
      <c r="Q88" s="59"/>
      <c r="R88" s="43"/>
      <c r="S88" s="58"/>
      <c r="V88" s="58"/>
      <c r="X88" s="58"/>
      <c r="Z88" s="58"/>
      <c r="AB88" s="58"/>
      <c r="AD88" s="58"/>
      <c r="AR88" s="43"/>
      <c r="BB88" s="131"/>
    </row>
    <row r="89" spans="1:54" ht="95.45" hidden="1" customHeight="1">
      <c r="A89" s="43"/>
      <c r="D89" s="43"/>
      <c r="F89" s="43"/>
      <c r="G89" s="56"/>
      <c r="H89" s="43"/>
      <c r="J89" s="43"/>
      <c r="L89" s="59"/>
      <c r="M89" s="143"/>
      <c r="N89" s="155"/>
      <c r="O89" s="65"/>
      <c r="P89" s="43"/>
      <c r="Q89" s="59"/>
      <c r="R89" s="43"/>
      <c r="S89" s="58"/>
      <c r="V89" s="58"/>
      <c r="X89" s="58"/>
      <c r="Z89" s="58"/>
      <c r="AB89" s="58"/>
      <c r="AD89" s="58"/>
      <c r="AR89" s="43"/>
      <c r="BB89" s="131"/>
    </row>
    <row r="90" spans="1:54" ht="86.65" hidden="1" customHeight="1">
      <c r="A90" s="43"/>
      <c r="D90" s="43"/>
      <c r="F90" s="43"/>
      <c r="G90" s="56"/>
      <c r="H90" s="43"/>
      <c r="J90" s="43"/>
      <c r="L90" s="59"/>
      <c r="M90" s="143"/>
      <c r="N90" s="155"/>
      <c r="O90" s="65"/>
      <c r="P90" s="43"/>
      <c r="Q90" s="59"/>
      <c r="R90" s="43"/>
      <c r="S90" s="58"/>
      <c r="V90" s="58"/>
      <c r="X90" s="58"/>
      <c r="Z90" s="58"/>
      <c r="AB90" s="58"/>
      <c r="AD90" s="58"/>
      <c r="AR90" s="43"/>
      <c r="BB90" s="131"/>
    </row>
    <row r="91" spans="1:54" ht="85.9" hidden="1" customHeight="1">
      <c r="A91" s="43"/>
      <c r="D91" s="43"/>
      <c r="F91" s="43"/>
      <c r="G91" s="56"/>
      <c r="H91" s="43"/>
      <c r="J91" s="43"/>
      <c r="L91" s="59"/>
      <c r="M91" s="143"/>
      <c r="N91" s="155"/>
      <c r="O91" s="65"/>
      <c r="P91" s="43"/>
      <c r="Q91" s="59"/>
      <c r="R91" s="43"/>
      <c r="S91" s="58"/>
      <c r="V91" s="58"/>
      <c r="X91" s="58"/>
      <c r="Z91" s="58"/>
      <c r="AB91" s="58"/>
      <c r="AD91" s="58"/>
      <c r="AR91" s="43"/>
      <c r="BB91" s="131"/>
    </row>
    <row r="92" spans="1:54" ht="87.95" hidden="1" customHeight="1">
      <c r="A92" s="43"/>
      <c r="D92" s="43"/>
      <c r="F92" s="43"/>
      <c r="G92" s="56"/>
      <c r="H92" s="43"/>
      <c r="J92" s="43"/>
      <c r="L92" s="59"/>
      <c r="M92" s="143"/>
      <c r="N92" s="155"/>
      <c r="O92" s="65"/>
      <c r="P92" s="43"/>
      <c r="Q92" s="59"/>
      <c r="R92" s="43"/>
      <c r="S92" s="58"/>
      <c r="V92" s="58"/>
      <c r="X92" s="58"/>
      <c r="Z92" s="58"/>
      <c r="AB92" s="58"/>
      <c r="AD92" s="58"/>
      <c r="AR92" s="43"/>
      <c r="BB92" s="131"/>
    </row>
    <row r="93" spans="1:54" ht="89.45" hidden="1" customHeight="1">
      <c r="A93" s="43"/>
      <c r="G93" s="56"/>
      <c r="J93" s="43"/>
      <c r="L93" s="63"/>
      <c r="M93" s="143"/>
      <c r="N93" s="63"/>
      <c r="O93" s="65"/>
      <c r="P93" s="63"/>
      <c r="Q93" s="59"/>
      <c r="R93" s="58"/>
      <c r="S93" s="58"/>
      <c r="V93" s="58"/>
      <c r="X93" s="58"/>
      <c r="Z93" s="58"/>
      <c r="AB93" s="58"/>
      <c r="AD93" s="58"/>
      <c r="BB93" s="131"/>
    </row>
    <row r="94" spans="1:54" ht="87.6" hidden="1" customHeight="1">
      <c r="A94" s="43"/>
      <c r="D94" s="43"/>
      <c r="F94" s="43"/>
      <c r="G94" s="56"/>
      <c r="H94" s="43"/>
      <c r="J94" s="43"/>
      <c r="L94" s="59"/>
      <c r="M94" s="143"/>
      <c r="N94" s="155"/>
      <c r="O94" s="65"/>
      <c r="P94" s="43"/>
      <c r="Q94" s="59"/>
      <c r="R94" s="43"/>
      <c r="S94" s="58"/>
      <c r="V94" s="58"/>
      <c r="X94" s="58"/>
      <c r="Z94" s="58"/>
      <c r="AB94" s="58"/>
      <c r="AD94" s="58"/>
      <c r="AR94" s="43"/>
      <c r="BB94" s="131"/>
    </row>
    <row r="95" spans="1:54" ht="80.650000000000006" hidden="1" customHeight="1">
      <c r="A95" s="43"/>
      <c r="G95" s="56"/>
      <c r="J95" s="43"/>
      <c r="L95" s="63"/>
      <c r="M95" s="143"/>
      <c r="N95" s="63"/>
      <c r="O95" s="65"/>
      <c r="P95" s="63"/>
      <c r="Q95" s="59"/>
      <c r="R95" s="58"/>
      <c r="S95" s="58"/>
      <c r="V95" s="58"/>
      <c r="X95" s="58"/>
      <c r="Z95" s="58"/>
      <c r="AB95" s="58"/>
      <c r="AD95" s="58"/>
      <c r="BB95" s="131"/>
    </row>
    <row r="96" spans="1:54" ht="81.2" hidden="1" customHeight="1">
      <c r="A96" s="43"/>
      <c r="D96" s="43"/>
      <c r="F96" s="43"/>
      <c r="G96" s="56"/>
      <c r="H96" s="43"/>
      <c r="J96" s="43"/>
      <c r="L96" s="59"/>
      <c r="M96" s="143"/>
      <c r="N96" s="155"/>
      <c r="O96" s="65"/>
      <c r="P96" s="43"/>
      <c r="Q96" s="59"/>
      <c r="R96" s="43"/>
      <c r="S96" s="58"/>
      <c r="V96" s="58"/>
      <c r="X96" s="58"/>
      <c r="Z96" s="58"/>
      <c r="AB96" s="58"/>
      <c r="AD96" s="58"/>
      <c r="AR96" s="43"/>
      <c r="BB96" s="131"/>
    </row>
    <row r="97" spans="1:54" ht="78" hidden="1" customHeight="1">
      <c r="A97" s="43"/>
      <c r="D97" s="43"/>
      <c r="F97" s="43"/>
      <c r="G97" s="56"/>
      <c r="H97" s="43"/>
      <c r="J97" s="43"/>
      <c r="L97" s="59"/>
      <c r="M97" s="143"/>
      <c r="N97" s="155"/>
      <c r="O97" s="65"/>
      <c r="P97" s="43"/>
      <c r="Q97" s="59"/>
      <c r="R97" s="43"/>
      <c r="S97" s="58"/>
      <c r="V97" s="58"/>
      <c r="X97" s="58"/>
      <c r="Z97" s="58"/>
      <c r="AB97" s="58"/>
      <c r="AD97" s="58"/>
      <c r="AR97" s="43"/>
      <c r="BB97" s="131"/>
    </row>
    <row r="98" spans="1:54" ht="78" hidden="1" customHeight="1">
      <c r="A98" s="43"/>
      <c r="G98" s="56"/>
      <c r="J98" s="43"/>
      <c r="L98" s="63"/>
      <c r="M98" s="143"/>
      <c r="N98" s="63"/>
      <c r="O98" s="65"/>
      <c r="P98" s="63"/>
      <c r="Q98" s="59"/>
      <c r="R98" s="58"/>
      <c r="S98" s="58"/>
      <c r="V98" s="58"/>
      <c r="X98" s="58"/>
      <c r="Z98" s="58"/>
      <c r="AB98" s="58"/>
      <c r="AD98" s="58"/>
      <c r="BB98" s="131"/>
    </row>
    <row r="99" spans="1:54" ht="105.4" hidden="1" customHeight="1">
      <c r="A99" s="43"/>
      <c r="G99" s="56"/>
      <c r="J99" s="43"/>
      <c r="L99" s="63"/>
      <c r="M99" s="143"/>
      <c r="N99" s="63"/>
      <c r="O99" s="65"/>
      <c r="P99" s="63"/>
      <c r="Q99" s="59"/>
      <c r="R99" s="58"/>
      <c r="S99" s="58"/>
      <c r="V99" s="58"/>
      <c r="X99" s="58"/>
      <c r="Z99" s="58"/>
      <c r="AB99" s="58"/>
      <c r="AD99" s="58"/>
      <c r="BB99" s="131"/>
    </row>
    <row r="100" spans="1:54" ht="78" hidden="1" customHeight="1">
      <c r="A100" s="43"/>
      <c r="D100" s="43"/>
      <c r="F100" s="43"/>
      <c r="G100" s="56"/>
      <c r="H100" s="43"/>
      <c r="J100" s="43"/>
      <c r="L100" s="59"/>
      <c r="M100" s="143"/>
      <c r="N100" s="155"/>
      <c r="O100" s="65"/>
      <c r="P100" s="43"/>
      <c r="Q100" s="59"/>
      <c r="R100" s="43"/>
      <c r="S100" s="58"/>
      <c r="V100" s="58"/>
      <c r="X100" s="58"/>
      <c r="Z100" s="58"/>
      <c r="AB100" s="58"/>
      <c r="AD100" s="58"/>
      <c r="AR100" s="43"/>
      <c r="BB100" s="131"/>
    </row>
    <row r="101" spans="1:54" ht="96" hidden="1" customHeight="1">
      <c r="A101" s="43"/>
      <c r="G101" s="56"/>
      <c r="J101" s="43"/>
      <c r="L101" s="63"/>
      <c r="M101" s="143"/>
      <c r="N101" s="63"/>
      <c r="O101" s="65"/>
      <c r="P101" s="63"/>
      <c r="Q101" s="59"/>
      <c r="R101" s="58"/>
      <c r="S101" s="58"/>
      <c r="V101" s="58"/>
      <c r="X101" s="58"/>
      <c r="Z101" s="58"/>
      <c r="AB101" s="58"/>
      <c r="AD101" s="58"/>
      <c r="BB101" s="131"/>
    </row>
    <row r="102" spans="1:54" ht="78" hidden="1" customHeight="1">
      <c r="A102" s="43"/>
      <c r="G102" s="56"/>
      <c r="J102" s="43"/>
      <c r="L102" s="63"/>
      <c r="M102" s="143"/>
      <c r="N102" s="63"/>
      <c r="O102" s="65"/>
      <c r="P102" s="63"/>
      <c r="Q102" s="59"/>
      <c r="R102" s="58"/>
      <c r="S102" s="58"/>
      <c r="V102" s="58"/>
      <c r="X102" s="58"/>
      <c r="Z102" s="58"/>
      <c r="AB102" s="58"/>
      <c r="AD102" s="58"/>
      <c r="BB102" s="131"/>
    </row>
    <row r="103" spans="1:54" ht="86.65" hidden="1" customHeight="1">
      <c r="A103" s="43"/>
      <c r="G103" s="56"/>
      <c r="J103" s="43"/>
      <c r="L103" s="63"/>
      <c r="M103" s="143"/>
      <c r="N103" s="63"/>
      <c r="O103" s="65"/>
      <c r="P103" s="63"/>
      <c r="Q103" s="59"/>
      <c r="R103" s="58"/>
      <c r="S103" s="58"/>
      <c r="V103" s="58"/>
      <c r="X103" s="58"/>
      <c r="Z103" s="58"/>
      <c r="AB103" s="58"/>
      <c r="AD103" s="58"/>
      <c r="BB103" s="131"/>
    </row>
    <row r="104" spans="1:54" ht="101.45" hidden="1" customHeight="1">
      <c r="A104" s="43"/>
      <c r="D104" s="43"/>
      <c r="F104" s="43"/>
      <c r="G104" s="56"/>
      <c r="H104" s="43"/>
      <c r="J104" s="43"/>
      <c r="L104" s="59"/>
      <c r="M104" s="143"/>
      <c r="N104" s="155"/>
      <c r="O104" s="65"/>
      <c r="P104" s="43"/>
      <c r="Q104" s="59"/>
      <c r="R104" s="43"/>
      <c r="S104" s="58"/>
      <c r="V104" s="58"/>
      <c r="X104" s="58"/>
      <c r="Z104" s="58"/>
      <c r="AB104" s="58"/>
      <c r="AD104" s="58"/>
      <c r="AR104" s="43"/>
      <c r="BB104" s="131"/>
    </row>
    <row r="105" spans="1:54" ht="79.150000000000006" hidden="1" customHeight="1">
      <c r="A105" s="43"/>
      <c r="D105" s="43"/>
      <c r="F105" s="43"/>
      <c r="G105" s="56"/>
      <c r="H105" s="43"/>
      <c r="J105" s="43"/>
      <c r="L105" s="59"/>
      <c r="M105" s="143"/>
      <c r="N105" s="155"/>
      <c r="O105" s="65"/>
      <c r="P105" s="43"/>
      <c r="Q105" s="59"/>
      <c r="R105" s="43"/>
      <c r="S105" s="58"/>
      <c r="V105" s="58"/>
      <c r="X105" s="58"/>
      <c r="Z105" s="58"/>
      <c r="AB105" s="58"/>
      <c r="AD105" s="58"/>
      <c r="AR105" s="43"/>
      <c r="BB105" s="131"/>
    </row>
    <row r="106" spans="1:54" ht="78" hidden="1" customHeight="1">
      <c r="A106" s="43"/>
      <c r="G106" s="56"/>
      <c r="J106" s="43"/>
      <c r="L106" s="63"/>
      <c r="M106" s="143"/>
      <c r="N106" s="63"/>
      <c r="O106" s="65"/>
      <c r="P106" s="63"/>
      <c r="Q106" s="59"/>
      <c r="R106" s="58"/>
      <c r="S106" s="58"/>
      <c r="V106" s="58"/>
      <c r="X106" s="58"/>
      <c r="Z106" s="58"/>
      <c r="AB106" s="58"/>
      <c r="AD106" s="58"/>
      <c r="BB106" s="131"/>
    </row>
    <row r="107" spans="1:54" ht="100.35" hidden="1" customHeight="1">
      <c r="A107" s="43"/>
      <c r="G107" s="56"/>
      <c r="J107" s="43"/>
      <c r="L107" s="63"/>
      <c r="M107" s="143"/>
      <c r="N107" s="63"/>
      <c r="O107" s="65"/>
      <c r="P107" s="63"/>
      <c r="Q107" s="59"/>
      <c r="R107" s="58"/>
      <c r="S107" s="58"/>
      <c r="V107" s="58"/>
      <c r="X107" s="58"/>
      <c r="Z107" s="58"/>
      <c r="AB107" s="58"/>
      <c r="AD107" s="58"/>
      <c r="BB107" s="131"/>
    </row>
    <row r="108" spans="1:54" ht="78" hidden="1" customHeight="1">
      <c r="A108" s="43"/>
      <c r="G108" s="56"/>
      <c r="J108" s="43"/>
      <c r="L108" s="63"/>
      <c r="M108" s="143"/>
      <c r="N108" s="63"/>
      <c r="O108" s="65"/>
      <c r="P108" s="63"/>
      <c r="Q108" s="59"/>
      <c r="R108" s="58"/>
      <c r="S108" s="58"/>
      <c r="V108" s="58"/>
      <c r="X108" s="58"/>
      <c r="Z108" s="58"/>
      <c r="AB108" s="58"/>
      <c r="AD108" s="58"/>
      <c r="BB108" s="131"/>
    </row>
    <row r="109" spans="1:54" ht="78" hidden="1" customHeight="1">
      <c r="A109" s="43"/>
      <c r="G109" s="56"/>
      <c r="J109" s="43"/>
      <c r="L109" s="63"/>
      <c r="M109" s="143"/>
      <c r="N109" s="63"/>
      <c r="O109" s="65"/>
      <c r="P109" s="63"/>
      <c r="Q109" s="59"/>
      <c r="R109" s="58"/>
      <c r="S109" s="58"/>
      <c r="V109" s="58"/>
      <c r="X109" s="58"/>
      <c r="Z109" s="58"/>
      <c r="AB109" s="58"/>
      <c r="AD109" s="58"/>
      <c r="BB109" s="131"/>
    </row>
    <row r="110" spans="1:54" ht="78" hidden="1" customHeight="1">
      <c r="A110" s="43"/>
      <c r="G110" s="56"/>
      <c r="J110" s="43"/>
      <c r="L110" s="63"/>
      <c r="M110" s="143"/>
      <c r="N110" s="63"/>
      <c r="O110" s="65"/>
      <c r="P110" s="63"/>
      <c r="Q110" s="59"/>
      <c r="R110" s="58"/>
      <c r="S110" s="58"/>
      <c r="V110" s="58"/>
      <c r="X110" s="58"/>
      <c r="Z110" s="58"/>
      <c r="AB110" s="58"/>
      <c r="AD110" s="58"/>
      <c r="BB110" s="131"/>
    </row>
    <row r="111" spans="1:54" ht="78" hidden="1" customHeight="1">
      <c r="A111" s="43"/>
      <c r="G111" s="56"/>
      <c r="J111" s="43"/>
      <c r="L111" s="63"/>
      <c r="M111" s="143"/>
      <c r="N111" s="63"/>
      <c r="O111" s="65"/>
      <c r="P111" s="63"/>
      <c r="Q111" s="59"/>
      <c r="R111" s="58"/>
      <c r="S111" s="58"/>
      <c r="V111" s="58"/>
      <c r="X111" s="58"/>
      <c r="Z111" s="58"/>
      <c r="AB111" s="58"/>
      <c r="AD111" s="58"/>
      <c r="BB111" s="131"/>
    </row>
    <row r="112" spans="1:54" ht="78" hidden="1" customHeight="1">
      <c r="A112" s="43"/>
      <c r="D112" s="43"/>
      <c r="F112" s="43"/>
      <c r="G112" s="56"/>
      <c r="H112" s="43"/>
      <c r="J112" s="43"/>
      <c r="L112" s="59"/>
      <c r="M112" s="143"/>
      <c r="N112" s="155"/>
      <c r="O112" s="65"/>
      <c r="P112" s="43"/>
      <c r="Q112" s="59"/>
      <c r="R112" s="43"/>
      <c r="S112" s="58"/>
      <c r="V112" s="58"/>
      <c r="X112" s="58"/>
      <c r="Z112" s="58"/>
      <c r="AB112" s="58"/>
      <c r="AD112" s="58"/>
      <c r="AR112" s="43"/>
      <c r="BB112" s="131"/>
    </row>
    <row r="113" spans="1:54" ht="78" hidden="1" customHeight="1">
      <c r="A113" s="43"/>
      <c r="D113" s="43"/>
      <c r="F113" s="43"/>
      <c r="G113" s="56"/>
      <c r="H113" s="43"/>
      <c r="J113" s="43"/>
      <c r="L113" s="59"/>
      <c r="M113" s="143"/>
      <c r="N113" s="155"/>
      <c r="O113" s="65"/>
      <c r="P113" s="43"/>
      <c r="Q113" s="59"/>
      <c r="R113" s="43"/>
      <c r="S113" s="58"/>
      <c r="V113" s="58"/>
      <c r="X113" s="58"/>
      <c r="Z113" s="58"/>
      <c r="AB113" s="58"/>
      <c r="AD113" s="58"/>
      <c r="AR113" s="43"/>
      <c r="BB113" s="131"/>
    </row>
    <row r="114" spans="1:54" ht="78" hidden="1" customHeight="1">
      <c r="A114" s="43"/>
      <c r="G114" s="56"/>
      <c r="J114" s="43"/>
      <c r="L114" s="63"/>
      <c r="M114" s="143"/>
      <c r="N114" s="63"/>
      <c r="O114" s="65"/>
      <c r="P114" s="63"/>
      <c r="Q114" s="59"/>
      <c r="R114" s="58"/>
      <c r="S114" s="58"/>
      <c r="V114" s="58"/>
      <c r="X114" s="58"/>
      <c r="Z114" s="58"/>
      <c r="AB114" s="58"/>
      <c r="AD114" s="58"/>
      <c r="BB114" s="131"/>
    </row>
    <row r="115" spans="1:54" ht="78.2" hidden="1" customHeight="1">
      <c r="A115" s="43"/>
      <c r="G115" s="56"/>
      <c r="J115" s="43"/>
      <c r="L115" s="63"/>
      <c r="M115" s="143"/>
      <c r="N115" s="63"/>
      <c r="O115" s="65"/>
      <c r="P115" s="63"/>
      <c r="Q115" s="59"/>
      <c r="R115" s="58"/>
      <c r="S115" s="58"/>
      <c r="V115" s="58"/>
      <c r="X115" s="58"/>
      <c r="Z115" s="58"/>
      <c r="AB115" s="58"/>
      <c r="AD115" s="58"/>
      <c r="BB115" s="131"/>
    </row>
    <row r="116" spans="1:54" ht="78" hidden="1" customHeight="1">
      <c r="A116" s="43"/>
      <c r="G116" s="56"/>
      <c r="J116" s="43"/>
      <c r="L116" s="63"/>
      <c r="M116" s="143"/>
      <c r="N116" s="63"/>
      <c r="O116" s="65"/>
      <c r="P116" s="63"/>
      <c r="Q116" s="59"/>
      <c r="R116" s="58"/>
      <c r="S116" s="58"/>
      <c r="V116" s="58"/>
      <c r="X116" s="58"/>
      <c r="Z116" s="58"/>
      <c r="AB116" s="58"/>
      <c r="AD116" s="58"/>
      <c r="BB116" s="131"/>
    </row>
    <row r="117" spans="1:54" ht="78" hidden="1" customHeight="1">
      <c r="A117" s="43"/>
      <c r="G117" s="56"/>
      <c r="J117" s="43"/>
      <c r="L117" s="63"/>
      <c r="M117" s="143"/>
      <c r="N117" s="63"/>
      <c r="O117" s="65"/>
      <c r="P117" s="63"/>
      <c r="Q117" s="59"/>
      <c r="R117" s="58"/>
      <c r="S117" s="58"/>
      <c r="V117" s="58"/>
      <c r="X117" s="58"/>
      <c r="Z117" s="58"/>
      <c r="AB117" s="58"/>
      <c r="AD117" s="58"/>
      <c r="BB117" s="131"/>
    </row>
    <row r="118" spans="1:54" ht="90" hidden="1" customHeight="1">
      <c r="A118" s="43"/>
      <c r="D118" s="43"/>
      <c r="F118" s="43"/>
      <c r="G118" s="56"/>
      <c r="H118" s="43"/>
      <c r="J118" s="43"/>
      <c r="L118" s="59"/>
      <c r="M118" s="143"/>
      <c r="N118" s="155"/>
      <c r="O118" s="65"/>
      <c r="P118" s="43"/>
      <c r="Q118" s="59"/>
      <c r="R118" s="43"/>
      <c r="S118" s="58"/>
      <c r="V118" s="58"/>
      <c r="X118" s="58"/>
      <c r="Z118" s="58"/>
      <c r="AB118" s="58"/>
      <c r="AD118" s="58"/>
      <c r="AR118" s="43"/>
      <c r="BB118" s="131"/>
    </row>
    <row r="119" spans="1:54" ht="79.349999999999994" hidden="1" customHeight="1">
      <c r="A119" s="43"/>
      <c r="D119" s="43"/>
      <c r="F119" s="43"/>
      <c r="G119" s="56"/>
      <c r="H119" s="43"/>
      <c r="J119" s="43"/>
      <c r="L119" s="59"/>
      <c r="M119" s="143"/>
      <c r="N119" s="155"/>
      <c r="O119" s="65"/>
      <c r="P119" s="43"/>
      <c r="Q119" s="59"/>
      <c r="R119" s="43"/>
      <c r="S119" s="58"/>
      <c r="V119" s="58"/>
      <c r="X119" s="58"/>
      <c r="Z119" s="58"/>
      <c r="AB119" s="58"/>
      <c r="AD119" s="58"/>
      <c r="AR119" s="43"/>
      <c r="BB119" s="131"/>
    </row>
    <row r="120" spans="1:54" ht="79.349999999999994" hidden="1" customHeight="1">
      <c r="A120" s="43"/>
      <c r="D120" s="43"/>
      <c r="F120" s="43"/>
      <c r="G120" s="56"/>
      <c r="H120" s="43"/>
      <c r="J120" s="43"/>
      <c r="L120" s="59"/>
      <c r="M120" s="143"/>
      <c r="N120" s="155"/>
      <c r="O120" s="65"/>
      <c r="P120" s="43"/>
      <c r="Q120" s="59"/>
      <c r="R120" s="43"/>
      <c r="S120" s="58"/>
      <c r="V120" s="58"/>
      <c r="X120" s="58"/>
      <c r="Z120" s="58"/>
      <c r="AB120" s="58"/>
      <c r="AD120" s="58"/>
      <c r="AR120" s="43"/>
      <c r="BB120" s="131"/>
    </row>
    <row r="121" spans="1:54" ht="78" hidden="1" customHeight="1">
      <c r="A121" s="43"/>
      <c r="D121" s="43"/>
      <c r="F121" s="43"/>
      <c r="G121" s="56"/>
      <c r="H121" s="43"/>
      <c r="J121" s="43"/>
      <c r="L121" s="59"/>
      <c r="M121" s="143"/>
      <c r="N121" s="155"/>
      <c r="O121" s="65"/>
      <c r="P121" s="43"/>
      <c r="Q121" s="59"/>
      <c r="R121" s="43"/>
      <c r="S121" s="58"/>
      <c r="V121" s="58"/>
      <c r="X121" s="58"/>
      <c r="Z121" s="58"/>
      <c r="AB121" s="58"/>
      <c r="AD121" s="58"/>
      <c r="AR121" s="43"/>
      <c r="BB121" s="131"/>
    </row>
    <row r="122" spans="1:54" ht="82.15" hidden="1" customHeight="1">
      <c r="A122" s="43"/>
      <c r="D122" s="43"/>
      <c r="F122" s="43"/>
      <c r="G122" s="56"/>
      <c r="H122" s="43"/>
      <c r="J122" s="43"/>
      <c r="L122" s="59"/>
      <c r="M122" s="143"/>
      <c r="N122" s="155"/>
      <c r="O122" s="65"/>
      <c r="P122" s="43"/>
      <c r="Q122" s="59"/>
      <c r="R122" s="43"/>
      <c r="S122" s="58"/>
      <c r="V122" s="58"/>
      <c r="X122" s="58"/>
      <c r="Z122" s="58"/>
      <c r="AB122" s="58"/>
      <c r="AD122" s="58"/>
      <c r="AR122" s="43"/>
      <c r="BB122" s="131"/>
    </row>
    <row r="123" spans="1:54" ht="96.95" hidden="1" customHeight="1">
      <c r="A123" s="43"/>
      <c r="D123" s="43"/>
      <c r="F123" s="43"/>
      <c r="G123" s="56"/>
      <c r="H123" s="43"/>
      <c r="J123" s="43"/>
      <c r="L123" s="59"/>
      <c r="M123" s="143"/>
      <c r="N123" s="155"/>
      <c r="O123" s="65"/>
      <c r="P123" s="43"/>
      <c r="Q123" s="59"/>
      <c r="R123" s="43"/>
      <c r="S123" s="58"/>
      <c r="V123" s="58"/>
      <c r="X123" s="58"/>
      <c r="Z123" s="58"/>
      <c r="AB123" s="58"/>
      <c r="AD123" s="58"/>
      <c r="AR123" s="43"/>
      <c r="BB123" s="131"/>
    </row>
    <row r="124" spans="1:54" ht="85.35" hidden="1" customHeight="1">
      <c r="A124" s="43"/>
      <c r="D124" s="43"/>
      <c r="F124" s="43"/>
      <c r="G124" s="56"/>
      <c r="H124" s="43"/>
      <c r="J124" s="43"/>
      <c r="L124" s="59"/>
      <c r="M124" s="143"/>
      <c r="N124" s="155"/>
      <c r="O124" s="65"/>
      <c r="P124" s="43"/>
      <c r="Q124" s="59"/>
      <c r="R124" s="43"/>
      <c r="S124" s="58"/>
      <c r="V124" s="58"/>
      <c r="X124" s="58"/>
      <c r="Z124" s="58"/>
      <c r="AB124" s="58"/>
      <c r="AD124" s="58"/>
      <c r="AR124" s="43"/>
      <c r="BB124" s="131"/>
    </row>
    <row r="125" spans="1:54" ht="91.5" hidden="1" customHeight="1">
      <c r="A125" s="43"/>
      <c r="D125" s="43"/>
      <c r="F125" s="43"/>
      <c r="G125" s="56"/>
      <c r="H125" s="43"/>
      <c r="J125" s="43"/>
      <c r="L125" s="59"/>
      <c r="M125" s="143"/>
      <c r="N125" s="155"/>
      <c r="O125" s="65"/>
      <c r="P125" s="43"/>
      <c r="Q125" s="59"/>
      <c r="R125" s="43"/>
      <c r="S125" s="58"/>
      <c r="V125" s="58"/>
      <c r="X125" s="58"/>
      <c r="Z125" s="58"/>
      <c r="AB125" s="58"/>
      <c r="AD125" s="58"/>
      <c r="AR125" s="43"/>
      <c r="BB125" s="131"/>
    </row>
    <row r="126" spans="1:54" ht="86.65" hidden="1" customHeight="1">
      <c r="A126" s="43"/>
      <c r="G126" s="56"/>
      <c r="J126" s="43"/>
      <c r="L126" s="63"/>
      <c r="M126" s="143"/>
      <c r="N126" s="63"/>
      <c r="O126" s="65"/>
      <c r="P126" s="63"/>
      <c r="Q126" s="59"/>
      <c r="R126" s="58"/>
      <c r="S126" s="58"/>
      <c r="V126" s="58"/>
      <c r="X126" s="58"/>
      <c r="Z126" s="58"/>
      <c r="AB126" s="58"/>
      <c r="AD126" s="58"/>
      <c r="BB126" s="131"/>
    </row>
    <row r="127" spans="1:54" ht="85.35" hidden="1" customHeight="1">
      <c r="A127" s="43"/>
      <c r="D127" s="43"/>
      <c r="F127" s="43"/>
      <c r="G127" s="56"/>
      <c r="H127" s="43"/>
      <c r="J127" s="43"/>
      <c r="L127" s="59"/>
      <c r="M127" s="143"/>
      <c r="N127" s="155"/>
      <c r="O127" s="65"/>
      <c r="P127" s="43"/>
      <c r="Q127" s="59"/>
      <c r="R127" s="43"/>
      <c r="S127" s="58"/>
      <c r="V127" s="58"/>
      <c r="X127" s="58"/>
      <c r="Z127" s="58"/>
      <c r="AB127" s="58"/>
      <c r="AD127" s="58"/>
      <c r="AR127" s="43"/>
      <c r="BB127" s="131"/>
    </row>
    <row r="128" spans="1:54" ht="90.2" hidden="1" customHeight="1">
      <c r="A128" s="43"/>
      <c r="G128" s="56"/>
      <c r="J128" s="43"/>
      <c r="L128" s="63"/>
      <c r="M128" s="143"/>
      <c r="N128" s="63"/>
      <c r="O128" s="65"/>
      <c r="P128" s="63"/>
      <c r="Q128" s="59"/>
      <c r="R128" s="58"/>
      <c r="S128" s="58"/>
      <c r="V128" s="58"/>
      <c r="X128" s="58"/>
      <c r="Z128" s="58"/>
      <c r="AB128" s="58"/>
      <c r="AD128" s="58"/>
      <c r="BB128" s="131"/>
    </row>
    <row r="129" spans="1:54" ht="91.15" hidden="1" customHeight="1">
      <c r="A129" s="43"/>
      <c r="D129" s="43"/>
      <c r="F129" s="43"/>
      <c r="G129" s="56"/>
      <c r="H129" s="43"/>
      <c r="J129" s="43"/>
      <c r="L129" s="59"/>
      <c r="M129" s="143"/>
      <c r="N129" s="155"/>
      <c r="O129" s="65"/>
      <c r="P129" s="43"/>
      <c r="Q129" s="59"/>
      <c r="R129" s="43"/>
      <c r="S129" s="58"/>
      <c r="V129" s="58"/>
      <c r="X129" s="58"/>
      <c r="Z129" s="58"/>
      <c r="AB129" s="58"/>
      <c r="AD129" s="58"/>
      <c r="AR129" s="43"/>
      <c r="BB129" s="131"/>
    </row>
    <row r="130" spans="1:54" ht="91.5" hidden="1" customHeight="1">
      <c r="A130" s="43"/>
      <c r="D130" s="43"/>
      <c r="F130" s="43"/>
      <c r="G130" s="56"/>
      <c r="H130" s="43"/>
      <c r="J130" s="43"/>
      <c r="L130" s="59"/>
      <c r="M130" s="143"/>
      <c r="N130" s="155"/>
      <c r="O130" s="65"/>
      <c r="P130" s="43"/>
      <c r="Q130" s="59"/>
      <c r="R130" s="43"/>
      <c r="S130" s="58"/>
      <c r="V130" s="58"/>
      <c r="X130" s="58"/>
      <c r="Z130" s="58"/>
      <c r="AB130" s="58"/>
      <c r="AD130" s="58"/>
      <c r="AR130" s="43"/>
      <c r="BB130" s="131"/>
    </row>
    <row r="131" spans="1:54" ht="85.35" hidden="1" customHeight="1">
      <c r="A131" s="43"/>
      <c r="D131" s="43"/>
      <c r="F131" s="43"/>
      <c r="G131" s="56"/>
      <c r="H131" s="43"/>
      <c r="J131" s="43"/>
      <c r="L131" s="59"/>
      <c r="M131" s="143"/>
      <c r="N131" s="155"/>
      <c r="O131" s="65"/>
      <c r="P131" s="43"/>
      <c r="Q131" s="59"/>
      <c r="R131" s="43"/>
      <c r="S131" s="58"/>
      <c r="V131" s="58"/>
      <c r="X131" s="58"/>
      <c r="Z131" s="58"/>
      <c r="AB131" s="58"/>
      <c r="AD131" s="58"/>
      <c r="AR131" s="43"/>
      <c r="BB131" s="131"/>
    </row>
    <row r="132" spans="1:54" ht="92.25" hidden="1" customHeight="1">
      <c r="A132" s="43"/>
      <c r="D132" s="43"/>
      <c r="F132" s="43"/>
      <c r="G132" s="56"/>
      <c r="H132" s="43"/>
      <c r="J132" s="43"/>
      <c r="L132" s="59"/>
      <c r="M132" s="143"/>
      <c r="N132" s="155"/>
      <c r="O132" s="65"/>
      <c r="P132" s="43"/>
      <c r="Q132" s="59"/>
      <c r="R132" s="43"/>
      <c r="S132" s="58"/>
      <c r="V132" s="58"/>
      <c r="X132" s="58"/>
      <c r="Z132" s="58"/>
      <c r="AB132" s="58"/>
      <c r="AD132" s="58"/>
      <c r="AR132" s="43"/>
      <c r="BB132" s="131"/>
    </row>
    <row r="133" spans="1:54" ht="91.15" hidden="1" customHeight="1">
      <c r="A133" s="43"/>
      <c r="D133" s="43"/>
      <c r="F133" s="43"/>
      <c r="G133" s="56"/>
      <c r="H133" s="43"/>
      <c r="J133" s="43"/>
      <c r="L133" s="59"/>
      <c r="M133" s="143"/>
      <c r="N133" s="155"/>
      <c r="O133" s="65"/>
      <c r="P133" s="43"/>
      <c r="Q133" s="59"/>
      <c r="R133" s="43"/>
      <c r="S133" s="58"/>
      <c r="V133" s="58"/>
      <c r="X133" s="58"/>
      <c r="Z133" s="58"/>
      <c r="AB133" s="58"/>
      <c r="AD133" s="58"/>
      <c r="AR133" s="43"/>
      <c r="BB133" s="131"/>
    </row>
    <row r="134" spans="1:54" ht="89.85" hidden="1" customHeight="1">
      <c r="A134" s="43"/>
      <c r="D134" s="43"/>
      <c r="F134" s="43"/>
      <c r="G134" s="56"/>
      <c r="H134" s="43"/>
      <c r="J134" s="43"/>
      <c r="L134" s="59"/>
      <c r="M134" s="143"/>
      <c r="N134" s="155"/>
      <c r="O134" s="65"/>
      <c r="P134" s="43"/>
      <c r="Q134" s="59"/>
      <c r="R134" s="43"/>
      <c r="S134" s="58"/>
      <c r="V134" s="58"/>
      <c r="X134" s="58"/>
      <c r="Z134" s="58"/>
      <c r="AB134" s="58"/>
      <c r="AD134" s="58"/>
      <c r="AR134" s="43"/>
      <c r="BB134" s="131"/>
    </row>
    <row r="135" spans="1:54" ht="93.4" hidden="1" customHeight="1">
      <c r="A135" s="43"/>
      <c r="G135" s="56"/>
      <c r="J135" s="43"/>
      <c r="L135" s="63"/>
      <c r="M135" s="143"/>
      <c r="N135" s="63"/>
      <c r="O135" s="65"/>
      <c r="P135" s="63"/>
      <c r="Q135" s="59"/>
      <c r="R135" s="58"/>
      <c r="S135" s="58"/>
      <c r="V135" s="58"/>
      <c r="X135" s="58"/>
      <c r="Z135" s="58"/>
      <c r="AB135" s="58"/>
      <c r="AD135" s="58"/>
      <c r="BB135" s="131"/>
    </row>
    <row r="136" spans="1:54" ht="86.25" hidden="1" customHeight="1">
      <c r="A136" s="43"/>
      <c r="G136" s="56"/>
      <c r="J136" s="43"/>
      <c r="L136" s="63"/>
      <c r="M136" s="143"/>
      <c r="N136" s="63"/>
      <c r="O136" s="65"/>
      <c r="P136" s="63"/>
      <c r="Q136" s="59"/>
      <c r="R136" s="58"/>
      <c r="S136" s="58"/>
      <c r="V136" s="58"/>
      <c r="X136" s="58"/>
      <c r="Z136" s="58"/>
      <c r="AB136" s="58"/>
      <c r="AD136" s="58"/>
      <c r="BB136" s="131"/>
    </row>
    <row r="137" spans="1:54" ht="103.35" hidden="1" customHeight="1">
      <c r="A137" s="43"/>
      <c r="G137" s="56"/>
      <c r="J137" s="43"/>
      <c r="L137" s="63"/>
      <c r="M137" s="143"/>
      <c r="N137" s="63"/>
      <c r="O137" s="65"/>
      <c r="P137" s="63"/>
      <c r="Q137" s="59"/>
      <c r="R137" s="58"/>
      <c r="S137" s="58"/>
      <c r="V137" s="58"/>
      <c r="X137" s="58"/>
      <c r="Z137" s="58"/>
      <c r="AB137" s="58"/>
      <c r="AD137" s="58"/>
      <c r="BB137" s="131"/>
    </row>
    <row r="138" spans="1:54" ht="108.95" hidden="1" customHeight="1">
      <c r="A138" s="43"/>
      <c r="D138" s="43"/>
      <c r="F138" s="43"/>
      <c r="G138" s="56"/>
      <c r="H138" s="43"/>
      <c r="J138" s="43"/>
      <c r="L138" s="59"/>
      <c r="M138" s="143"/>
      <c r="N138" s="155"/>
      <c r="O138" s="65"/>
      <c r="P138" s="43"/>
      <c r="Q138" s="59"/>
      <c r="R138" s="43"/>
      <c r="S138" s="58"/>
      <c r="V138" s="58"/>
      <c r="X138" s="58"/>
      <c r="Z138" s="58"/>
      <c r="AB138" s="58"/>
      <c r="AD138" s="58"/>
      <c r="AR138" s="43"/>
      <c r="BB138" s="131"/>
    </row>
    <row r="139" spans="1:54" ht="93.2" hidden="1" customHeight="1">
      <c r="A139" s="43"/>
      <c r="G139" s="56"/>
      <c r="J139" s="43"/>
      <c r="L139" s="63"/>
      <c r="M139" s="143"/>
      <c r="N139" s="63"/>
      <c r="O139" s="65"/>
      <c r="P139" s="63"/>
      <c r="Q139" s="59"/>
      <c r="R139" s="58"/>
      <c r="S139" s="58"/>
      <c r="V139" s="58"/>
      <c r="X139" s="58"/>
      <c r="Z139" s="58"/>
      <c r="AB139" s="58"/>
      <c r="AD139" s="58"/>
      <c r="BB139" s="131"/>
    </row>
    <row r="140" spans="1:54" ht="95.65" hidden="1" customHeight="1">
      <c r="A140" s="43"/>
      <c r="G140" s="56"/>
      <c r="J140" s="43"/>
      <c r="L140" s="63"/>
      <c r="M140" s="143"/>
      <c r="N140" s="63"/>
      <c r="O140" s="65"/>
      <c r="P140" s="63"/>
      <c r="Q140" s="59"/>
      <c r="R140" s="58"/>
      <c r="S140" s="58"/>
      <c r="V140" s="58"/>
      <c r="X140" s="58"/>
      <c r="Z140" s="58"/>
      <c r="AB140" s="58"/>
      <c r="AD140" s="58"/>
      <c r="BB140" s="131"/>
    </row>
    <row r="141" spans="1:54" ht="105.95" hidden="1" customHeight="1">
      <c r="A141" s="43"/>
      <c r="D141" s="43"/>
      <c r="F141" s="43"/>
      <c r="G141" s="56"/>
      <c r="H141" s="43"/>
      <c r="J141" s="43"/>
      <c r="L141" s="59"/>
      <c r="M141" s="143"/>
      <c r="N141" s="155"/>
      <c r="O141" s="65"/>
      <c r="P141" s="43"/>
      <c r="Q141" s="59"/>
      <c r="R141" s="43"/>
      <c r="S141" s="58"/>
      <c r="V141" s="58"/>
      <c r="X141" s="58"/>
      <c r="Z141" s="58"/>
      <c r="AB141" s="58"/>
      <c r="AD141" s="58"/>
      <c r="AR141" s="43"/>
      <c r="BB141" s="131"/>
    </row>
    <row r="142" spans="1:54" ht="78" hidden="1" customHeight="1">
      <c r="A142" s="43"/>
      <c r="D142" s="43"/>
      <c r="F142" s="43"/>
      <c r="G142" s="56"/>
      <c r="H142" s="43"/>
      <c r="J142" s="43"/>
      <c r="L142" s="59"/>
      <c r="M142" s="143"/>
      <c r="N142" s="155"/>
      <c r="O142" s="65"/>
      <c r="P142" s="43"/>
      <c r="Q142" s="59"/>
      <c r="R142" s="43"/>
      <c r="S142" s="58"/>
      <c r="V142" s="58"/>
      <c r="X142" s="58"/>
      <c r="Z142" s="58"/>
      <c r="AB142" s="58"/>
      <c r="AD142" s="58"/>
      <c r="AR142" s="43"/>
      <c r="BB142" s="131"/>
    </row>
    <row r="143" spans="1:54" ht="99.75" hidden="1" customHeight="1">
      <c r="A143" s="43"/>
      <c r="D143" s="43"/>
      <c r="F143" s="43"/>
      <c r="G143" s="56"/>
      <c r="H143" s="43"/>
      <c r="J143" s="43"/>
      <c r="L143" s="59"/>
      <c r="M143" s="143"/>
      <c r="N143" s="155"/>
      <c r="O143" s="65"/>
      <c r="P143" s="43"/>
      <c r="Q143" s="59"/>
      <c r="R143" s="43"/>
      <c r="S143" s="58"/>
      <c r="V143" s="58"/>
      <c r="X143" s="58"/>
      <c r="Z143" s="58"/>
      <c r="AB143" s="58"/>
      <c r="AD143" s="58"/>
      <c r="AR143" s="43"/>
      <c r="BB143" s="131"/>
    </row>
    <row r="144" spans="1:54" ht="78" customHeight="1">
      <c r="M144" s="143"/>
      <c r="O144" s="65"/>
      <c r="S144" s="58"/>
      <c r="V144" s="58"/>
      <c r="X144" s="58"/>
      <c r="Z144" s="58"/>
      <c r="AB144" s="58"/>
      <c r="AD144" s="58"/>
    </row>
    <row r="145" spans="1:55" ht="78" customHeight="1">
      <c r="M145" s="143"/>
      <c r="O145" s="65"/>
      <c r="S145" s="58"/>
      <c r="V145" s="58"/>
      <c r="X145" s="58"/>
      <c r="Z145" s="58"/>
      <c r="AB145" s="58"/>
      <c r="AD145" s="58"/>
    </row>
    <row r="146" spans="1:55" ht="78" customHeight="1">
      <c r="M146" s="143"/>
      <c r="O146" s="65"/>
      <c r="S146" s="58"/>
      <c r="V146" s="58"/>
      <c r="X146" s="58"/>
      <c r="Z146" s="58"/>
      <c r="AB146" s="58"/>
      <c r="AD146" s="58"/>
    </row>
    <row r="147" spans="1:55" ht="78" customHeight="1">
      <c r="M147" s="143"/>
      <c r="O147" s="65"/>
      <c r="S147" s="58"/>
      <c r="V147" s="58"/>
      <c r="X147" s="58"/>
      <c r="Z147" s="58"/>
      <c r="AB147" s="58"/>
      <c r="AD147" s="58"/>
    </row>
    <row r="148" spans="1:55" ht="78" customHeight="1">
      <c r="M148" s="143"/>
      <c r="O148" s="65"/>
      <c r="S148" s="58"/>
      <c r="V148" s="58"/>
      <c r="X148" s="58"/>
      <c r="Z148" s="58"/>
      <c r="AB148" s="58"/>
      <c r="AD148" s="58"/>
    </row>
    <row r="149" spans="1:55" ht="78" customHeight="1">
      <c r="M149" s="143"/>
      <c r="O149" s="65"/>
      <c r="S149" s="58"/>
      <c r="V149" s="58"/>
      <c r="X149" s="58"/>
      <c r="Z149" s="58"/>
      <c r="AB149" s="58"/>
      <c r="AD149" s="58"/>
    </row>
    <row r="150" spans="1:55" ht="78" customHeight="1">
      <c r="M150" s="143"/>
      <c r="O150" s="65"/>
      <c r="S150" s="58"/>
      <c r="V150" s="58"/>
      <c r="X150" s="58"/>
      <c r="Z150" s="58"/>
      <c r="AB150" s="58"/>
      <c r="AD150" s="58"/>
    </row>
    <row r="151" spans="1:55" ht="78" customHeight="1">
      <c r="M151" s="143"/>
      <c r="O151" s="65"/>
      <c r="S151" s="58"/>
      <c r="V151" s="58"/>
      <c r="X151" s="58"/>
      <c r="Z151" s="58"/>
      <c r="AB151" s="58"/>
      <c r="AD151" s="58"/>
    </row>
    <row r="152" spans="1:55" ht="78" customHeight="1">
      <c r="M152" s="143"/>
      <c r="O152" s="65"/>
      <c r="S152" s="58"/>
      <c r="V152" s="58"/>
      <c r="X152" s="58"/>
      <c r="Z152" s="58"/>
      <c r="AB152" s="58"/>
      <c r="AD152" s="58"/>
    </row>
    <row r="153" spans="1:55" ht="78" customHeight="1">
      <c r="M153" s="143"/>
      <c r="O153" s="65"/>
      <c r="S153" s="58"/>
      <c r="V153" s="58"/>
      <c r="X153" s="58"/>
      <c r="Z153" s="58"/>
      <c r="AB153" s="58"/>
      <c r="AD153" s="58"/>
    </row>
    <row r="154" spans="1:55" ht="78" hidden="1" customHeight="1">
      <c r="A154" s="43" t="str">
        <f t="shared" ref="A154" si="14">IF(C154&amp;K154&lt;&gt;"",C154&amp;K154,"")</f>
        <v>25102 TAXTENBrown</v>
      </c>
      <c r="B154" s="45" t="str">
        <f>IF(C154&lt;&gt;"",IFERROR(VLOOKUP(A154,'1C'!A:T,2,0),IFERROR(MID(INDEX('1C'!B:B,MATCH(C154,'1C'!G:G,0)),1,7)&amp;IF(L154&lt;&gt;"",IFERROR(RIGHT("000"&amp;VLOOKUP(L154,Colors!A:B,2,0),2),"new"),"Требуется цвет"),"new")),"")</f>
        <v>new</v>
      </c>
      <c r="C154" s="44" t="s">
        <v>817</v>
      </c>
      <c r="E154" s="43" t="str">
        <f>IF(F154&lt;&gt;"",IFERROR(VLOOKUP(F154,Категории!A:B,2,0),""),"Требуется категория")</f>
        <v>Требуется категория</v>
      </c>
      <c r="F154" s="43" t="str">
        <f>IF(BA154&gt;0,IFERROR(VLOOKUP(A154,'1C'!A:T,10,0),""),IFERROR(VLOOKUP(C154,'1C'!G:J,4,0),""))</f>
        <v/>
      </c>
      <c r="G154" s="43" t="str">
        <f>IF(C154&lt;&gt;"",IF(BA154&gt;0,IFERROR(VLOOKUP(A154,'1C'!A:L,12,0),""),IF(BB154&lt;1,IFERROR(VLOOKUP(C154,'1C'!G:L,6,0),""),"")),"")</f>
        <v/>
      </c>
      <c r="H154" s="43" t="str">
        <f>IF(BA154&gt;0,IF(B154&lt;&gt;"",IFERROR(VLOOKUP(A154,'1C'!A:T,13,0),""),""),IFERROR(VLOOKUP(C154,'1C'!G:M,7,0),""))</f>
        <v/>
      </c>
      <c r="J154" s="43" t="str">
        <f>'1C'!$AF$1</f>
        <v>Stetson</v>
      </c>
      <c r="K154" s="105" t="s">
        <v>85</v>
      </c>
      <c r="L154" s="59" t="str">
        <f>IF(K154&lt;&gt;"",IFERROR(VLOOKUP(A154,'1C'!A:T,8,0),IFERROR(VLOOKUP(K154,Colors!D:E,2,0),"")),"")</f>
        <v>коричневый</v>
      </c>
      <c r="M154" s="59" t="s">
        <v>85</v>
      </c>
      <c r="N154" s="105"/>
      <c r="AQ154" s="59" t="str">
        <f t="shared" ref="AQ154" si="15">IF(COUNTBLANK(S154:AP154)&lt;24,SUM(S154:AP154),"")</f>
        <v/>
      </c>
      <c r="AS154" s="43" t="str">
        <f t="shared" ref="AS154" ca="1" si="16">IF(AR154&lt;&gt;"",VLOOKUP(AR154,INDIRECT(SUBSTITUTE($J154," ","")&amp;"Manufactures"),3,0),"Требуется код страны")</f>
        <v>Требуется код страны</v>
      </c>
      <c r="AT154" s="43" t="str">
        <f t="shared" ref="AT154" ca="1" si="17">IF(AR154&lt;&gt;"",VLOOKUP(AR154,INDIRECT(SUBSTITUTE($J154," ","")&amp;"Manufactures"),2,0),"Требуется код страны")</f>
        <v>Требуется код страны</v>
      </c>
      <c r="AU154" s="77">
        <f t="shared" ref="AU154" si="18">0.05+0.05</f>
        <v>0.1</v>
      </c>
      <c r="AV154" s="43">
        <f t="shared" ref="AV154" si="19">IF(AU154&lt;&gt;"",AU154*1.5,"Требуется нетто")</f>
        <v>0.15000000000000002</v>
      </c>
      <c r="AW154" s="43" t="str">
        <f t="shared" ref="AW154" si="20">+IF(AU154&lt;&gt;"",IFERROR(AQ154*AU154,"Требуются кол-во и нетто"),"Требуются кол-во и нетто")</f>
        <v>Требуются кол-во и нетто</v>
      </c>
      <c r="AX154" s="43" t="str">
        <f t="shared" ref="AX154" si="21">IF(AV154&lt;&gt;"",IFERROR(AQ154*AV154,"Требуются кол-во и брутто"),"Требуются кол-во и брутто")</f>
        <v>Требуются кол-во и брутто</v>
      </c>
      <c r="AZ154" s="111" t="str">
        <f t="shared" ref="AZ154" si="22">+IF(AY154&lt;&gt;0,IFERROR(AQ154*AY154,"Требуются кол-во и цена"),"Требуются кол-во и цена")</f>
        <v>Требуются кол-во и цена</v>
      </c>
      <c r="BA154" s="45">
        <f>IF(A154&lt;&gt;"",IFERROR(IF(VLOOKUP(A154,'1C'!A:A,1,0)&lt;&gt;"",1,0),0),"")</f>
        <v>0</v>
      </c>
      <c r="BB154" s="131">
        <f>IF(C154&lt;&gt;"",IFERROR(IF(VLOOKUP(C154,'1C'!G:G,1,0)&lt;&gt;"",0),1),"")</f>
        <v>1</v>
      </c>
      <c r="BC154" s="45">
        <f t="shared" ref="BC154" si="23">IF(B154&lt;&gt;"",IF(SUM(BA154:BB154)&lt;2,1,"-"),"")</f>
        <v>1</v>
      </c>
    </row>
  </sheetData>
  <sheetProtection sheet="1" objects="1" scenarios="1" formatColumns="0" formatRows="0" sort="0" autoFilter="0"/>
  <autoFilter ref="A1:BB168" xr:uid="{00000000-0009-0000-0000-000000000000}">
    <filterColumn colId="52">
      <filters>
        <filter val="1"/>
      </filters>
    </filterColumn>
  </autoFilter>
  <conditionalFormatting sqref="S2:AQ356">
    <cfRule type="expression" dxfId="21" priority="5">
      <formula>IF(УФ_Переключатель=1,IF(ISNUMBER(S2),IF(S2&gt;0,TRUE,FALSE),FALSE))</formula>
    </cfRule>
  </conditionalFormatting>
  <conditionalFormatting sqref="BC2:BC356 A2:H356 AQ2:BA356 J2:R356">
    <cfRule type="expression" dxfId="20" priority="12">
      <formula>IF(УФ_Переключатель=1,IF(A2&lt;&gt;"",TRUE,FALSE))</formula>
    </cfRule>
    <cfRule type="expression" dxfId="19" priority="13">
      <formula>IF(УФ_Переключатель=1,IF($A2&lt;&gt;"",NOT(_xludf.isFormula(A2)),FALSE))</formula>
    </cfRule>
  </conditionalFormatting>
  <conditionalFormatting sqref="BC1:BC356 A1:BA356">
    <cfRule type="expression" dxfId="18" priority="14">
      <formula>IF(УФ_Переключатель=1,IFERROR(TEXT(RIGHT(A1,255),"###"),TRUE))</formula>
    </cfRule>
  </conditionalFormatting>
  <conditionalFormatting sqref="A1:BC356">
    <cfRule type="expression" dxfId="17" priority="11">
      <formula>IF(УФ_Переключатель=1,_xludf.isFormula(A1))</formula>
    </cfRule>
    <cfRule type="expression" dxfId="16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3:H1048576" xr:uid="{00000000-0002-0000-0000-000002000000}">
      <formula1>Сезоны</formula1>
    </dataValidation>
    <dataValidation type="list" allowBlank="1" showInputMessage="1" showErrorMessage="1" sqref="P1 P30:P32 P34:P39 P42:P43 P45 P51:P54 P60:P64 P71:P76 P78 P80:P85 P87:P92 P94 P96:P97 P100 P104:P105 P112:P113 P118:P125 P127 P129:P134 P138 P14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3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9" t="s">
        <v>453</v>
      </c>
      <c r="C1" s="170"/>
      <c r="D1" s="170"/>
      <c r="E1" s="171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72" t="s">
        <v>466</v>
      </c>
      <c r="C5" s="172"/>
      <c r="D5" s="172"/>
      <c r="E5" s="72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73"/>
      <c r="C6" s="174"/>
      <c r="D6" s="174"/>
      <c r="E6" s="175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9" t="s">
        <v>543</v>
      </c>
      <c r="C8" s="170"/>
      <c r="D8" s="170"/>
      <c r="E8" s="171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76" t="s">
        <v>573</v>
      </c>
      <c r="C9" s="177"/>
      <c r="D9" s="178"/>
      <c r="E9" s="38" t="s">
        <v>6041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3" t="s">
        <v>545</v>
      </c>
      <c r="C10" s="93"/>
      <c r="D10" s="93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3" t="s">
        <v>546</v>
      </c>
      <c r="C11" s="93"/>
      <c r="D11" s="93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6" t="s">
        <v>547</v>
      </c>
      <c r="C12" s="86"/>
      <c r="D12" s="86"/>
      <c r="E12" s="87" t="s">
        <v>6042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3" t="s">
        <v>548</v>
      </c>
      <c r="C13" s="73"/>
      <c r="D13" s="73"/>
      <c r="E13" s="85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3" t="s">
        <v>546</v>
      </c>
      <c r="C14" s="93"/>
      <c r="D14" s="93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3" t="s">
        <v>547</v>
      </c>
      <c r="C15" s="93"/>
      <c r="D15" s="93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3" t="s">
        <v>580</v>
      </c>
      <c r="C16" s="93"/>
      <c r="D16" s="93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66"/>
      <c r="C17" s="167"/>
      <c r="D17" s="167"/>
      <c r="E17" s="168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8" t="s">
        <v>551</v>
      </c>
      <c r="C18" s="88"/>
      <c r="D18" s="88"/>
      <c r="E18" s="89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3" t="s">
        <v>584</v>
      </c>
      <c r="C19" s="93"/>
      <c r="D19" s="93"/>
      <c r="E19" s="89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5" priority="20"/>
  </conditionalFormatting>
  <conditionalFormatting sqref="Q16">
    <cfRule type="duplicateValues" dxfId="14" priority="7"/>
  </conditionalFormatting>
  <conditionalFormatting sqref="Q17">
    <cfRule type="duplicateValues" dxfId="13" priority="6"/>
  </conditionalFormatting>
  <conditionalFormatting sqref="Q18">
    <cfRule type="duplicateValues" dxfId="12" priority="5"/>
  </conditionalFormatting>
  <conditionalFormatting sqref="Q19">
    <cfRule type="duplicateValues" dxfId="11" priority="4"/>
  </conditionalFormatting>
  <conditionalFormatting sqref="Q20">
    <cfRule type="duplicateValues" dxfId="10" priority="3"/>
  </conditionalFormatting>
  <conditionalFormatting sqref="Q21">
    <cfRule type="duplicateValues" dxfId="9" priority="2"/>
  </conditionalFormatting>
  <conditionalFormatting sqref="Q22">
    <cfRule type="duplicateValues" dxfId="8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24"/>
  <sheetViews>
    <sheetView workbookViewId="0">
      <selection activeCell="C15" sqref="C15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3.7109375" style="148" bestFit="1" customWidth="1"/>
    <col min="7" max="7" width="19.140625" style="149" bestFit="1" customWidth="1"/>
    <col min="8" max="16384" width="12.42578125" style="17"/>
  </cols>
  <sheetData>
    <row r="1" spans="2:7" ht="16.5" thickBot="1">
      <c r="B1" s="16" t="s">
        <v>6019</v>
      </c>
      <c r="C1" s="16" t="s">
        <v>6020</v>
      </c>
      <c r="D1" s="16" t="s">
        <v>6018</v>
      </c>
      <c r="E1" s="150" t="s">
        <v>6021</v>
      </c>
      <c r="F1" s="146" t="str" cm="1">
        <f t="array" ref="F1:G23">_xlfn.SORTBY(B2:C24,D2:D24,-1)</f>
        <v>Natural straw</v>
      </c>
      <c r="G1" s="147" t="str">
        <v>солома</v>
      </c>
    </row>
    <row r="2" spans="2:7" ht="18.75">
      <c r="B2" s="18" t="s">
        <v>405</v>
      </c>
      <c r="C2" s="19" t="s">
        <v>6023</v>
      </c>
      <c r="D2" s="19">
        <f t="shared" ref="D2:D24" si="0">LEN(B2)</f>
        <v>2</v>
      </c>
      <c r="E2" s="151" t="s">
        <v>6022</v>
      </c>
      <c r="F2" s="148" t="str">
        <v>Raffia straw</v>
      </c>
      <c r="G2" s="149" t="str">
        <v>солома рафия</v>
      </c>
    </row>
    <row r="3" spans="2:7" ht="18.75">
      <c r="B3" s="22" t="s">
        <v>419</v>
      </c>
      <c r="C3" s="23" t="s">
        <v>6023</v>
      </c>
      <c r="D3" s="23">
        <f t="shared" si="0"/>
        <v>4</v>
      </c>
      <c r="F3" s="148" t="str">
        <v>Paper straw</v>
      </c>
      <c r="G3" s="149" t="str">
        <v>бумага</v>
      </c>
    </row>
    <row r="4" spans="2:7" ht="18.75">
      <c r="B4" s="20" t="s">
        <v>406</v>
      </c>
      <c r="C4" s="21" t="s">
        <v>6023</v>
      </c>
      <c r="D4" s="21">
        <f t="shared" si="0"/>
        <v>2</v>
      </c>
      <c r="F4" s="148" t="str">
        <v>Polyester</v>
      </c>
      <c r="G4" s="149" t="str">
        <v>полиэстер</v>
      </c>
    </row>
    <row r="5" spans="2:7" ht="18.75">
      <c r="B5" s="20" t="s">
        <v>407</v>
      </c>
      <c r="C5" s="21" t="s">
        <v>6024</v>
      </c>
      <c r="D5" s="21">
        <f t="shared" si="0"/>
        <v>3</v>
      </c>
      <c r="F5" s="148" t="str">
        <v>Seagrass</v>
      </c>
      <c r="G5" s="149" t="str">
        <v>солома</v>
      </c>
    </row>
    <row r="6" spans="2:7" ht="18.75">
      <c r="B6" s="20" t="s">
        <v>412</v>
      </c>
      <c r="C6" s="21" t="s">
        <v>6025</v>
      </c>
      <c r="D6" s="21">
        <f t="shared" si="0"/>
        <v>7</v>
      </c>
      <c r="F6" s="148" t="str">
        <v>Spandex</v>
      </c>
      <c r="G6" s="149" t="str">
        <v>спандекс</v>
      </c>
    </row>
    <row r="7" spans="2:7" ht="18.75">
      <c r="B7" s="22" t="s">
        <v>418</v>
      </c>
      <c r="C7" s="23" t="s">
        <v>6024</v>
      </c>
      <c r="D7" s="23">
        <f t="shared" si="0"/>
        <v>8</v>
      </c>
      <c r="F7" s="148" t="str">
        <v>Cotton</v>
      </c>
      <c r="G7" s="149" t="str">
        <v>хлопок</v>
      </c>
    </row>
    <row r="8" spans="2:7" ht="18.75">
      <c r="B8" s="20" t="s">
        <v>403</v>
      </c>
      <c r="C8" s="21" t="s">
        <v>6026</v>
      </c>
      <c r="D8" s="21">
        <f t="shared" si="0"/>
        <v>2</v>
      </c>
      <c r="F8" s="148" t="str">
        <v>Linen</v>
      </c>
      <c r="G8" s="149" t="str">
        <v>лен</v>
      </c>
    </row>
    <row r="9" spans="2:7" ht="18.75">
      <c r="B9" s="22" t="s">
        <v>416</v>
      </c>
      <c r="C9" s="23" t="s">
        <v>6027</v>
      </c>
      <c r="D9" s="23">
        <f t="shared" si="0"/>
        <v>12</v>
      </c>
      <c r="F9" s="148" t="str">
        <v>Wool</v>
      </c>
      <c r="G9" s="149" t="str">
        <v>шерсть</v>
      </c>
    </row>
    <row r="10" spans="2:7" ht="18.75">
      <c r="B10" s="20" t="s">
        <v>413</v>
      </c>
      <c r="C10" s="21" t="s">
        <v>6028</v>
      </c>
      <c r="D10" s="21">
        <f t="shared" si="0"/>
        <v>2</v>
      </c>
      <c r="F10" s="148" t="str">
        <v>NSSW</v>
      </c>
      <c r="G10" s="149" t="str">
        <v>кожа</v>
      </c>
    </row>
    <row r="11" spans="2:7" ht="18.75">
      <c r="B11" s="20" t="s">
        <v>410</v>
      </c>
      <c r="C11" s="21" t="s">
        <v>6029</v>
      </c>
      <c r="D11" s="21">
        <f t="shared" si="0"/>
        <v>9</v>
      </c>
      <c r="F11" s="148" t="str">
        <v>NSBU</v>
      </c>
      <c r="G11" s="149" t="str">
        <v>натуральная кожа</v>
      </c>
    </row>
    <row r="12" spans="2:7" ht="18.75">
      <c r="B12" s="20" t="s">
        <v>402</v>
      </c>
      <c r="C12" s="21" t="s">
        <v>6029</v>
      </c>
      <c r="D12" s="21">
        <f t="shared" si="0"/>
        <v>3</v>
      </c>
      <c r="F12" s="148" t="str">
        <v>STR</v>
      </c>
      <c r="G12" s="149" t="str">
        <v>солома</v>
      </c>
    </row>
    <row r="13" spans="2:7" ht="18.75">
      <c r="B13" s="22" t="s">
        <v>415</v>
      </c>
      <c r="C13" s="23" t="s">
        <v>6030</v>
      </c>
      <c r="D13" s="23">
        <f t="shared" si="0"/>
        <v>11</v>
      </c>
      <c r="F13" s="148" t="str">
        <v>PES</v>
      </c>
      <c r="G13" s="149" t="str">
        <v>полиэстер</v>
      </c>
    </row>
    <row r="14" spans="2:7" ht="18.75">
      <c r="B14" s="20" t="s">
        <v>401</v>
      </c>
      <c r="C14" s="21" t="s">
        <v>6031</v>
      </c>
      <c r="D14" s="21">
        <f t="shared" si="0"/>
        <v>2</v>
      </c>
      <c r="F14" s="148" t="str">
        <v>WV</v>
      </c>
      <c r="G14" s="149" t="str">
        <v>шерсть</v>
      </c>
    </row>
    <row r="15" spans="2:7" ht="18.75">
      <c r="B15" s="20" t="s">
        <v>404</v>
      </c>
      <c r="C15" s="21" t="s">
        <v>6032</v>
      </c>
      <c r="D15" s="21">
        <f t="shared" si="0"/>
        <v>4</v>
      </c>
      <c r="F15" s="148" t="str">
        <v>WO</v>
      </c>
      <c r="G15" s="149" t="str">
        <v>шерсть</v>
      </c>
    </row>
    <row r="16" spans="2:7" ht="18.75">
      <c r="B16" s="20" t="s">
        <v>409</v>
      </c>
      <c r="C16" s="21" t="s">
        <v>6033</v>
      </c>
      <c r="D16" s="21">
        <f t="shared" si="0"/>
        <v>4</v>
      </c>
      <c r="F16" s="148" t="str">
        <v>SE</v>
      </c>
      <c r="G16" s="149" t="str">
        <v>шелк</v>
      </c>
    </row>
    <row r="17" spans="2:7" ht="18.75">
      <c r="B17" s="22" t="s">
        <v>417</v>
      </c>
      <c r="C17" s="23" t="s">
        <v>6024</v>
      </c>
      <c r="D17" s="23">
        <f t="shared" si="0"/>
        <v>13</v>
      </c>
      <c r="F17" s="148" t="str">
        <v>Pu</v>
      </c>
      <c r="G17" s="149" t="str">
        <v>полиуретан</v>
      </c>
    </row>
    <row r="18" spans="2:7" ht="18.75">
      <c r="B18" s="22" t="s">
        <v>414</v>
      </c>
      <c r="C18" s="23" t="s">
        <v>6034</v>
      </c>
      <c r="D18" s="23">
        <f t="shared" si="0"/>
        <v>5</v>
      </c>
      <c r="F18" s="148" t="str">
        <v>PA</v>
      </c>
      <c r="G18" s="149" t="str">
        <v>полиамид</v>
      </c>
    </row>
    <row r="19" spans="2:7" ht="18.75">
      <c r="B19" s="20" t="s">
        <v>400</v>
      </c>
      <c r="C19" s="21" t="s">
        <v>6034</v>
      </c>
      <c r="D19" s="21">
        <f t="shared" si="0"/>
        <v>2</v>
      </c>
      <c r="F19" s="148" t="str">
        <v>LI</v>
      </c>
      <c r="G19" s="149" t="str">
        <v>лен</v>
      </c>
    </row>
    <row r="20" spans="2:7" ht="18.75">
      <c r="B20" s="20" t="s">
        <v>398</v>
      </c>
      <c r="C20" s="21" t="s">
        <v>6035</v>
      </c>
      <c r="D20" s="21">
        <f t="shared" si="0"/>
        <v>2</v>
      </c>
      <c r="F20" s="148" t="str">
        <v>HA</v>
      </c>
      <c r="G20" s="149" t="str">
        <v>конопля</v>
      </c>
    </row>
    <row r="21" spans="2:7" ht="18.75">
      <c r="B21" s="20" t="s">
        <v>399</v>
      </c>
      <c r="C21" s="21" t="s">
        <v>6036</v>
      </c>
      <c r="D21" s="21">
        <f t="shared" si="0"/>
        <v>2</v>
      </c>
      <c r="F21" s="148" t="str">
        <v>EL</v>
      </c>
      <c r="G21" s="149" t="str">
        <v>эластан</v>
      </c>
    </row>
    <row r="22" spans="2:7" ht="18.75">
      <c r="B22" s="20" t="s">
        <v>408</v>
      </c>
      <c r="C22" s="21" t="s">
        <v>6037</v>
      </c>
      <c r="D22" s="21">
        <f t="shared" si="0"/>
        <v>2</v>
      </c>
      <c r="F22" s="148" t="str">
        <v>CV</v>
      </c>
      <c r="G22" s="149" t="str">
        <v>вискоза</v>
      </c>
    </row>
    <row r="23" spans="2:7" ht="18.75">
      <c r="B23" s="20" t="s">
        <v>411</v>
      </c>
      <c r="C23" s="21" t="s">
        <v>6038</v>
      </c>
      <c r="D23" s="21">
        <f t="shared" si="0"/>
        <v>6</v>
      </c>
      <c r="F23" s="148" t="str">
        <v>CO</v>
      </c>
      <c r="G23" s="149" t="str">
        <v>хлопок</v>
      </c>
    </row>
    <row r="24" spans="2:7" ht="18.75">
      <c r="B24" s="144" t="s">
        <v>397</v>
      </c>
      <c r="C24" s="145" t="s">
        <v>6038</v>
      </c>
      <c r="D24" s="145">
        <f t="shared" si="0"/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3"/>
  <sheetViews>
    <sheetView workbookViewId="0">
      <selection activeCell="F2" sqref="F2:G9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4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27</v>
      </c>
      <c r="C24" s="8" t="str">
        <f t="shared" si="0"/>
        <v>100% Солома Панама</v>
      </c>
      <c r="D24" s="7" t="s">
        <v>4</v>
      </c>
      <c r="F24" s="12"/>
    </row>
    <row r="25" spans="2:6">
      <c r="C25" s="8" t="s">
        <v>47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</sheetData>
  <conditionalFormatting sqref="C1:C1048576">
    <cfRule type="expression" dxfId="7" priority="3">
      <formula>NOT(COUNTBLANK($A1:$AN1)&gt;=40)</formula>
    </cfRule>
  </conditionalFormatting>
  <conditionalFormatting sqref="B2:B100">
    <cfRule type="expression" dxfId="6" priority="2">
      <formula>NOT(COUNTBLANK($A2:$AN2)&gt;=40)</formula>
    </cfRule>
  </conditionalFormatting>
  <conditionalFormatting sqref="D2:D100">
    <cfRule type="expression" dxfId="5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topLeftCell="A169" workbookViewId="0">
      <selection activeCell="C189" sqref="C189"/>
    </sheetView>
  </sheetViews>
  <sheetFormatPr defaultColWidth="9.140625" defaultRowHeight="15"/>
  <cols>
    <col min="1" max="1" width="36.140625" style="128" bestFit="1" customWidth="1"/>
    <col min="2" max="2" width="7.28515625" style="129" customWidth="1"/>
    <col min="3" max="3" width="35" style="14" customWidth="1"/>
    <col min="4" max="4" width="14.140625" style="128" customWidth="1"/>
    <col min="5" max="5" width="13.42578125" style="128" customWidth="1"/>
    <col min="6" max="16384" width="9.140625" style="14"/>
  </cols>
  <sheetData>
    <row r="1" spans="1:5" ht="19.5" customHeight="1">
      <c r="A1" s="123" t="s">
        <v>371</v>
      </c>
      <c r="B1" s="124" t="s">
        <v>49</v>
      </c>
      <c r="D1" s="123" t="s">
        <v>48</v>
      </c>
      <c r="E1" s="123" t="s">
        <v>50</v>
      </c>
    </row>
    <row r="2" spans="1:5">
      <c r="A2" s="125" t="s">
        <v>78</v>
      </c>
      <c r="B2" s="126" t="s">
        <v>619</v>
      </c>
      <c r="D2" s="127" t="s">
        <v>52</v>
      </c>
      <c r="E2" s="125" t="s">
        <v>53</v>
      </c>
    </row>
    <row r="3" spans="1:5">
      <c r="A3" s="125" t="s">
        <v>71</v>
      </c>
      <c r="B3" s="126" t="s">
        <v>629</v>
      </c>
      <c r="D3" s="127" t="s">
        <v>54</v>
      </c>
      <c r="E3" s="125" t="s">
        <v>55</v>
      </c>
    </row>
    <row r="4" spans="1:5">
      <c r="A4" s="125" t="s">
        <v>195</v>
      </c>
      <c r="B4" s="126" t="s">
        <v>631</v>
      </c>
      <c r="D4" s="127" t="s">
        <v>56</v>
      </c>
      <c r="E4" s="125" t="s">
        <v>57</v>
      </c>
    </row>
    <row r="5" spans="1:5">
      <c r="A5" s="125" t="s">
        <v>53</v>
      </c>
      <c r="B5" s="126" t="s">
        <v>626</v>
      </c>
      <c r="D5" s="127" t="s">
        <v>59</v>
      </c>
      <c r="E5" s="125" t="s">
        <v>60</v>
      </c>
    </row>
    <row r="6" spans="1:5">
      <c r="A6" s="125" t="s">
        <v>187</v>
      </c>
      <c r="B6" s="126" t="s">
        <v>613</v>
      </c>
      <c r="D6" s="127" t="s">
        <v>62</v>
      </c>
      <c r="E6" s="125" t="s">
        <v>63</v>
      </c>
    </row>
    <row r="7" spans="1:5">
      <c r="A7" s="125" t="s">
        <v>678</v>
      </c>
      <c r="B7" s="126" t="s">
        <v>629</v>
      </c>
      <c r="D7" s="127" t="s">
        <v>64</v>
      </c>
      <c r="E7" s="125" t="s">
        <v>65</v>
      </c>
    </row>
    <row r="8" spans="1:5">
      <c r="A8" s="125" t="s">
        <v>68</v>
      </c>
      <c r="B8" s="126" t="s">
        <v>661</v>
      </c>
      <c r="D8" s="127" t="s">
        <v>67</v>
      </c>
      <c r="E8" s="125" t="s">
        <v>68</v>
      </c>
    </row>
    <row r="9" spans="1:5">
      <c r="A9" s="125" t="s">
        <v>57</v>
      </c>
      <c r="B9" s="126" t="s">
        <v>620</v>
      </c>
      <c r="D9" s="127" t="s">
        <v>70</v>
      </c>
      <c r="E9" s="125" t="s">
        <v>71</v>
      </c>
    </row>
    <row r="10" spans="1:5">
      <c r="A10" s="125" t="s">
        <v>91</v>
      </c>
      <c r="B10" s="126" t="s">
        <v>618</v>
      </c>
      <c r="D10" s="127" t="s">
        <v>73</v>
      </c>
      <c r="E10" s="125" t="s">
        <v>63</v>
      </c>
    </row>
    <row r="11" spans="1:5">
      <c r="A11" s="125" t="s">
        <v>277</v>
      </c>
      <c r="B11" s="126" t="s">
        <v>630</v>
      </c>
      <c r="D11" s="127" t="s">
        <v>75</v>
      </c>
      <c r="E11" s="125" t="s">
        <v>63</v>
      </c>
    </row>
    <row r="12" spans="1:5">
      <c r="A12" s="125" t="s">
        <v>55</v>
      </c>
      <c r="B12" s="126" t="s">
        <v>621</v>
      </c>
      <c r="D12" s="127" t="s">
        <v>77</v>
      </c>
      <c r="E12" s="125" t="s">
        <v>78</v>
      </c>
    </row>
    <row r="13" spans="1:5">
      <c r="A13" s="125" t="s">
        <v>679</v>
      </c>
      <c r="B13" s="126" t="s">
        <v>643</v>
      </c>
      <c r="D13" s="127" t="s">
        <v>80</v>
      </c>
      <c r="E13" s="125" t="s">
        <v>60</v>
      </c>
    </row>
    <row r="14" spans="1:5">
      <c r="A14" s="125" t="s">
        <v>269</v>
      </c>
      <c r="B14" s="126" t="s">
        <v>628</v>
      </c>
      <c r="D14" s="127" t="s">
        <v>82</v>
      </c>
      <c r="E14" s="125" t="s">
        <v>83</v>
      </c>
    </row>
    <row r="15" spans="1:5">
      <c r="A15" s="125" t="s">
        <v>282</v>
      </c>
      <c r="B15" s="126" t="s">
        <v>680</v>
      </c>
      <c r="D15" s="127" t="s">
        <v>85</v>
      </c>
      <c r="E15" s="125" t="s">
        <v>86</v>
      </c>
    </row>
    <row r="16" spans="1:5">
      <c r="A16" s="125" t="s">
        <v>116</v>
      </c>
      <c r="B16" s="126" t="s">
        <v>642</v>
      </c>
      <c r="D16" s="127" t="s">
        <v>88</v>
      </c>
      <c r="E16" s="125" t="s">
        <v>60</v>
      </c>
    </row>
    <row r="17" spans="1:5">
      <c r="A17" s="125" t="s">
        <v>248</v>
      </c>
      <c r="B17" s="126" t="s">
        <v>669</v>
      </c>
      <c r="D17" s="127" t="s">
        <v>90</v>
      </c>
      <c r="E17" s="125" t="s">
        <v>91</v>
      </c>
    </row>
    <row r="18" spans="1:5">
      <c r="A18" s="125" t="s">
        <v>117</v>
      </c>
      <c r="B18" s="126" t="s">
        <v>599</v>
      </c>
      <c r="D18" s="127" t="s">
        <v>93</v>
      </c>
      <c r="E18" s="125" t="s">
        <v>68</v>
      </c>
    </row>
    <row r="19" spans="1:5">
      <c r="A19" s="125" t="s">
        <v>111</v>
      </c>
      <c r="B19" s="126" t="s">
        <v>680</v>
      </c>
      <c r="D19" s="125" t="s">
        <v>634</v>
      </c>
      <c r="E19" s="125" t="s">
        <v>195</v>
      </c>
    </row>
    <row r="20" spans="1:5">
      <c r="A20" s="125" t="s">
        <v>119</v>
      </c>
      <c r="B20" s="126" t="s">
        <v>610</v>
      </c>
      <c r="D20" s="14"/>
      <c r="E20" s="14"/>
    </row>
    <row r="21" spans="1:5">
      <c r="A21" s="125" t="s">
        <v>231</v>
      </c>
      <c r="B21" s="126" t="s">
        <v>664</v>
      </c>
      <c r="D21" s="14"/>
      <c r="E21" s="14"/>
    </row>
    <row r="22" spans="1:5">
      <c r="A22" s="125" t="s">
        <v>121</v>
      </c>
      <c r="B22" s="126" t="s">
        <v>624</v>
      </c>
      <c r="D22" s="14"/>
      <c r="E22" s="14"/>
    </row>
    <row r="23" spans="1:5">
      <c r="A23" s="125" t="s">
        <v>296</v>
      </c>
      <c r="B23" s="126" t="s">
        <v>639</v>
      </c>
      <c r="D23" s="14"/>
      <c r="E23" s="14"/>
    </row>
    <row r="24" spans="1:5">
      <c r="A24" s="125" t="s">
        <v>252</v>
      </c>
      <c r="B24" s="126" t="s">
        <v>670</v>
      </c>
      <c r="D24" s="14"/>
      <c r="E24" s="14"/>
    </row>
    <row r="25" spans="1:5">
      <c r="A25" s="125" t="s">
        <v>681</v>
      </c>
      <c r="B25" s="126" t="s">
        <v>639</v>
      </c>
      <c r="D25" s="14"/>
      <c r="E25" s="14"/>
    </row>
    <row r="26" spans="1:5">
      <c r="A26" s="125" t="s">
        <v>304</v>
      </c>
      <c r="B26" s="126" t="s">
        <v>608</v>
      </c>
      <c r="D26" s="14"/>
      <c r="E26" s="14"/>
    </row>
    <row r="27" spans="1:5">
      <c r="A27" s="125" t="s">
        <v>249</v>
      </c>
      <c r="B27" s="126" t="s">
        <v>629</v>
      </c>
      <c r="D27" s="14"/>
      <c r="E27" s="14"/>
    </row>
    <row r="28" spans="1:5">
      <c r="A28" s="125" t="s">
        <v>179</v>
      </c>
      <c r="B28" s="126" t="s">
        <v>619</v>
      </c>
      <c r="D28" s="14"/>
      <c r="E28" s="14"/>
    </row>
    <row r="29" spans="1:5">
      <c r="A29" s="125" t="s">
        <v>274</v>
      </c>
      <c r="B29" s="126" t="s">
        <v>619</v>
      </c>
      <c r="D29" s="14"/>
      <c r="E29" s="14"/>
    </row>
    <row r="30" spans="1:5">
      <c r="A30" s="125" t="s">
        <v>302</v>
      </c>
      <c r="B30" s="126" t="s">
        <v>598</v>
      </c>
      <c r="D30" s="14"/>
      <c r="E30" s="14"/>
    </row>
    <row r="31" spans="1:5">
      <c r="A31" s="125" t="s">
        <v>180</v>
      </c>
      <c r="B31" s="126" t="s">
        <v>650</v>
      </c>
      <c r="D31" s="14"/>
      <c r="E31" s="14"/>
    </row>
    <row r="32" spans="1:5">
      <c r="A32" s="125" t="s">
        <v>596</v>
      </c>
      <c r="B32" s="126" t="s">
        <v>626</v>
      </c>
      <c r="D32" s="14"/>
      <c r="E32" s="14"/>
    </row>
    <row r="33" spans="1:5">
      <c r="A33" s="125" t="s">
        <v>60</v>
      </c>
      <c r="B33" s="126" t="s">
        <v>625</v>
      </c>
      <c r="D33" s="14"/>
      <c r="E33" s="14"/>
    </row>
    <row r="34" spans="1:5">
      <c r="A34" s="125" t="s">
        <v>241</v>
      </c>
      <c r="B34" s="126" t="s">
        <v>627</v>
      </c>
      <c r="D34" s="14"/>
      <c r="E34" s="14"/>
    </row>
    <row r="35" spans="1:5">
      <c r="A35" s="125" t="s">
        <v>308</v>
      </c>
      <c r="B35" s="126" t="s">
        <v>550</v>
      </c>
      <c r="D35" s="14"/>
      <c r="E35" s="14"/>
    </row>
    <row r="36" spans="1:5">
      <c r="A36" s="125" t="s">
        <v>294</v>
      </c>
      <c r="B36" s="126" t="s">
        <v>626</v>
      </c>
      <c r="D36" s="14"/>
      <c r="E36" s="14"/>
    </row>
    <row r="37" spans="1:5">
      <c r="A37" s="125" t="s">
        <v>306</v>
      </c>
      <c r="B37" s="126" t="s">
        <v>626</v>
      </c>
      <c r="D37" s="14"/>
      <c r="E37" s="14"/>
    </row>
    <row r="38" spans="1:5">
      <c r="A38" s="125" t="s">
        <v>185</v>
      </c>
      <c r="B38" s="126" t="s">
        <v>619</v>
      </c>
      <c r="D38" s="14"/>
      <c r="E38" s="14"/>
    </row>
    <row r="39" spans="1:5">
      <c r="A39" s="125" t="s">
        <v>186</v>
      </c>
      <c r="B39" s="126" t="s">
        <v>598</v>
      </c>
      <c r="D39" s="14"/>
      <c r="E39" s="14"/>
    </row>
    <row r="40" spans="1:5">
      <c r="A40" s="125" t="s">
        <v>135</v>
      </c>
      <c r="B40" s="126" t="s">
        <v>618</v>
      </c>
      <c r="D40" s="14"/>
      <c r="E40" s="14"/>
    </row>
    <row r="41" spans="1:5">
      <c r="A41" s="125" t="s">
        <v>217</v>
      </c>
      <c r="B41" s="126" t="s">
        <v>623</v>
      </c>
      <c r="D41" s="14"/>
      <c r="E41" s="14"/>
    </row>
    <row r="42" spans="1:5">
      <c r="A42" s="125" t="s">
        <v>682</v>
      </c>
      <c r="B42" s="126" t="s">
        <v>638</v>
      </c>
      <c r="D42" s="14"/>
      <c r="E42" s="14"/>
    </row>
    <row r="43" spans="1:5">
      <c r="A43" s="125" t="s">
        <v>300</v>
      </c>
      <c r="B43" s="126" t="s">
        <v>599</v>
      </c>
      <c r="D43" s="14"/>
      <c r="E43" s="14"/>
    </row>
    <row r="44" spans="1:5">
      <c r="A44" s="125" t="s">
        <v>683</v>
      </c>
      <c r="B44" s="126" t="s">
        <v>680</v>
      </c>
      <c r="D44" s="14"/>
      <c r="E44" s="14"/>
    </row>
    <row r="45" spans="1:5">
      <c r="A45" s="125" t="s">
        <v>593</v>
      </c>
      <c r="B45" s="126" t="s">
        <v>676</v>
      </c>
      <c r="D45" s="14"/>
      <c r="E45" s="14"/>
    </row>
    <row r="46" spans="1:5">
      <c r="A46" s="125" t="s">
        <v>230</v>
      </c>
      <c r="B46" s="126" t="s">
        <v>644</v>
      </c>
      <c r="D46" s="14"/>
      <c r="E46" s="14"/>
    </row>
    <row r="47" spans="1:5">
      <c r="A47" s="125" t="s">
        <v>120</v>
      </c>
      <c r="B47" s="126" t="s">
        <v>664</v>
      </c>
      <c r="D47" s="14"/>
      <c r="E47" s="14"/>
    </row>
    <row r="48" spans="1:5">
      <c r="A48" s="125" t="s">
        <v>83</v>
      </c>
      <c r="B48" s="126" t="s">
        <v>627</v>
      </c>
      <c r="D48" s="14"/>
      <c r="E48" s="14"/>
    </row>
    <row r="49" spans="1:5">
      <c r="A49" s="125" t="s">
        <v>246</v>
      </c>
      <c r="B49" s="126" t="s">
        <v>550</v>
      </c>
      <c r="D49" s="14"/>
      <c r="E49" s="14"/>
    </row>
    <row r="50" spans="1:5">
      <c r="A50" s="125" t="s">
        <v>241</v>
      </c>
      <c r="B50" s="126" t="s">
        <v>684</v>
      </c>
      <c r="D50" s="14"/>
      <c r="E50" s="14"/>
    </row>
    <row r="51" spans="1:5">
      <c r="A51" s="125" t="s">
        <v>245</v>
      </c>
      <c r="B51" s="126" t="s">
        <v>615</v>
      </c>
      <c r="D51" s="14"/>
      <c r="E51" s="14"/>
    </row>
    <row r="52" spans="1:5">
      <c r="A52" s="125" t="s">
        <v>160</v>
      </c>
      <c r="B52" s="126" t="s">
        <v>623</v>
      </c>
      <c r="D52" s="14"/>
      <c r="E52" s="14"/>
    </row>
    <row r="53" spans="1:5">
      <c r="A53" s="125" t="s">
        <v>65</v>
      </c>
      <c r="B53" s="126" t="s">
        <v>648</v>
      </c>
      <c r="D53" s="14"/>
      <c r="E53" s="14"/>
    </row>
    <row r="54" spans="1:5">
      <c r="A54" s="125" t="s">
        <v>6096</v>
      </c>
      <c r="B54" s="126" t="s">
        <v>648</v>
      </c>
      <c r="D54" s="14"/>
      <c r="E54" s="14"/>
    </row>
    <row r="55" spans="1:5">
      <c r="A55" s="125" t="s">
        <v>685</v>
      </c>
      <c r="B55" s="126" t="s">
        <v>613</v>
      </c>
      <c r="D55" s="14"/>
      <c r="E55" s="14"/>
    </row>
    <row r="56" spans="1:5">
      <c r="A56" s="125" t="s">
        <v>254</v>
      </c>
      <c r="B56" s="126" t="s">
        <v>680</v>
      </c>
      <c r="D56" s="14"/>
      <c r="E56" s="14"/>
    </row>
    <row r="57" spans="1:5">
      <c r="A57" s="125" t="s">
        <v>686</v>
      </c>
      <c r="B57" s="126" t="s">
        <v>687</v>
      </c>
      <c r="D57" s="14"/>
      <c r="E57" s="14"/>
    </row>
    <row r="58" spans="1:5">
      <c r="A58" s="125" t="s">
        <v>688</v>
      </c>
      <c r="B58" s="126" t="s">
        <v>646</v>
      </c>
      <c r="D58" s="14"/>
      <c r="E58" s="14"/>
    </row>
    <row r="59" spans="1:5">
      <c r="A59" s="125" t="s">
        <v>280</v>
      </c>
      <c r="B59" s="126" t="s">
        <v>635</v>
      </c>
      <c r="D59" s="14"/>
      <c r="E59" s="14"/>
    </row>
    <row r="60" spans="1:5">
      <c r="A60" s="125" t="s">
        <v>51</v>
      </c>
      <c r="B60" s="126" t="s">
        <v>689</v>
      </c>
      <c r="D60" s="14"/>
      <c r="E60" s="14"/>
    </row>
    <row r="61" spans="1:5">
      <c r="A61" s="125" t="s">
        <v>97</v>
      </c>
      <c r="B61" s="126" t="s">
        <v>642</v>
      </c>
      <c r="D61" s="14"/>
      <c r="E61" s="14"/>
    </row>
    <row r="62" spans="1:5">
      <c r="A62" s="125" t="s">
        <v>51</v>
      </c>
      <c r="B62" s="126" t="s">
        <v>613</v>
      </c>
      <c r="D62" s="14"/>
      <c r="E62" s="14"/>
    </row>
    <row r="63" spans="1:5">
      <c r="A63" s="125" t="s">
        <v>185</v>
      </c>
      <c r="B63" s="126" t="s">
        <v>598</v>
      </c>
      <c r="D63" s="14"/>
      <c r="E63" s="14"/>
    </row>
    <row r="64" spans="1:5">
      <c r="A64" s="125" t="s">
        <v>111</v>
      </c>
      <c r="B64" s="126" t="s">
        <v>690</v>
      </c>
      <c r="D64" s="14"/>
      <c r="E64" s="14"/>
    </row>
    <row r="65" spans="1:5">
      <c r="A65" s="125" t="s">
        <v>184</v>
      </c>
      <c r="B65" s="126" t="s">
        <v>669</v>
      </c>
      <c r="D65" s="14"/>
      <c r="E65" s="14"/>
    </row>
    <row r="66" spans="1:5">
      <c r="A66" s="125" t="s">
        <v>256</v>
      </c>
      <c r="B66" s="126" t="s">
        <v>680</v>
      </c>
      <c r="D66" s="14"/>
      <c r="E66" s="14"/>
    </row>
    <row r="67" spans="1:5">
      <c r="A67" s="125" t="s">
        <v>202</v>
      </c>
      <c r="B67" s="126" t="s">
        <v>659</v>
      </c>
      <c r="D67" s="14"/>
      <c r="E67" s="14"/>
    </row>
    <row r="68" spans="1:5">
      <c r="A68" s="125" t="s">
        <v>691</v>
      </c>
      <c r="B68" s="126" t="s">
        <v>684</v>
      </c>
      <c r="D68" s="14"/>
      <c r="E68" s="14"/>
    </row>
    <row r="69" spans="1:5">
      <c r="A69" s="125" t="s">
        <v>692</v>
      </c>
      <c r="B69" s="126" t="s">
        <v>613</v>
      </c>
      <c r="D69" s="14"/>
      <c r="E69" s="14"/>
    </row>
    <row r="70" spans="1:5">
      <c r="A70" s="125" t="s">
        <v>299</v>
      </c>
      <c r="B70" s="126" t="s">
        <v>674</v>
      </c>
      <c r="D70" s="14"/>
      <c r="E70" s="14"/>
    </row>
    <row r="71" spans="1:5">
      <c r="A71" s="125" t="s">
        <v>693</v>
      </c>
      <c r="B71" s="126" t="s">
        <v>648</v>
      </c>
      <c r="D71" s="14"/>
      <c r="E71" s="14"/>
    </row>
    <row r="72" spans="1:5">
      <c r="A72" s="125" t="s">
        <v>290</v>
      </c>
      <c r="B72" s="126" t="s">
        <v>605</v>
      </c>
      <c r="D72" s="14"/>
      <c r="E72" s="14"/>
    </row>
    <row r="73" spans="1:5">
      <c r="A73" s="125" t="s">
        <v>308</v>
      </c>
      <c r="B73" s="126" t="s">
        <v>694</v>
      </c>
      <c r="D73" s="14"/>
      <c r="E73" s="14"/>
    </row>
    <row r="74" spans="1:5">
      <c r="A74" s="125" t="s">
        <v>695</v>
      </c>
      <c r="B74" s="126" t="s">
        <v>601</v>
      </c>
      <c r="D74" s="14"/>
      <c r="E74" s="14"/>
    </row>
    <row r="75" spans="1:5">
      <c r="A75" s="125" t="s">
        <v>259</v>
      </c>
      <c r="B75" s="126" t="s">
        <v>597</v>
      </c>
      <c r="D75" s="14"/>
      <c r="E75" s="14"/>
    </row>
    <row r="76" spans="1:5">
      <c r="A76" s="125" t="s">
        <v>695</v>
      </c>
      <c r="B76" s="126" t="s">
        <v>666</v>
      </c>
      <c r="D76" s="14"/>
      <c r="E76" s="14"/>
    </row>
    <row r="77" spans="1:5">
      <c r="A77" s="125" t="s">
        <v>696</v>
      </c>
      <c r="B77" s="126" t="s">
        <v>606</v>
      </c>
      <c r="D77" s="14"/>
      <c r="E77" s="14"/>
    </row>
    <row r="78" spans="1:5">
      <c r="A78" s="125" t="s">
        <v>282</v>
      </c>
      <c r="B78" s="126" t="s">
        <v>672</v>
      </c>
      <c r="D78" s="14"/>
      <c r="E78" s="14"/>
    </row>
    <row r="79" spans="1:5">
      <c r="A79" s="125" t="s">
        <v>296</v>
      </c>
      <c r="B79" s="126" t="s">
        <v>599</v>
      </c>
      <c r="D79" s="14"/>
      <c r="E79" s="14"/>
    </row>
    <row r="80" spans="1:5">
      <c r="A80" s="125" t="s">
        <v>307</v>
      </c>
      <c r="B80" s="126" t="s">
        <v>675</v>
      </c>
      <c r="D80" s="14"/>
      <c r="E80" s="14"/>
    </row>
    <row r="81" spans="1:5">
      <c r="A81" s="125" t="s">
        <v>697</v>
      </c>
      <c r="B81" s="126" t="s">
        <v>698</v>
      </c>
      <c r="D81" s="14"/>
      <c r="E81" s="14"/>
    </row>
    <row r="82" spans="1:5">
      <c r="A82" s="125" t="s">
        <v>63</v>
      </c>
      <c r="B82" s="126" t="s">
        <v>632</v>
      </c>
      <c r="D82" s="14"/>
      <c r="E82" s="14"/>
    </row>
    <row r="83" spans="1:5">
      <c r="A83" s="125" t="s">
        <v>107</v>
      </c>
      <c r="B83" s="126" t="s">
        <v>637</v>
      </c>
      <c r="D83" s="14"/>
      <c r="E83" s="14"/>
    </row>
    <row r="84" spans="1:5">
      <c r="A84" s="125" t="s">
        <v>244</v>
      </c>
      <c r="B84" s="126" t="s">
        <v>662</v>
      </c>
      <c r="D84" s="14"/>
      <c r="E84" s="14"/>
    </row>
    <row r="85" spans="1:5">
      <c r="A85" s="125" t="s">
        <v>60</v>
      </c>
      <c r="B85" s="126" t="s">
        <v>629</v>
      </c>
      <c r="D85" s="14"/>
      <c r="E85" s="14"/>
    </row>
    <row r="86" spans="1:5">
      <c r="A86" s="125" t="s">
        <v>83</v>
      </c>
      <c r="B86" s="126" t="s">
        <v>660</v>
      </c>
      <c r="D86" s="14"/>
      <c r="E86" s="14"/>
    </row>
    <row r="87" spans="1:5">
      <c r="A87" s="125" t="s">
        <v>209</v>
      </c>
      <c r="B87" s="126" t="s">
        <v>660</v>
      </c>
      <c r="D87" s="14"/>
      <c r="E87" s="14"/>
    </row>
    <row r="88" spans="1:5">
      <c r="A88" s="125" t="s">
        <v>86</v>
      </c>
      <c r="B88" s="126" t="s">
        <v>622</v>
      </c>
      <c r="D88" s="14"/>
      <c r="E88" s="14"/>
    </row>
    <row r="89" spans="1:5">
      <c r="A89" s="125" t="s">
        <v>199</v>
      </c>
      <c r="B89" s="126" t="s">
        <v>623</v>
      </c>
      <c r="D89" s="14"/>
      <c r="E89" s="14"/>
    </row>
    <row r="90" spans="1:5">
      <c r="A90" s="125" t="s">
        <v>306</v>
      </c>
      <c r="B90" s="126" t="s">
        <v>633</v>
      </c>
      <c r="D90" s="14"/>
      <c r="E90" s="14"/>
    </row>
    <row r="91" spans="1:5">
      <c r="A91" s="125" t="s">
        <v>293</v>
      </c>
      <c r="B91" s="126" t="s">
        <v>598</v>
      </c>
      <c r="D91" s="14"/>
      <c r="E91" s="14"/>
    </row>
    <row r="92" spans="1:5">
      <c r="A92" s="125" t="s">
        <v>194</v>
      </c>
      <c r="B92" s="126" t="s">
        <v>627</v>
      </c>
      <c r="D92" s="14"/>
      <c r="E92" s="14"/>
    </row>
    <row r="93" spans="1:5">
      <c r="A93" s="125" t="s">
        <v>309</v>
      </c>
      <c r="B93" s="126" t="s">
        <v>597</v>
      </c>
      <c r="D93" s="14"/>
      <c r="E93" s="14"/>
    </row>
    <row r="94" spans="1:5">
      <c r="A94" s="125" t="s">
        <v>299</v>
      </c>
      <c r="B94" s="126" t="s">
        <v>628</v>
      </c>
      <c r="D94" s="14"/>
      <c r="E94" s="14"/>
    </row>
    <row r="95" spans="1:5">
      <c r="A95" s="125" t="s">
        <v>298</v>
      </c>
      <c r="B95" s="126" t="s">
        <v>626</v>
      </c>
      <c r="D95" s="14"/>
      <c r="E95" s="14"/>
    </row>
    <row r="96" spans="1:5">
      <c r="A96" s="125" t="s">
        <v>592</v>
      </c>
      <c r="B96" s="126" t="s">
        <v>626</v>
      </c>
      <c r="D96" s="14"/>
      <c r="E96" s="14"/>
    </row>
    <row r="97" spans="1:5">
      <c r="A97" s="125" t="s">
        <v>699</v>
      </c>
      <c r="B97" s="126" t="s">
        <v>629</v>
      </c>
      <c r="D97" s="14"/>
      <c r="E97" s="14"/>
    </row>
    <row r="98" spans="1:5">
      <c r="A98" s="125" t="s">
        <v>700</v>
      </c>
      <c r="B98" s="126" t="s">
        <v>621</v>
      </c>
      <c r="D98" s="14"/>
      <c r="E98" s="14"/>
    </row>
    <row r="99" spans="1:5">
      <c r="A99" s="125" t="s">
        <v>106</v>
      </c>
      <c r="B99" s="126" t="s">
        <v>620</v>
      </c>
      <c r="D99" s="14"/>
      <c r="E99" s="14"/>
    </row>
    <row r="100" spans="1:5">
      <c r="A100" s="125" t="s">
        <v>595</v>
      </c>
      <c r="B100" s="126" t="s">
        <v>621</v>
      </c>
      <c r="D100" s="14"/>
      <c r="E100" s="14"/>
    </row>
    <row r="101" spans="1:5">
      <c r="A101" s="125" t="s">
        <v>235</v>
      </c>
      <c r="B101" s="126" t="s">
        <v>615</v>
      </c>
      <c r="D101" s="14"/>
      <c r="E101" s="14"/>
    </row>
    <row r="102" spans="1:5">
      <c r="A102" s="125" t="s">
        <v>307</v>
      </c>
      <c r="B102" s="126" t="s">
        <v>662</v>
      </c>
      <c r="D102" s="14"/>
      <c r="E102" s="14"/>
    </row>
    <row r="103" spans="1:5">
      <c r="A103" s="125" t="s">
        <v>306</v>
      </c>
      <c r="B103" s="126" t="s">
        <v>627</v>
      </c>
      <c r="D103" s="14"/>
      <c r="E103" s="14"/>
    </row>
    <row r="104" spans="1:5">
      <c r="A104" s="125" t="s">
        <v>305</v>
      </c>
      <c r="B104" s="126" t="s">
        <v>627</v>
      </c>
      <c r="D104" s="14"/>
      <c r="E104" s="14"/>
    </row>
    <row r="105" spans="1:5">
      <c r="A105" s="125" t="s">
        <v>242</v>
      </c>
      <c r="B105" s="126" t="s">
        <v>652</v>
      </c>
      <c r="D105" s="14"/>
      <c r="E105" s="14"/>
    </row>
    <row r="106" spans="1:5">
      <c r="A106" s="125" t="s">
        <v>53</v>
      </c>
      <c r="B106" s="126" t="s">
        <v>621</v>
      </c>
      <c r="D106" s="14"/>
      <c r="E106" s="14"/>
    </row>
    <row r="107" spans="1:5">
      <c r="A107" s="125" t="s">
        <v>251</v>
      </c>
      <c r="B107" s="126" t="s">
        <v>629</v>
      </c>
      <c r="D107" s="14"/>
      <c r="E107" s="14"/>
    </row>
    <row r="108" spans="1:5">
      <c r="A108" s="125" t="s">
        <v>111</v>
      </c>
      <c r="B108" s="126" t="s">
        <v>620</v>
      </c>
      <c r="D108" s="14"/>
      <c r="E108" s="14"/>
    </row>
    <row r="109" spans="1:5">
      <c r="A109" s="125" t="s">
        <v>203</v>
      </c>
      <c r="B109" s="126" t="s">
        <v>623</v>
      </c>
      <c r="D109" s="14"/>
      <c r="E109" s="14"/>
    </row>
    <row r="110" spans="1:5">
      <c r="A110" s="125" t="s">
        <v>170</v>
      </c>
      <c r="B110" s="126" t="s">
        <v>598</v>
      </c>
      <c r="D110" s="14"/>
      <c r="E110" s="14"/>
    </row>
    <row r="111" spans="1:5">
      <c r="A111" s="125" t="s">
        <v>701</v>
      </c>
      <c r="B111" s="126" t="s">
        <v>631</v>
      </c>
      <c r="D111" s="14"/>
      <c r="E111" s="14"/>
    </row>
    <row r="112" spans="1:5">
      <c r="A112" s="125" t="s">
        <v>195</v>
      </c>
      <c r="B112" s="126" t="s">
        <v>622</v>
      </c>
      <c r="D112" s="14"/>
      <c r="E112" s="14"/>
    </row>
    <row r="113" spans="1:5">
      <c r="A113" s="125" t="s">
        <v>753</v>
      </c>
      <c r="B113" s="126" t="s">
        <v>622</v>
      </c>
      <c r="D113" s="14"/>
      <c r="E113" s="14"/>
    </row>
    <row r="114" spans="1:5">
      <c r="A114" s="125" t="s">
        <v>195</v>
      </c>
      <c r="B114" s="126" t="s">
        <v>627</v>
      </c>
      <c r="D114" s="14"/>
      <c r="E114" s="14"/>
    </row>
    <row r="115" spans="1:5">
      <c r="A115" s="125" t="s">
        <v>594</v>
      </c>
      <c r="B115" s="126" t="s">
        <v>672</v>
      </c>
      <c r="D115" s="14"/>
      <c r="E115" s="14"/>
    </row>
    <row r="116" spans="1:5">
      <c r="A116" s="125" t="s">
        <v>309</v>
      </c>
      <c r="B116" s="126" t="s">
        <v>629</v>
      </c>
      <c r="D116" s="14"/>
      <c r="E116" s="14"/>
    </row>
    <row r="117" spans="1:5">
      <c r="A117" s="125" t="s">
        <v>86</v>
      </c>
      <c r="B117" s="126" t="s">
        <v>630</v>
      </c>
      <c r="D117" s="14"/>
      <c r="E117" s="14"/>
    </row>
    <row r="118" spans="1:5">
      <c r="A118" s="125" t="s">
        <v>269</v>
      </c>
      <c r="B118" s="126" t="s">
        <v>622</v>
      </c>
      <c r="D118" s="14"/>
      <c r="E118" s="14"/>
    </row>
    <row r="119" spans="1:5">
      <c r="A119" s="125" t="s">
        <v>293</v>
      </c>
      <c r="B119" s="126" t="s">
        <v>610</v>
      </c>
      <c r="D119" s="14"/>
      <c r="E119" s="14"/>
    </row>
    <row r="120" spans="1:5">
      <c r="A120" s="125" t="s">
        <v>51</v>
      </c>
      <c r="B120" s="126" t="s">
        <v>627</v>
      </c>
      <c r="D120" s="14"/>
      <c r="E120" s="14"/>
    </row>
    <row r="121" spans="1:5">
      <c r="A121" s="125" t="s">
        <v>253</v>
      </c>
      <c r="B121" s="126" t="s">
        <v>599</v>
      </c>
      <c r="D121" s="14"/>
      <c r="E121" s="14"/>
    </row>
    <row r="122" spans="1:5">
      <c r="A122" s="125" t="s">
        <v>259</v>
      </c>
      <c r="B122" s="126" t="s">
        <v>626</v>
      </c>
      <c r="D122" s="14"/>
      <c r="E122" s="14"/>
    </row>
    <row r="123" spans="1:5">
      <c r="A123" s="125" t="s">
        <v>301</v>
      </c>
      <c r="B123" s="126" t="s">
        <v>657</v>
      </c>
      <c r="D123" s="14"/>
      <c r="E123" s="14"/>
    </row>
    <row r="124" spans="1:5">
      <c r="A124" s="125" t="s">
        <v>702</v>
      </c>
      <c r="B124" s="126" t="s">
        <v>615</v>
      </c>
      <c r="D124" s="14"/>
      <c r="E124" s="14"/>
    </row>
    <row r="125" spans="1:5">
      <c r="A125" s="125" t="s">
        <v>118</v>
      </c>
      <c r="B125" s="126" t="s">
        <v>656</v>
      </c>
      <c r="D125" s="14"/>
      <c r="E125" s="14"/>
    </row>
    <row r="126" spans="1:5">
      <c r="A126" s="125" t="s">
        <v>286</v>
      </c>
      <c r="B126" s="126" t="s">
        <v>612</v>
      </c>
      <c r="D126" s="14"/>
      <c r="E126" s="14"/>
    </row>
    <row r="127" spans="1:5">
      <c r="A127" s="125" t="s">
        <v>306</v>
      </c>
      <c r="B127" s="126" t="s">
        <v>622</v>
      </c>
      <c r="D127" s="14"/>
      <c r="E127" s="14"/>
    </row>
    <row r="128" spans="1:5">
      <c r="A128" s="125" t="s">
        <v>226</v>
      </c>
      <c r="B128" s="126" t="s">
        <v>667</v>
      </c>
      <c r="D128" s="14"/>
      <c r="E128" s="14"/>
    </row>
    <row r="129" spans="1:5">
      <c r="A129" s="125" t="s">
        <v>53</v>
      </c>
      <c r="B129" s="126" t="s">
        <v>630</v>
      </c>
      <c r="D129" s="14"/>
      <c r="E129" s="14"/>
    </row>
    <row r="130" spans="1:5">
      <c r="A130" s="125" t="s">
        <v>250</v>
      </c>
      <c r="B130" s="126" t="s">
        <v>684</v>
      </c>
      <c r="D130" s="14"/>
      <c r="E130" s="14"/>
    </row>
    <row r="131" spans="1:5">
      <c r="A131" s="125" t="s">
        <v>703</v>
      </c>
      <c r="B131" s="126" t="s">
        <v>665</v>
      </c>
      <c r="D131" s="14"/>
      <c r="E131" s="14"/>
    </row>
    <row r="132" spans="1:5">
      <c r="A132" s="125" t="s">
        <v>205</v>
      </c>
      <c r="B132" s="126" t="s">
        <v>632</v>
      </c>
      <c r="D132" s="14"/>
      <c r="E132" s="14"/>
    </row>
    <row r="133" spans="1:5">
      <c r="A133" s="125" t="s">
        <v>101</v>
      </c>
      <c r="B133" s="126" t="s">
        <v>608</v>
      </c>
      <c r="D133" s="14"/>
      <c r="E133" s="14"/>
    </row>
    <row r="134" spans="1:5">
      <c r="A134" s="125" t="s">
        <v>704</v>
      </c>
      <c r="B134" s="126" t="s">
        <v>626</v>
      </c>
      <c r="D134" s="14"/>
      <c r="E134" s="14"/>
    </row>
    <row r="135" spans="1:5">
      <c r="A135" s="125" t="s">
        <v>246</v>
      </c>
      <c r="B135" s="126" t="s">
        <v>626</v>
      </c>
      <c r="D135" s="14"/>
      <c r="E135" s="14"/>
    </row>
    <row r="136" spans="1:5">
      <c r="A136" s="125" t="s">
        <v>133</v>
      </c>
      <c r="B136" s="126" t="s">
        <v>618</v>
      </c>
      <c r="D136" s="14"/>
      <c r="E136" s="14"/>
    </row>
    <row r="137" spans="1:5">
      <c r="A137" s="125" t="s">
        <v>705</v>
      </c>
      <c r="B137" s="126" t="s">
        <v>661</v>
      </c>
      <c r="D137" s="14"/>
      <c r="E137" s="14"/>
    </row>
    <row r="138" spans="1:5">
      <c r="A138" s="125" t="s">
        <v>109</v>
      </c>
      <c r="B138" s="126" t="s">
        <v>625</v>
      </c>
      <c r="D138" s="14"/>
      <c r="E138" s="14"/>
    </row>
    <row r="139" spans="1:5">
      <c r="A139" s="125" t="s">
        <v>83</v>
      </c>
      <c r="B139" s="126" t="s">
        <v>622</v>
      </c>
      <c r="D139" s="14"/>
      <c r="E139" s="14"/>
    </row>
    <row r="140" spans="1:5">
      <c r="A140" s="125" t="s">
        <v>141</v>
      </c>
      <c r="B140" s="126" t="s">
        <v>626</v>
      </c>
      <c r="D140" s="14"/>
      <c r="E140" s="14"/>
    </row>
    <row r="141" spans="1:5">
      <c r="A141" s="125" t="s">
        <v>183</v>
      </c>
      <c r="B141" s="126" t="s">
        <v>633</v>
      </c>
      <c r="D141" s="14"/>
      <c r="E141" s="14"/>
    </row>
    <row r="142" spans="1:5">
      <c r="A142" s="125" t="s">
        <v>185</v>
      </c>
      <c r="B142" s="126" t="s">
        <v>633</v>
      </c>
      <c r="D142" s="14"/>
      <c r="E142" s="14"/>
    </row>
    <row r="143" spans="1:5">
      <c r="A143" s="125" t="s">
        <v>57</v>
      </c>
      <c r="B143" s="126" t="s">
        <v>621</v>
      </c>
      <c r="D143" s="14"/>
      <c r="E143" s="14"/>
    </row>
    <row r="144" spans="1:5">
      <c r="A144" s="125" t="s">
        <v>86</v>
      </c>
      <c r="B144" s="126" t="s">
        <v>623</v>
      </c>
      <c r="D144" s="14"/>
      <c r="E144" s="14"/>
    </row>
    <row r="145" spans="1:5">
      <c r="A145" s="125" t="s">
        <v>296</v>
      </c>
      <c r="B145" s="126" t="s">
        <v>626</v>
      </c>
      <c r="D145" s="14"/>
      <c r="E145" s="14"/>
    </row>
    <row r="146" spans="1:5">
      <c r="A146" s="125" t="s">
        <v>706</v>
      </c>
      <c r="B146" s="126" t="s">
        <v>623</v>
      </c>
      <c r="D146" s="14"/>
      <c r="E146" s="14"/>
    </row>
    <row r="147" spans="1:5">
      <c r="A147" s="125" t="s">
        <v>133</v>
      </c>
      <c r="B147" s="126" t="s">
        <v>597</v>
      </c>
      <c r="D147" s="14"/>
      <c r="E147" s="14"/>
    </row>
    <row r="148" spans="1:5">
      <c r="A148" s="125" t="s">
        <v>175</v>
      </c>
      <c r="B148" s="126" t="s">
        <v>622</v>
      </c>
      <c r="D148" s="14"/>
      <c r="E148" s="14"/>
    </row>
    <row r="149" spans="1:5">
      <c r="A149" s="125" t="s">
        <v>158</v>
      </c>
      <c r="B149" s="126" t="s">
        <v>633</v>
      </c>
      <c r="D149" s="14"/>
      <c r="E149" s="14"/>
    </row>
    <row r="150" spans="1:5">
      <c r="A150" s="125" t="s">
        <v>86</v>
      </c>
      <c r="B150" s="126" t="s">
        <v>667</v>
      </c>
      <c r="D150" s="14"/>
      <c r="E150" s="14"/>
    </row>
    <row r="151" spans="1:5">
      <c r="A151" s="125" t="s">
        <v>68</v>
      </c>
      <c r="B151" s="126" t="s">
        <v>623</v>
      </c>
      <c r="D151" s="14"/>
      <c r="E151" s="14"/>
    </row>
    <row r="152" spans="1:5">
      <c r="A152" s="125" t="s">
        <v>187</v>
      </c>
      <c r="B152" s="126" t="s">
        <v>620</v>
      </c>
      <c r="D152" s="14"/>
      <c r="E152" s="14"/>
    </row>
    <row r="153" spans="1:5">
      <c r="A153" s="125" t="s">
        <v>191</v>
      </c>
      <c r="B153" s="126" t="s">
        <v>612</v>
      </c>
      <c r="D153" s="14"/>
      <c r="E153" s="14"/>
    </row>
    <row r="154" spans="1:5">
      <c r="A154" s="125" t="s">
        <v>144</v>
      </c>
      <c r="B154" s="126" t="s">
        <v>649</v>
      </c>
      <c r="D154" s="14"/>
      <c r="E154" s="14"/>
    </row>
    <row r="155" spans="1:5">
      <c r="A155" s="125" t="s">
        <v>71</v>
      </c>
      <c r="B155" s="126" t="s">
        <v>621</v>
      </c>
      <c r="D155" s="14"/>
      <c r="E155" s="14"/>
    </row>
    <row r="156" spans="1:5">
      <c r="A156" s="125" t="s">
        <v>180</v>
      </c>
      <c r="B156" s="126" t="s">
        <v>622</v>
      </c>
      <c r="D156" s="14"/>
      <c r="E156" s="14"/>
    </row>
    <row r="157" spans="1:5">
      <c r="A157" s="125" t="s">
        <v>241</v>
      </c>
      <c r="B157" s="126" t="s">
        <v>619</v>
      </c>
      <c r="D157" s="14"/>
      <c r="E157" s="14"/>
    </row>
    <row r="158" spans="1:5">
      <c r="A158" s="125" t="s">
        <v>194</v>
      </c>
      <c r="B158" s="126" t="s">
        <v>620</v>
      </c>
      <c r="D158" s="14"/>
      <c r="E158" s="14"/>
    </row>
    <row r="159" spans="1:5">
      <c r="A159" s="125" t="s">
        <v>707</v>
      </c>
      <c r="B159" s="126" t="s">
        <v>627</v>
      </c>
      <c r="D159" s="14"/>
      <c r="E159" s="14"/>
    </row>
    <row r="160" spans="1:5">
      <c r="A160" s="125" t="s">
        <v>236</v>
      </c>
      <c r="B160" s="126" t="s">
        <v>633</v>
      </c>
      <c r="D160" s="14"/>
      <c r="E160" s="14"/>
    </row>
    <row r="161" spans="1:5">
      <c r="A161" s="125" t="s">
        <v>277</v>
      </c>
      <c r="B161" s="126" t="s">
        <v>610</v>
      </c>
      <c r="D161" s="14"/>
      <c r="E161" s="14"/>
    </row>
    <row r="162" spans="1:5">
      <c r="A162" s="125" t="s">
        <v>119</v>
      </c>
      <c r="B162" s="126" t="s">
        <v>626</v>
      </c>
      <c r="D162" s="14"/>
      <c r="E162" s="14"/>
    </row>
    <row r="163" spans="1:5">
      <c r="A163" s="125" t="s">
        <v>271</v>
      </c>
      <c r="B163" s="126" t="s">
        <v>672</v>
      </c>
      <c r="D163" s="14"/>
      <c r="E163" s="14"/>
    </row>
    <row r="164" spans="1:5">
      <c r="A164" s="125" t="s">
        <v>699</v>
      </c>
      <c r="B164" s="126" t="s">
        <v>621</v>
      </c>
      <c r="D164" s="14"/>
      <c r="E164" s="14"/>
    </row>
    <row r="165" spans="1:5">
      <c r="A165" s="125" t="s">
        <v>219</v>
      </c>
      <c r="B165" s="126" t="s">
        <v>631</v>
      </c>
      <c r="D165" s="14"/>
      <c r="E165" s="14"/>
    </row>
    <row r="166" spans="1:5">
      <c r="A166" s="125" t="s">
        <v>186</v>
      </c>
      <c r="B166" s="126" t="s">
        <v>619</v>
      </c>
      <c r="D166" s="14"/>
      <c r="E166" s="14"/>
    </row>
    <row r="167" spans="1:5">
      <c r="A167" s="125" t="s">
        <v>120</v>
      </c>
      <c r="B167" s="126" t="s">
        <v>616</v>
      </c>
      <c r="D167" s="14"/>
      <c r="E167" s="14"/>
    </row>
    <row r="168" spans="1:5">
      <c r="A168" s="125" t="s">
        <v>143</v>
      </c>
      <c r="B168" s="126" t="s">
        <v>633</v>
      </c>
      <c r="D168" s="14"/>
      <c r="E168" s="14"/>
    </row>
    <row r="169" spans="1:5">
      <c r="A169" s="125" t="s">
        <v>157</v>
      </c>
      <c r="B169" s="126" t="s">
        <v>633</v>
      </c>
      <c r="D169" s="14"/>
      <c r="E169" s="14"/>
    </row>
    <row r="170" spans="1:5">
      <c r="A170" s="125" t="s">
        <v>168</v>
      </c>
      <c r="B170" s="126" t="s">
        <v>653</v>
      </c>
      <c r="D170" s="14"/>
      <c r="E170" s="14"/>
    </row>
    <row r="171" spans="1:5">
      <c r="A171" s="125" t="s">
        <v>152</v>
      </c>
      <c r="B171" s="126" t="s">
        <v>653</v>
      </c>
      <c r="D171" s="14"/>
      <c r="E171" s="14"/>
    </row>
    <row r="172" spans="1:5">
      <c r="A172" s="125" t="s">
        <v>139</v>
      </c>
      <c r="B172" s="126" t="s">
        <v>646</v>
      </c>
      <c r="D172" s="14"/>
      <c r="E172" s="14"/>
    </row>
    <row r="173" spans="1:5">
      <c r="A173" s="125" t="s">
        <v>708</v>
      </c>
      <c r="B173" s="126" t="s">
        <v>620</v>
      </c>
      <c r="D173" s="14"/>
      <c r="E173" s="14"/>
    </row>
    <row r="174" spans="1:5">
      <c r="A174" s="125" t="s">
        <v>278</v>
      </c>
      <c r="B174" s="126" t="s">
        <v>615</v>
      </c>
      <c r="D174" s="14"/>
      <c r="E174" s="14"/>
    </row>
    <row r="175" spans="1:5">
      <c r="A175" s="125" t="s">
        <v>279</v>
      </c>
      <c r="B175" s="126" t="s">
        <v>635</v>
      </c>
      <c r="D175" s="14"/>
      <c r="E175" s="14"/>
    </row>
    <row r="176" spans="1:5">
      <c r="A176" s="125" t="s">
        <v>169</v>
      </c>
      <c r="B176" s="126" t="s">
        <v>633</v>
      </c>
      <c r="D176" s="14"/>
      <c r="E176" s="14"/>
    </row>
    <row r="177" spans="1:5">
      <c r="A177" s="125" t="s">
        <v>167</v>
      </c>
      <c r="B177" s="126" t="s">
        <v>622</v>
      </c>
      <c r="D177" s="14"/>
      <c r="E177" s="14"/>
    </row>
    <row r="178" spans="1:5">
      <c r="A178" s="125" t="s">
        <v>122</v>
      </c>
      <c r="B178" s="126" t="s">
        <v>607</v>
      </c>
      <c r="D178" s="14"/>
      <c r="E178" s="14"/>
    </row>
    <row r="179" spans="1:5">
      <c r="A179" s="125" t="s">
        <v>164</v>
      </c>
      <c r="B179" s="126" t="s">
        <v>622</v>
      </c>
      <c r="D179" s="14"/>
      <c r="E179" s="14"/>
    </row>
    <row r="180" spans="1:5">
      <c r="A180" s="125" t="s">
        <v>293</v>
      </c>
      <c r="B180" s="126" t="s">
        <v>626</v>
      </c>
      <c r="D180" s="14"/>
      <c r="E180" s="14"/>
    </row>
    <row r="181" spans="1:5">
      <c r="A181" s="125" t="s">
        <v>228</v>
      </c>
      <c r="B181" s="126" t="s">
        <v>709</v>
      </c>
      <c r="D181" s="14"/>
      <c r="E181" s="14"/>
    </row>
    <row r="182" spans="1:5">
      <c r="A182" s="125" t="s">
        <v>220</v>
      </c>
      <c r="B182" s="126" t="s">
        <v>664</v>
      </c>
      <c r="D182" s="14"/>
      <c r="E182" s="14"/>
    </row>
    <row r="183" spans="1:5">
      <c r="A183" s="125" t="s">
        <v>83</v>
      </c>
      <c r="B183" s="126" t="s">
        <v>620</v>
      </c>
      <c r="D183" s="14"/>
      <c r="E183" s="14"/>
    </row>
    <row r="184" spans="1:5">
      <c r="A184" s="125" t="s">
        <v>109</v>
      </c>
      <c r="B184" s="126" t="s">
        <v>638</v>
      </c>
      <c r="D184" s="14"/>
      <c r="E184" s="14"/>
    </row>
    <row r="185" spans="1:5">
      <c r="A185" s="125" t="s">
        <v>296</v>
      </c>
      <c r="B185" s="126" t="s">
        <v>631</v>
      </c>
      <c r="D185" s="14"/>
      <c r="E185" s="14"/>
    </row>
    <row r="186" spans="1:5">
      <c r="A186" s="125" t="s">
        <v>158</v>
      </c>
      <c r="B186" s="126" t="s">
        <v>631</v>
      </c>
      <c r="D186" s="14"/>
      <c r="E186" s="14"/>
    </row>
    <row r="187" spans="1:5">
      <c r="A187" s="125" t="s">
        <v>192</v>
      </c>
      <c r="B187" s="126" t="s">
        <v>644</v>
      </c>
      <c r="D187" s="14"/>
      <c r="E187" s="14"/>
    </row>
    <row r="188" spans="1:5">
      <c r="A188" s="125" t="s">
        <v>6097</v>
      </c>
      <c r="B188" s="126" t="s">
        <v>644</v>
      </c>
      <c r="D188" s="14"/>
      <c r="E188" s="14"/>
    </row>
    <row r="189" spans="1:5">
      <c r="A189" s="125" t="s">
        <v>156</v>
      </c>
      <c r="B189" s="126" t="s">
        <v>648</v>
      </c>
      <c r="D189" s="14"/>
      <c r="E189" s="14"/>
    </row>
    <row r="190" spans="1:5">
      <c r="A190" s="125" t="s">
        <v>79</v>
      </c>
      <c r="B190" s="126" t="s">
        <v>636</v>
      </c>
      <c r="D190" s="14"/>
      <c r="E190" s="14"/>
    </row>
    <row r="191" spans="1:5">
      <c r="A191" s="125" t="s">
        <v>71</v>
      </c>
      <c r="B191" s="126" t="s">
        <v>618</v>
      </c>
      <c r="D191" s="14"/>
      <c r="E191" s="14"/>
    </row>
    <row r="192" spans="1:5">
      <c r="A192" s="125" t="s">
        <v>245</v>
      </c>
      <c r="B192" s="126" t="s">
        <v>709</v>
      </c>
      <c r="D192" s="14"/>
      <c r="E192" s="14"/>
    </row>
    <row r="193" spans="1:5">
      <c r="A193" s="125" t="s">
        <v>71</v>
      </c>
      <c r="B193" s="126" t="s">
        <v>620</v>
      </c>
      <c r="D193" s="14"/>
      <c r="E193" s="14"/>
    </row>
    <row r="194" spans="1:5">
      <c r="A194" s="125" t="s">
        <v>55</v>
      </c>
      <c r="B194" s="126" t="s">
        <v>629</v>
      </c>
      <c r="D194" s="14"/>
      <c r="E194" s="14"/>
    </row>
    <row r="195" spans="1:5">
      <c r="A195" s="125" t="s">
        <v>313</v>
      </c>
      <c r="B195" s="126" t="s">
        <v>618</v>
      </c>
      <c r="D195" s="14"/>
      <c r="E195" s="14"/>
    </row>
    <row r="196" spans="1:5">
      <c r="A196" s="125" t="s">
        <v>300</v>
      </c>
      <c r="B196" s="126" t="s">
        <v>648</v>
      </c>
      <c r="D196" s="14"/>
      <c r="E196" s="14"/>
    </row>
    <row r="197" spans="1:5">
      <c r="A197" s="125" t="s">
        <v>60</v>
      </c>
      <c r="B197" s="126" t="s">
        <v>618</v>
      </c>
      <c r="D197" s="14"/>
      <c r="E197" s="14"/>
    </row>
    <row r="198" spans="1:5">
      <c r="A198" s="125" t="s">
        <v>216</v>
      </c>
      <c r="B198" s="126" t="s">
        <v>663</v>
      </c>
      <c r="D198" s="14"/>
      <c r="E198" s="14"/>
    </row>
    <row r="199" spans="1:5">
      <c r="A199" s="125" t="s">
        <v>63</v>
      </c>
      <c r="B199" s="126" t="s">
        <v>622</v>
      </c>
      <c r="D199" s="14"/>
      <c r="E199" s="14"/>
    </row>
    <row r="200" spans="1:5">
      <c r="A200" s="125" t="s">
        <v>261</v>
      </c>
      <c r="B200" s="126" t="s">
        <v>614</v>
      </c>
      <c r="D200" s="14"/>
      <c r="E200" s="14"/>
    </row>
    <row r="201" spans="1:5">
      <c r="A201" s="125" t="s">
        <v>87</v>
      </c>
      <c r="B201" s="126" t="s">
        <v>607</v>
      </c>
      <c r="D201" s="14"/>
      <c r="E201" s="14"/>
    </row>
    <row r="202" spans="1:5">
      <c r="A202" s="125" t="s">
        <v>110</v>
      </c>
      <c r="B202" s="126" t="s">
        <v>648</v>
      </c>
      <c r="D202" s="14"/>
      <c r="E202" s="14"/>
    </row>
    <row r="203" spans="1:5">
      <c r="A203" s="125" t="s">
        <v>250</v>
      </c>
      <c r="B203" s="126" t="s">
        <v>629</v>
      </c>
      <c r="D203" s="14"/>
      <c r="E203" s="14"/>
    </row>
    <row r="204" spans="1:5">
      <c r="A204" s="125" t="s">
        <v>149</v>
      </c>
      <c r="B204" s="126" t="s">
        <v>625</v>
      </c>
      <c r="D204" s="14"/>
      <c r="E204" s="14"/>
    </row>
    <row r="205" spans="1:5">
      <c r="A205" s="125" t="s">
        <v>252</v>
      </c>
      <c r="B205" s="126" t="s">
        <v>629</v>
      </c>
      <c r="D205" s="14"/>
      <c r="E205" s="14"/>
    </row>
    <row r="206" spans="1:5">
      <c r="A206" s="125" t="s">
        <v>142</v>
      </c>
      <c r="B206" s="126" t="s">
        <v>648</v>
      </c>
      <c r="D206" s="14"/>
      <c r="E206" s="14"/>
    </row>
    <row r="207" spans="1:5">
      <c r="A207" s="125" t="s">
        <v>81</v>
      </c>
      <c r="B207" s="126" t="s">
        <v>636</v>
      </c>
      <c r="D207" s="14"/>
      <c r="E207" s="14"/>
    </row>
    <row r="208" spans="1:5">
      <c r="A208" s="125" t="s">
        <v>141</v>
      </c>
      <c r="B208" s="126" t="s">
        <v>599</v>
      </c>
      <c r="D208" s="14"/>
      <c r="E208" s="14"/>
    </row>
    <row r="209" spans="1:5">
      <c r="A209" s="125" t="s">
        <v>238</v>
      </c>
      <c r="B209" s="126" t="s">
        <v>646</v>
      </c>
      <c r="D209" s="14"/>
      <c r="E209" s="14"/>
    </row>
    <row r="210" spans="1:5">
      <c r="A210" s="125" t="s">
        <v>84</v>
      </c>
      <c r="B210" s="126" t="s">
        <v>607</v>
      </c>
      <c r="D210" s="14"/>
      <c r="E210" s="14"/>
    </row>
    <row r="211" spans="1:5">
      <c r="A211" s="125" t="s">
        <v>171</v>
      </c>
      <c r="B211" s="126" t="s">
        <v>636</v>
      </c>
      <c r="D211" s="14"/>
      <c r="E211" s="14"/>
    </row>
    <row r="212" spans="1:5">
      <c r="A212" s="125" t="s">
        <v>311</v>
      </c>
      <c r="B212" s="126" t="s">
        <v>618</v>
      </c>
      <c r="D212" s="14"/>
      <c r="E212" s="14"/>
    </row>
    <row r="213" spans="1:5">
      <c r="A213" s="125" t="s">
        <v>182</v>
      </c>
      <c r="B213" s="126" t="s">
        <v>655</v>
      </c>
      <c r="D213" s="14"/>
      <c r="E213" s="14"/>
    </row>
    <row r="214" spans="1:5">
      <c r="A214" s="125" t="s">
        <v>271</v>
      </c>
      <c r="B214" s="126" t="s">
        <v>667</v>
      </c>
      <c r="D214" s="14"/>
      <c r="E214" s="14"/>
    </row>
    <row r="215" spans="1:5">
      <c r="A215" s="125" t="s">
        <v>60</v>
      </c>
      <c r="B215" s="126" t="s">
        <v>628</v>
      </c>
      <c r="D215" s="14"/>
      <c r="E215" s="14"/>
    </row>
    <row r="216" spans="1:5">
      <c r="A216" s="125" t="s">
        <v>290</v>
      </c>
      <c r="B216" s="126" t="s">
        <v>633</v>
      </c>
      <c r="D216" s="14"/>
      <c r="E216" s="14"/>
    </row>
    <row r="217" spans="1:5">
      <c r="A217" s="125" t="s">
        <v>221</v>
      </c>
      <c r="B217" s="126" t="s">
        <v>665</v>
      </c>
      <c r="D217" s="14"/>
      <c r="E217" s="14"/>
    </row>
    <row r="218" spans="1:5">
      <c r="A218" s="125" t="s">
        <v>299</v>
      </c>
      <c r="B218" s="126" t="s">
        <v>626</v>
      </c>
      <c r="D218" s="14"/>
      <c r="E218" s="14"/>
    </row>
    <row r="219" spans="1:5">
      <c r="A219" s="125" t="s">
        <v>205</v>
      </c>
      <c r="B219" s="126" t="s">
        <v>671</v>
      </c>
      <c r="D219" s="14"/>
      <c r="E219" s="14"/>
    </row>
    <row r="220" spans="1:5">
      <c r="A220" s="125" t="s">
        <v>86</v>
      </c>
      <c r="B220" s="126" t="s">
        <v>631</v>
      </c>
      <c r="D220" s="14"/>
      <c r="E220" s="14"/>
    </row>
    <row r="221" spans="1:5">
      <c r="A221" s="125" t="s">
        <v>247</v>
      </c>
      <c r="B221" s="126" t="s">
        <v>669</v>
      </c>
      <c r="D221" s="14"/>
      <c r="E221" s="14"/>
    </row>
    <row r="222" spans="1:5">
      <c r="A222" s="125" t="s">
        <v>174</v>
      </c>
      <c r="B222" s="126" t="s">
        <v>601</v>
      </c>
      <c r="D222" s="14"/>
      <c r="E222" s="14"/>
    </row>
    <row r="223" spans="1:5">
      <c r="A223" s="125" t="s">
        <v>71</v>
      </c>
      <c r="B223" s="126" t="s">
        <v>597</v>
      </c>
      <c r="D223" s="14"/>
      <c r="E223" s="14"/>
    </row>
    <row r="224" spans="1:5">
      <c r="A224" s="125" t="s">
        <v>256</v>
      </c>
      <c r="B224" s="126" t="s">
        <v>607</v>
      </c>
      <c r="D224" s="14"/>
      <c r="E224" s="14"/>
    </row>
    <row r="225" spans="1:5">
      <c r="A225" s="125" t="s">
        <v>313</v>
      </c>
      <c r="B225" s="126" t="s">
        <v>633</v>
      </c>
      <c r="D225" s="14"/>
      <c r="E225" s="14"/>
    </row>
    <row r="226" spans="1:5">
      <c r="A226" s="125" t="s">
        <v>183</v>
      </c>
      <c r="B226" s="126" t="s">
        <v>619</v>
      </c>
      <c r="D226" s="14"/>
      <c r="E226" s="14"/>
    </row>
    <row r="227" spans="1:5">
      <c r="A227" s="125" t="s">
        <v>253</v>
      </c>
      <c r="B227" s="126" t="s">
        <v>629</v>
      </c>
      <c r="D227" s="14"/>
      <c r="E227" s="14"/>
    </row>
    <row r="228" spans="1:5">
      <c r="A228" s="125" t="s">
        <v>710</v>
      </c>
      <c r="B228" s="126" t="s">
        <v>624</v>
      </c>
      <c r="D228" s="14"/>
      <c r="E228" s="14"/>
    </row>
    <row r="229" spans="1:5">
      <c r="A229" s="125" t="s">
        <v>711</v>
      </c>
      <c r="B229" s="126" t="s">
        <v>620</v>
      </c>
      <c r="D229" s="14"/>
      <c r="E229" s="14"/>
    </row>
    <row r="230" spans="1:5">
      <c r="A230" s="125" t="s">
        <v>111</v>
      </c>
      <c r="B230" s="126" t="s">
        <v>633</v>
      </c>
      <c r="D230" s="14"/>
      <c r="E230" s="14"/>
    </row>
    <row r="231" spans="1:5">
      <c r="A231" s="125" t="s">
        <v>108</v>
      </c>
      <c r="B231" s="126" t="s">
        <v>633</v>
      </c>
      <c r="D231" s="14"/>
      <c r="E231" s="14"/>
    </row>
    <row r="232" spans="1:5">
      <c r="A232" s="125" t="s">
        <v>166</v>
      </c>
      <c r="B232" s="126" t="s">
        <v>645</v>
      </c>
      <c r="D232" s="14"/>
      <c r="E232" s="14"/>
    </row>
    <row r="233" spans="1:5">
      <c r="A233" s="125" t="s">
        <v>712</v>
      </c>
      <c r="B233" s="126" t="s">
        <v>621</v>
      </c>
      <c r="D233" s="14"/>
      <c r="E233" s="14"/>
    </row>
    <row r="234" spans="1:5">
      <c r="A234" s="125" t="s">
        <v>713</v>
      </c>
      <c r="B234" s="126" t="s">
        <v>619</v>
      </c>
      <c r="D234" s="14"/>
      <c r="E234" s="14"/>
    </row>
    <row r="235" spans="1:5">
      <c r="A235" s="125" t="s">
        <v>256</v>
      </c>
      <c r="B235" s="126" t="s">
        <v>633</v>
      </c>
      <c r="D235" s="14"/>
      <c r="E235" s="14"/>
    </row>
    <row r="236" spans="1:5">
      <c r="A236" s="125" t="s">
        <v>286</v>
      </c>
      <c r="B236" s="126" t="s">
        <v>623</v>
      </c>
      <c r="D236" s="14"/>
      <c r="E236" s="14"/>
    </row>
    <row r="237" spans="1:5">
      <c r="A237" s="125" t="s">
        <v>714</v>
      </c>
      <c r="B237" s="126" t="s">
        <v>622</v>
      </c>
      <c r="D237" s="14"/>
      <c r="E237" s="14"/>
    </row>
    <row r="238" spans="1:5">
      <c r="A238" s="125" t="s">
        <v>715</v>
      </c>
      <c r="B238" s="126" t="s">
        <v>631</v>
      </c>
      <c r="D238" s="14"/>
      <c r="E238" s="14"/>
    </row>
    <row r="239" spans="1:5">
      <c r="A239" s="125" t="s">
        <v>241</v>
      </c>
      <c r="B239" s="126" t="s">
        <v>620</v>
      </c>
      <c r="D239" s="14"/>
      <c r="E239" s="14"/>
    </row>
    <row r="240" spans="1:5">
      <c r="A240" s="125" t="s">
        <v>704</v>
      </c>
      <c r="B240" s="126" t="s">
        <v>648</v>
      </c>
      <c r="D240" s="14"/>
      <c r="E240" s="14"/>
    </row>
    <row r="241" spans="1:5">
      <c r="A241" s="125" t="s">
        <v>165</v>
      </c>
      <c r="B241" s="126" t="s">
        <v>622</v>
      </c>
      <c r="D241" s="14"/>
      <c r="E241" s="14"/>
    </row>
    <row r="242" spans="1:5">
      <c r="A242" s="125" t="s">
        <v>96</v>
      </c>
      <c r="B242" s="126" t="s">
        <v>607</v>
      </c>
      <c r="D242" s="14"/>
      <c r="E242" s="14"/>
    </row>
    <row r="243" spans="1:5">
      <c r="A243" s="125" t="s">
        <v>302</v>
      </c>
      <c r="B243" s="126" t="s">
        <v>619</v>
      </c>
      <c r="D243" s="14"/>
      <c r="E243" s="14"/>
    </row>
    <row r="244" spans="1:5">
      <c r="A244" s="125" t="s">
        <v>308</v>
      </c>
      <c r="B244" s="126" t="s">
        <v>620</v>
      </c>
      <c r="D244" s="14"/>
      <c r="E244" s="14"/>
    </row>
    <row r="245" spans="1:5">
      <c r="A245" s="125" t="s">
        <v>716</v>
      </c>
      <c r="B245" s="126" t="s">
        <v>623</v>
      </c>
      <c r="D245" s="14"/>
      <c r="E245" s="14"/>
    </row>
    <row r="246" spans="1:5">
      <c r="A246" s="125" t="s">
        <v>175</v>
      </c>
      <c r="B246" s="126" t="s">
        <v>656</v>
      </c>
      <c r="D246" s="14"/>
      <c r="E246" s="14"/>
    </row>
    <row r="247" spans="1:5">
      <c r="A247" s="125" t="s">
        <v>160</v>
      </c>
      <c r="B247" s="126" t="s">
        <v>622</v>
      </c>
      <c r="D247" s="14"/>
      <c r="E247" s="14"/>
    </row>
    <row r="248" spans="1:5">
      <c r="A248" s="125" t="s">
        <v>717</v>
      </c>
      <c r="B248" s="126" t="s">
        <v>676</v>
      </c>
      <c r="D248" s="14"/>
      <c r="E248" s="14"/>
    </row>
    <row r="249" spans="1:5">
      <c r="A249" s="125" t="s">
        <v>101</v>
      </c>
      <c r="B249" s="126" t="s">
        <v>632</v>
      </c>
      <c r="D249" s="14"/>
      <c r="E249" s="14"/>
    </row>
    <row r="250" spans="1:5">
      <c r="A250" s="125" t="s">
        <v>53</v>
      </c>
      <c r="B250" s="126" t="s">
        <v>609</v>
      </c>
      <c r="D250" s="14"/>
      <c r="E250" s="14"/>
    </row>
    <row r="251" spans="1:5">
      <c r="A251" s="125" t="s">
        <v>261</v>
      </c>
      <c r="B251" s="126" t="s">
        <v>612</v>
      </c>
      <c r="D251" s="14"/>
      <c r="E251" s="14"/>
    </row>
    <row r="252" spans="1:5">
      <c r="A252" s="125" t="s">
        <v>718</v>
      </c>
      <c r="B252" s="126" t="s">
        <v>709</v>
      </c>
      <c r="D252" s="14"/>
      <c r="E252" s="14"/>
    </row>
    <row r="253" spans="1:5">
      <c r="A253" s="125" t="s">
        <v>142</v>
      </c>
      <c r="B253" s="126" t="s">
        <v>647</v>
      </c>
      <c r="D253" s="14"/>
      <c r="E253" s="14"/>
    </row>
    <row r="254" spans="1:5">
      <c r="A254" s="125" t="s">
        <v>194</v>
      </c>
      <c r="B254" s="126" t="s">
        <v>611</v>
      </c>
      <c r="D254" s="14"/>
      <c r="E254" s="14"/>
    </row>
    <row r="255" spans="1:5">
      <c r="A255" s="125" t="s">
        <v>233</v>
      </c>
      <c r="B255" s="126" t="s">
        <v>618</v>
      </c>
      <c r="D255" s="14"/>
      <c r="E255" s="14"/>
    </row>
    <row r="256" spans="1:5">
      <c r="A256" s="125" t="s">
        <v>276</v>
      </c>
      <c r="B256" s="126" t="s">
        <v>661</v>
      </c>
      <c r="D256" s="14"/>
      <c r="E256" s="14"/>
    </row>
    <row r="257" spans="1:5">
      <c r="A257" s="125" t="s">
        <v>719</v>
      </c>
      <c r="B257" s="126" t="s">
        <v>694</v>
      </c>
      <c r="D257" s="14"/>
      <c r="E257" s="14"/>
    </row>
    <row r="258" spans="1:5">
      <c r="A258" s="125" t="s">
        <v>720</v>
      </c>
      <c r="B258" s="126" t="s">
        <v>607</v>
      </c>
      <c r="D258" s="14"/>
      <c r="E258" s="14"/>
    </row>
    <row r="259" spans="1:5">
      <c r="A259" s="125" t="s">
        <v>721</v>
      </c>
      <c r="B259" s="126" t="s">
        <v>672</v>
      </c>
      <c r="D259" s="14"/>
      <c r="E259" s="14"/>
    </row>
    <row r="260" spans="1:5">
      <c r="A260" s="125" t="s">
        <v>722</v>
      </c>
      <c r="B260" s="126" t="s">
        <v>667</v>
      </c>
      <c r="D260" s="14"/>
      <c r="E260" s="14"/>
    </row>
    <row r="261" spans="1:5">
      <c r="A261" s="125" t="s">
        <v>204</v>
      </c>
      <c r="B261" s="126" t="s">
        <v>690</v>
      </c>
      <c r="D261" s="14"/>
      <c r="E261" s="14"/>
    </row>
    <row r="262" spans="1:5">
      <c r="A262" s="125" t="s">
        <v>204</v>
      </c>
      <c r="B262" s="126" t="s">
        <v>633</v>
      </c>
      <c r="D262" s="14"/>
      <c r="E262" s="14"/>
    </row>
    <row r="263" spans="1:5">
      <c r="A263" s="125" t="s">
        <v>226</v>
      </c>
      <c r="B263" s="126" t="s">
        <v>665</v>
      </c>
      <c r="D263" s="14"/>
      <c r="E263" s="14"/>
    </row>
    <row r="264" spans="1:5">
      <c r="A264" s="125" t="s">
        <v>723</v>
      </c>
      <c r="B264" s="126" t="s">
        <v>641</v>
      </c>
      <c r="D264" s="14"/>
      <c r="E264" s="14"/>
    </row>
    <row r="265" spans="1:5">
      <c r="A265" s="125" t="s">
        <v>724</v>
      </c>
      <c r="B265" s="126" t="s">
        <v>636</v>
      </c>
      <c r="D265" s="14"/>
      <c r="E265" s="14"/>
    </row>
    <row r="266" spans="1:5">
      <c r="A266" s="125" t="s">
        <v>266</v>
      </c>
      <c r="B266" s="126" t="s">
        <v>644</v>
      </c>
      <c r="D266" s="14"/>
      <c r="E266" s="14"/>
    </row>
    <row r="267" spans="1:5">
      <c r="A267" s="125" t="s">
        <v>725</v>
      </c>
      <c r="B267" s="126" t="s">
        <v>671</v>
      </c>
      <c r="D267" s="14"/>
      <c r="E267" s="14"/>
    </row>
    <row r="268" spans="1:5">
      <c r="A268" s="125" t="s">
        <v>313</v>
      </c>
      <c r="B268" s="126" t="s">
        <v>645</v>
      </c>
      <c r="D268" s="14"/>
      <c r="E268" s="14"/>
    </row>
    <row r="269" spans="1:5">
      <c r="A269" s="125" t="s">
        <v>204</v>
      </c>
      <c r="B269" s="126" t="s">
        <v>661</v>
      </c>
      <c r="D269" s="14"/>
      <c r="E269" s="14"/>
    </row>
    <row r="270" spans="1:5">
      <c r="A270" s="125" t="s">
        <v>81</v>
      </c>
      <c r="B270" s="126" t="s">
        <v>632</v>
      </c>
      <c r="D270" s="14"/>
      <c r="E270" s="14"/>
    </row>
    <row r="271" spans="1:5">
      <c r="A271" s="125" t="s">
        <v>726</v>
      </c>
      <c r="B271" s="126" t="s">
        <v>625</v>
      </c>
      <c r="D271" s="14"/>
      <c r="E271" s="14"/>
    </row>
    <row r="272" spans="1:5">
      <c r="A272" s="125" t="s">
        <v>308</v>
      </c>
      <c r="B272" s="126" t="s">
        <v>626</v>
      </c>
      <c r="D272" s="14"/>
      <c r="E272" s="14"/>
    </row>
    <row r="273" spans="1:5">
      <c r="A273" s="125" t="s">
        <v>194</v>
      </c>
      <c r="B273" s="126" t="s">
        <v>606</v>
      </c>
      <c r="D273" s="14"/>
      <c r="E273" s="14"/>
    </row>
    <row r="274" spans="1:5">
      <c r="A274" s="125" t="s">
        <v>233</v>
      </c>
      <c r="B274" s="126" t="s">
        <v>617</v>
      </c>
      <c r="D274" s="14"/>
      <c r="E274" s="14"/>
    </row>
    <row r="275" spans="1:5">
      <c r="A275" s="125" t="s">
        <v>276</v>
      </c>
      <c r="B275" s="126" t="s">
        <v>690</v>
      </c>
      <c r="D275" s="14"/>
      <c r="E275" s="14"/>
    </row>
    <row r="276" spans="1:5">
      <c r="A276" s="125" t="s">
        <v>727</v>
      </c>
      <c r="B276" s="126" t="s">
        <v>619</v>
      </c>
      <c r="D276" s="14"/>
      <c r="E276" s="14"/>
    </row>
    <row r="277" spans="1:5">
      <c r="A277" s="125" t="s">
        <v>728</v>
      </c>
      <c r="B277" s="126" t="s">
        <v>661</v>
      </c>
      <c r="D277" s="14"/>
      <c r="E277" s="14"/>
    </row>
    <row r="278" spans="1:5">
      <c r="A278" s="125" t="s">
        <v>593</v>
      </c>
      <c r="B278" s="126" t="s">
        <v>621</v>
      </c>
      <c r="D278" s="14"/>
      <c r="E278" s="14"/>
    </row>
    <row r="279" spans="1:5">
      <c r="A279" s="125" t="s">
        <v>302</v>
      </c>
      <c r="B279" s="126" t="s">
        <v>626</v>
      </c>
      <c r="D279" s="14"/>
      <c r="E279" s="14"/>
    </row>
    <row r="280" spans="1:5">
      <c r="A280" s="125" t="s">
        <v>161</v>
      </c>
      <c r="B280" s="126" t="s">
        <v>729</v>
      </c>
      <c r="D280" s="14"/>
      <c r="E280" s="14"/>
    </row>
    <row r="281" spans="1:5">
      <c r="A281" s="125" t="s">
        <v>205</v>
      </c>
      <c r="B281" s="126" t="s">
        <v>709</v>
      </c>
      <c r="D281" s="14"/>
      <c r="E281" s="14"/>
    </row>
    <row r="282" spans="1:5">
      <c r="A282" s="125" t="s">
        <v>68</v>
      </c>
      <c r="B282" s="126" t="s">
        <v>632</v>
      </c>
      <c r="D282" s="14"/>
      <c r="E282" s="14"/>
    </row>
    <row r="283" spans="1:5">
      <c r="A283" s="125" t="s">
        <v>256</v>
      </c>
      <c r="B283" s="126" t="s">
        <v>598</v>
      </c>
      <c r="D283" s="14"/>
      <c r="E283" s="14"/>
    </row>
    <row r="284" spans="1:5">
      <c r="A284" s="125" t="s">
        <v>261</v>
      </c>
      <c r="B284" s="126" t="s">
        <v>644</v>
      </c>
      <c r="D284" s="14"/>
      <c r="E284" s="14"/>
    </row>
    <row r="285" spans="1:5">
      <c r="A285" s="125" t="s">
        <v>275</v>
      </c>
      <c r="B285" s="126" t="s">
        <v>658</v>
      </c>
      <c r="D285" s="14"/>
      <c r="E285" s="14"/>
    </row>
    <row r="286" spans="1:5">
      <c r="A286" s="125" t="s">
        <v>136</v>
      </c>
      <c r="B286" s="126" t="s">
        <v>635</v>
      </c>
      <c r="D286" s="14"/>
      <c r="E286" s="14"/>
    </row>
    <row r="287" spans="1:5">
      <c r="A287" s="125" t="s">
        <v>176</v>
      </c>
      <c r="B287" s="126" t="s">
        <v>656</v>
      </c>
      <c r="D287" s="14"/>
      <c r="E287" s="14"/>
    </row>
    <row r="288" spans="1:5">
      <c r="A288" s="125" t="s">
        <v>284</v>
      </c>
      <c r="B288" s="126" t="s">
        <v>644</v>
      </c>
      <c r="D288" s="14"/>
      <c r="E288" s="14"/>
    </row>
    <row r="289" spans="1:5">
      <c r="A289" s="125" t="s">
        <v>730</v>
      </c>
      <c r="B289" s="126" t="s">
        <v>607</v>
      </c>
      <c r="D289" s="14"/>
      <c r="E289" s="14"/>
    </row>
    <row r="290" spans="1:5">
      <c r="A290" s="125" t="s">
        <v>731</v>
      </c>
      <c r="B290" s="126" t="s">
        <v>698</v>
      </c>
      <c r="D290" s="14"/>
      <c r="E290" s="14"/>
    </row>
    <row r="291" spans="1:5">
      <c r="A291" s="125" t="s">
        <v>732</v>
      </c>
      <c r="B291" s="126" t="s">
        <v>664</v>
      </c>
      <c r="D291" s="14"/>
      <c r="E291" s="14"/>
    </row>
    <row r="292" spans="1:5">
      <c r="A292" s="125" t="s">
        <v>236</v>
      </c>
      <c r="B292" s="126" t="s">
        <v>606</v>
      </c>
      <c r="D292" s="14"/>
      <c r="E292" s="14"/>
    </row>
    <row r="293" spans="1:5">
      <c r="A293" s="125" t="s">
        <v>74</v>
      </c>
      <c r="B293" s="126" t="s">
        <v>635</v>
      </c>
      <c r="D293" s="14"/>
      <c r="E293" s="14"/>
    </row>
    <row r="294" spans="1:5">
      <c r="A294" s="125" t="s">
        <v>96</v>
      </c>
      <c r="B294" s="126" t="s">
        <v>606</v>
      </c>
      <c r="D294" s="14"/>
      <c r="E294" s="14"/>
    </row>
    <row r="295" spans="1:5">
      <c r="A295" s="125" t="s">
        <v>98</v>
      </c>
      <c r="B295" s="126" t="s">
        <v>673</v>
      </c>
      <c r="D295" s="14"/>
      <c r="E295" s="14"/>
    </row>
    <row r="296" spans="1:5">
      <c r="A296" s="125" t="s">
        <v>681</v>
      </c>
      <c r="B296" s="126" t="s">
        <v>618</v>
      </c>
      <c r="D296" s="14"/>
      <c r="E296" s="14"/>
    </row>
    <row r="297" spans="1:5">
      <c r="A297" s="125" t="s">
        <v>186</v>
      </c>
      <c r="B297" s="126" t="s">
        <v>733</v>
      </c>
      <c r="D297" s="14"/>
      <c r="E297" s="14"/>
    </row>
    <row r="298" spans="1:5">
      <c r="A298" s="125" t="s">
        <v>190</v>
      </c>
      <c r="B298" s="126" t="s">
        <v>661</v>
      </c>
      <c r="D298" s="14"/>
      <c r="E298" s="14"/>
    </row>
    <row r="299" spans="1:5">
      <c r="A299" s="125" t="s">
        <v>734</v>
      </c>
      <c r="B299" s="126" t="s">
        <v>709</v>
      </c>
      <c r="D299" s="14"/>
      <c r="E299" s="14"/>
    </row>
    <row r="300" spans="1:5">
      <c r="A300" s="125" t="s">
        <v>279</v>
      </c>
      <c r="B300" s="126" t="s">
        <v>659</v>
      </c>
      <c r="D300" s="14"/>
      <c r="E300" s="14"/>
    </row>
    <row r="301" spans="1:5">
      <c r="A301" s="125" t="s">
        <v>229</v>
      </c>
      <c r="B301" s="126" t="s">
        <v>729</v>
      </c>
      <c r="D301" s="14"/>
      <c r="E301" s="14"/>
    </row>
    <row r="302" spans="1:5">
      <c r="A302" s="125" t="s">
        <v>83</v>
      </c>
      <c r="B302" s="126" t="s">
        <v>630</v>
      </c>
      <c r="D302" s="14"/>
      <c r="E302" s="14"/>
    </row>
    <row r="303" spans="1:5">
      <c r="A303" s="125" t="s">
        <v>277</v>
      </c>
      <c r="B303" s="126" t="s">
        <v>627</v>
      </c>
      <c r="D303" s="14"/>
      <c r="E303" s="14"/>
    </row>
    <row r="304" spans="1:5">
      <c r="A304" s="125" t="s">
        <v>735</v>
      </c>
      <c r="B304" s="126" t="s">
        <v>729</v>
      </c>
      <c r="D304" s="14"/>
      <c r="E304" s="14"/>
    </row>
    <row r="305" spans="1:5">
      <c r="A305" s="125" t="s">
        <v>95</v>
      </c>
      <c r="B305" s="126" t="s">
        <v>661</v>
      </c>
      <c r="D305" s="14"/>
      <c r="E305" s="14"/>
    </row>
    <row r="306" spans="1:5">
      <c r="A306" s="125" t="s">
        <v>697</v>
      </c>
      <c r="B306" s="126" t="s">
        <v>709</v>
      </c>
      <c r="D306" s="14"/>
      <c r="E306" s="14"/>
    </row>
    <row r="307" spans="1:5">
      <c r="A307" s="125" t="s">
        <v>206</v>
      </c>
      <c r="B307" s="126" t="s">
        <v>636</v>
      </c>
      <c r="D307" s="14"/>
      <c r="E307" s="14"/>
    </row>
    <row r="308" spans="1:5">
      <c r="A308" s="125" t="s">
        <v>207</v>
      </c>
      <c r="B308" s="126" t="s">
        <v>736</v>
      </c>
      <c r="D308" s="14"/>
      <c r="E308" s="14"/>
    </row>
    <row r="309" spans="1:5">
      <c r="A309" s="125" t="s">
        <v>211</v>
      </c>
      <c r="B309" s="126" t="s">
        <v>607</v>
      </c>
      <c r="D309" s="14"/>
      <c r="E309" s="14"/>
    </row>
    <row r="310" spans="1:5">
      <c r="A310" s="125" t="s">
        <v>257</v>
      </c>
      <c r="B310" s="126" t="s">
        <v>737</v>
      </c>
      <c r="D310" s="14"/>
      <c r="E310" s="14"/>
    </row>
    <row r="311" spans="1:5">
      <c r="A311" s="125" t="s">
        <v>262</v>
      </c>
      <c r="B311" s="126" t="s">
        <v>738</v>
      </c>
      <c r="D311" s="14"/>
      <c r="E311" s="14"/>
    </row>
    <row r="312" spans="1:5">
      <c r="A312" s="125" t="s">
        <v>263</v>
      </c>
      <c r="B312" s="126" t="s">
        <v>687</v>
      </c>
      <c r="D312" s="14"/>
      <c r="E312" s="14"/>
    </row>
    <row r="313" spans="1:5">
      <c r="A313" s="125" t="s">
        <v>264</v>
      </c>
      <c r="B313" s="126" t="s">
        <v>662</v>
      </c>
      <c r="D313" s="14"/>
      <c r="E313" s="14"/>
    </row>
    <row r="314" spans="1:5">
      <c r="A314" s="125" t="s">
        <v>303</v>
      </c>
      <c r="B314" s="126" t="s">
        <v>663</v>
      </c>
    </row>
    <row r="315" spans="1:5">
      <c r="A315" s="125" t="s">
        <v>310</v>
      </c>
      <c r="B315" s="126" t="s">
        <v>660</v>
      </c>
    </row>
    <row r="316" spans="1:5">
      <c r="A316" s="125" t="s">
        <v>114</v>
      </c>
      <c r="B316" s="126" t="s">
        <v>602</v>
      </c>
    </row>
    <row r="317" spans="1:5">
      <c r="A317" s="125" t="s">
        <v>224</v>
      </c>
      <c r="B317" s="126" t="s">
        <v>631</v>
      </c>
    </row>
    <row r="318" spans="1:5">
      <c r="A318" s="125" t="s">
        <v>53</v>
      </c>
      <c r="B318" s="126" t="s">
        <v>608</v>
      </c>
    </row>
    <row r="319" spans="1:5">
      <c r="A319" s="125" t="s">
        <v>221</v>
      </c>
      <c r="B319" s="126" t="s">
        <v>647</v>
      </c>
    </row>
    <row r="320" spans="1:5">
      <c r="A320" s="125" t="s">
        <v>269</v>
      </c>
      <c r="B320" s="126" t="s">
        <v>629</v>
      </c>
    </row>
    <row r="321" spans="1:2">
      <c r="A321" s="125" t="s">
        <v>170</v>
      </c>
      <c r="B321" s="126" t="s">
        <v>645</v>
      </c>
    </row>
    <row r="322" spans="1:2">
      <c r="A322" s="125">
        <v>0</v>
      </c>
      <c r="B322" s="126" t="s">
        <v>647</v>
      </c>
    </row>
    <row r="323" spans="1:2">
      <c r="A323" s="125">
        <v>0</v>
      </c>
      <c r="B323" s="126" t="s">
        <v>629</v>
      </c>
    </row>
    <row r="324" spans="1:2">
      <c r="A324" s="125">
        <v>0</v>
      </c>
      <c r="B324" s="126" t="s">
        <v>709</v>
      </c>
    </row>
    <row r="325" spans="1:2">
      <c r="A325" s="125">
        <v>0</v>
      </c>
      <c r="B325" s="126" t="s">
        <v>631</v>
      </c>
    </row>
    <row r="326" spans="1:2">
      <c r="A326" s="125">
        <v>0</v>
      </c>
      <c r="B326" s="126" t="s">
        <v>628</v>
      </c>
    </row>
    <row r="327" spans="1:2">
      <c r="A327" s="125">
        <v>0</v>
      </c>
      <c r="B327" s="126" t="s">
        <v>632</v>
      </c>
    </row>
    <row r="328" spans="1:2">
      <c r="A328" s="125">
        <v>0</v>
      </c>
      <c r="B328" s="126" t="s">
        <v>664</v>
      </c>
    </row>
    <row r="329" spans="1:2">
      <c r="A329" s="125">
        <v>0</v>
      </c>
      <c r="B329" s="126" t="s">
        <v>630</v>
      </c>
    </row>
    <row r="330" spans="1:2">
      <c r="A330" s="125">
        <v>0</v>
      </c>
      <c r="B330" s="126" t="s">
        <v>633</v>
      </c>
    </row>
    <row r="331" spans="1:2">
      <c r="A331" s="125" t="s">
        <v>126</v>
      </c>
      <c r="B331" s="126" t="s">
        <v>622</v>
      </c>
    </row>
    <row r="332" spans="1:2">
      <c r="A332" s="125" t="s">
        <v>234</v>
      </c>
      <c r="B332" s="126" t="s">
        <v>622</v>
      </c>
    </row>
    <row r="333" spans="1:2">
      <c r="A333" s="125" t="s">
        <v>127</v>
      </c>
      <c r="B333" s="126" t="s">
        <v>622</v>
      </c>
    </row>
    <row r="334" spans="1:2">
      <c r="A334" s="125" t="s">
        <v>86</v>
      </c>
      <c r="B334" s="126" t="s">
        <v>626</v>
      </c>
    </row>
    <row r="335" spans="1:2">
      <c r="A335" s="125" t="s">
        <v>217</v>
      </c>
      <c r="B335" s="126" t="s">
        <v>622</v>
      </c>
    </row>
    <row r="336" spans="1:2">
      <c r="A336" s="125" t="s">
        <v>739</v>
      </c>
      <c r="B336" s="126" t="s">
        <v>671</v>
      </c>
    </row>
    <row r="337" spans="1:2">
      <c r="A337" s="125" t="s">
        <v>277</v>
      </c>
      <c r="B337" s="126" t="s">
        <v>625</v>
      </c>
    </row>
    <row r="338" spans="1:2">
      <c r="A338" s="125" t="s">
        <v>174</v>
      </c>
      <c r="B338" s="126" t="s">
        <v>622</v>
      </c>
    </row>
    <row r="339" spans="1:2">
      <c r="A339" s="125" t="s">
        <v>240</v>
      </c>
      <c r="B339" s="126" t="s">
        <v>627</v>
      </c>
    </row>
    <row r="340" spans="1:2">
      <c r="A340" s="125" t="s">
        <v>301</v>
      </c>
      <c r="B340" s="126" t="s">
        <v>626</v>
      </c>
    </row>
    <row r="341" spans="1:2">
      <c r="A341" s="125" t="s">
        <v>226</v>
      </c>
      <c r="B341" s="126" t="s">
        <v>613</v>
      </c>
    </row>
    <row r="342" spans="1:2">
      <c r="A342" s="125" t="s">
        <v>231</v>
      </c>
      <c r="B342" s="126" t="s">
        <v>613</v>
      </c>
    </row>
    <row r="343" spans="1:2">
      <c r="A343" s="125" t="s">
        <v>248</v>
      </c>
      <c r="B343" s="126" t="s">
        <v>637</v>
      </c>
    </row>
    <row r="344" spans="1:2">
      <c r="A344" s="125" t="s">
        <v>277</v>
      </c>
      <c r="B344" s="126" t="s">
        <v>664</v>
      </c>
    </row>
    <row r="345" spans="1:2">
      <c r="A345" s="125" t="s">
        <v>250</v>
      </c>
      <c r="B345" s="126" t="s">
        <v>633</v>
      </c>
    </row>
    <row r="346" spans="1:2">
      <c r="A346" s="125" t="s">
        <v>155</v>
      </c>
      <c r="B346" s="126" t="s">
        <v>633</v>
      </c>
    </row>
    <row r="347" spans="1:2">
      <c r="A347" s="125" t="s">
        <v>187</v>
      </c>
      <c r="B347" s="126" t="s">
        <v>632</v>
      </c>
    </row>
    <row r="348" spans="1:2">
      <c r="A348" s="125" t="s">
        <v>269</v>
      </c>
      <c r="B348" s="126" t="s">
        <v>626</v>
      </c>
    </row>
    <row r="349" spans="1:2">
      <c r="A349" s="125" t="s">
        <v>192</v>
      </c>
      <c r="B349" s="126" t="s">
        <v>658</v>
      </c>
    </row>
    <row r="350" spans="1:2">
      <c r="A350" s="125" t="s">
        <v>119</v>
      </c>
      <c r="B350" s="126" t="s">
        <v>608</v>
      </c>
    </row>
    <row r="351" spans="1:2">
      <c r="A351" s="125" t="s">
        <v>591</v>
      </c>
      <c r="B351" s="126" t="s">
        <v>610</v>
      </c>
    </row>
    <row r="352" spans="1:2">
      <c r="A352" s="125" t="s">
        <v>53</v>
      </c>
      <c r="B352" s="126" t="s">
        <v>709</v>
      </c>
    </row>
    <row r="353" spans="1:2">
      <c r="A353" s="125" t="s">
        <v>104</v>
      </c>
      <c r="B353" s="126" t="s">
        <v>633</v>
      </c>
    </row>
    <row r="354" spans="1:2">
      <c r="A354" s="125" t="s">
        <v>86</v>
      </c>
      <c r="B354" s="126" t="s">
        <v>632</v>
      </c>
    </row>
    <row r="355" spans="1:2">
      <c r="A355" s="125" t="s">
        <v>112</v>
      </c>
      <c r="B355" s="126" t="s">
        <v>631</v>
      </c>
    </row>
    <row r="356" spans="1:2">
      <c r="A356" s="125" t="s">
        <v>130</v>
      </c>
      <c r="B356" s="126" t="s">
        <v>618</v>
      </c>
    </row>
    <row r="357" spans="1:2">
      <c r="A357" s="125" t="s">
        <v>116</v>
      </c>
      <c r="B357" s="126" t="s">
        <v>615</v>
      </c>
    </row>
    <row r="358" spans="1:2">
      <c r="A358" s="125" t="s">
        <v>71</v>
      </c>
      <c r="B358" s="126" t="s">
        <v>627</v>
      </c>
    </row>
    <row r="359" spans="1:2">
      <c r="A359" s="125" t="s">
        <v>199</v>
      </c>
      <c r="B359" s="126" t="s">
        <v>672</v>
      </c>
    </row>
    <row r="360" spans="1:2">
      <c r="A360" s="125" t="s">
        <v>177</v>
      </c>
      <c r="B360" s="126" t="s">
        <v>657</v>
      </c>
    </row>
    <row r="361" spans="1:2">
      <c r="A361" s="125" t="s">
        <v>191</v>
      </c>
      <c r="B361" s="126" t="s">
        <v>680</v>
      </c>
    </row>
    <row r="362" spans="1:2">
      <c r="A362" s="125" t="s">
        <v>63</v>
      </c>
      <c r="B362" s="126" t="s">
        <v>648</v>
      </c>
    </row>
    <row r="363" spans="1:2">
      <c r="A363" s="125" t="s">
        <v>286</v>
      </c>
      <c r="B363" s="126" t="s">
        <v>624</v>
      </c>
    </row>
    <row r="364" spans="1:2">
      <c r="A364" s="125" t="s">
        <v>116</v>
      </c>
      <c r="B364" s="126" t="s">
        <v>637</v>
      </c>
    </row>
    <row r="365" spans="1:2">
      <c r="A365" s="125" t="s">
        <v>164</v>
      </c>
      <c r="B365" s="126" t="s">
        <v>636</v>
      </c>
    </row>
    <row r="366" spans="1:2">
      <c r="A366" s="125" t="s">
        <v>175</v>
      </c>
      <c r="B366" s="126" t="s">
        <v>736</v>
      </c>
    </row>
    <row r="367" spans="1:2">
      <c r="A367" s="125" t="s">
        <v>226</v>
      </c>
      <c r="B367" s="126" t="s">
        <v>643</v>
      </c>
    </row>
    <row r="368" spans="1:2">
      <c r="A368" s="125" t="s">
        <v>241</v>
      </c>
      <c r="B368" s="126" t="s">
        <v>607</v>
      </c>
    </row>
    <row r="369" spans="1:2">
      <c r="A369" s="125" t="s">
        <v>246</v>
      </c>
      <c r="B369" s="126" t="s">
        <v>611</v>
      </c>
    </row>
    <row r="370" spans="1:2">
      <c r="A370" s="125" t="s">
        <v>195</v>
      </c>
      <c r="B370" s="126" t="s">
        <v>625</v>
      </c>
    </row>
    <row r="371" spans="1:2">
      <c r="A371" s="125" t="s">
        <v>241</v>
      </c>
      <c r="B371" s="126" t="s">
        <v>633</v>
      </c>
    </row>
    <row r="372" spans="1:2">
      <c r="A372" s="125" t="s">
        <v>164</v>
      </c>
      <c r="B372" s="126" t="s">
        <v>677</v>
      </c>
    </row>
    <row r="373" spans="1:2">
      <c r="A373" s="125" t="s">
        <v>172</v>
      </c>
      <c r="B373" s="126" t="s">
        <v>636</v>
      </c>
    </row>
    <row r="374" spans="1:2">
      <c r="A374" s="125" t="s">
        <v>241</v>
      </c>
      <c r="B374" s="126" t="s">
        <v>658</v>
      </c>
    </row>
    <row r="375" spans="1:2">
      <c r="A375" s="125" t="s">
        <v>259</v>
      </c>
      <c r="B375" s="126" t="s">
        <v>638</v>
      </c>
    </row>
    <row r="376" spans="1:2">
      <c r="A376" s="125" t="s">
        <v>155</v>
      </c>
      <c r="B376" s="126" t="s">
        <v>689</v>
      </c>
    </row>
    <row r="377" spans="1:2">
      <c r="A377" s="125" t="s">
        <v>161</v>
      </c>
      <c r="B377" s="126" t="s">
        <v>623</v>
      </c>
    </row>
    <row r="378" spans="1:2">
      <c r="A378" s="125" t="s">
        <v>251</v>
      </c>
      <c r="B378" s="126" t="s">
        <v>633</v>
      </c>
    </row>
    <row r="379" spans="1:2">
      <c r="A379" s="125" t="s">
        <v>159</v>
      </c>
      <c r="B379" s="126" t="s">
        <v>622</v>
      </c>
    </row>
    <row r="380" spans="1:2">
      <c r="A380" s="125" t="s">
        <v>162</v>
      </c>
      <c r="B380" s="126" t="s">
        <v>661</v>
      </c>
    </row>
    <row r="381" spans="1:2">
      <c r="A381" s="125" t="s">
        <v>83</v>
      </c>
      <c r="B381" s="126" t="s">
        <v>629</v>
      </c>
    </row>
    <row r="382" spans="1:2">
      <c r="A382" s="125" t="s">
        <v>134</v>
      </c>
      <c r="B382" s="126" t="s">
        <v>645</v>
      </c>
    </row>
    <row r="383" spans="1:2">
      <c r="A383" s="125" t="s">
        <v>270</v>
      </c>
      <c r="B383" s="126" t="s">
        <v>671</v>
      </c>
    </row>
    <row r="384" spans="1:2">
      <c r="A384" s="125" t="s">
        <v>148</v>
      </c>
      <c r="B384" s="126" t="s">
        <v>652</v>
      </c>
    </row>
    <row r="385" spans="1:2">
      <c r="A385" s="125" t="s">
        <v>61</v>
      </c>
      <c r="B385" s="126" t="s">
        <v>635</v>
      </c>
    </row>
    <row r="386" spans="1:2">
      <c r="A386" s="125" t="s">
        <v>121</v>
      </c>
      <c r="B386" s="126" t="s">
        <v>619</v>
      </c>
    </row>
    <row r="387" spans="1:2">
      <c r="A387" s="125" t="s">
        <v>128</v>
      </c>
      <c r="B387" s="126" t="s">
        <v>644</v>
      </c>
    </row>
    <row r="388" spans="1:2">
      <c r="A388" s="125" t="s">
        <v>191</v>
      </c>
      <c r="B388" s="126" t="s">
        <v>658</v>
      </c>
    </row>
    <row r="389" spans="1:2">
      <c r="A389" s="125" t="s">
        <v>86</v>
      </c>
      <c r="B389" s="126" t="s">
        <v>618</v>
      </c>
    </row>
    <row r="390" spans="1:2">
      <c r="A390" s="125" t="s">
        <v>273</v>
      </c>
      <c r="B390" s="126" t="s">
        <v>645</v>
      </c>
    </row>
    <row r="391" spans="1:2">
      <c r="A391" s="125" t="s">
        <v>208</v>
      </c>
      <c r="B391" s="126" t="s">
        <v>624</v>
      </c>
    </row>
    <row r="392" spans="1:2">
      <c r="A392" s="125" t="s">
        <v>223</v>
      </c>
      <c r="B392" s="126" t="s">
        <v>665</v>
      </c>
    </row>
    <row r="393" spans="1:2">
      <c r="A393" s="125" t="s">
        <v>222</v>
      </c>
      <c r="B393" s="126" t="s">
        <v>618</v>
      </c>
    </row>
    <row r="394" spans="1:2">
      <c r="A394" s="125" t="s">
        <v>63</v>
      </c>
      <c r="B394" s="126" t="s">
        <v>605</v>
      </c>
    </row>
    <row r="395" spans="1:2">
      <c r="A395" s="125" t="s">
        <v>129</v>
      </c>
      <c r="B395" s="126" t="s">
        <v>604</v>
      </c>
    </row>
    <row r="396" spans="1:2">
      <c r="A396" s="125" t="s">
        <v>91</v>
      </c>
      <c r="B396" s="126" t="s">
        <v>616</v>
      </c>
    </row>
    <row r="397" spans="1:2">
      <c r="A397" s="125" t="s">
        <v>115</v>
      </c>
      <c r="B397" s="126" t="s">
        <v>641</v>
      </c>
    </row>
    <row r="398" spans="1:2">
      <c r="A398" s="125" t="s">
        <v>63</v>
      </c>
      <c r="B398" s="126" t="s">
        <v>647</v>
      </c>
    </row>
    <row r="399" spans="1:2">
      <c r="A399" s="125" t="s">
        <v>199</v>
      </c>
      <c r="B399" s="126" t="s">
        <v>650</v>
      </c>
    </row>
    <row r="400" spans="1:2">
      <c r="A400" s="125" t="s">
        <v>240</v>
      </c>
      <c r="B400" s="126" t="s">
        <v>665</v>
      </c>
    </row>
    <row r="401" spans="1:2">
      <c r="A401" s="125" t="s">
        <v>317</v>
      </c>
      <c r="B401" s="126" t="s">
        <v>645</v>
      </c>
    </row>
    <row r="402" spans="1:2">
      <c r="A402" s="125" t="s">
        <v>314</v>
      </c>
      <c r="B402" s="126" t="s">
        <v>676</v>
      </c>
    </row>
    <row r="403" spans="1:2">
      <c r="A403" s="125" t="s">
        <v>315</v>
      </c>
      <c r="B403" s="126" t="s">
        <v>600</v>
      </c>
    </row>
    <row r="404" spans="1:2">
      <c r="A404" s="125" t="s">
        <v>317</v>
      </c>
      <c r="B404" s="126" t="s">
        <v>655</v>
      </c>
    </row>
    <row r="405" spans="1:2">
      <c r="A405" s="125" t="s">
        <v>316</v>
      </c>
      <c r="B405" s="126" t="s">
        <v>677</v>
      </c>
    </row>
    <row r="406" spans="1:2">
      <c r="A406" s="125" t="s">
        <v>314</v>
      </c>
      <c r="B406" s="126" t="s">
        <v>598</v>
      </c>
    </row>
    <row r="407" spans="1:2">
      <c r="A407" s="125" t="s">
        <v>154</v>
      </c>
      <c r="B407" s="126" t="s">
        <v>633</v>
      </c>
    </row>
    <row r="408" spans="1:2">
      <c r="A408" s="125" t="s">
        <v>55</v>
      </c>
      <c r="B408" s="126" t="s">
        <v>667</v>
      </c>
    </row>
    <row r="409" spans="1:2">
      <c r="A409" s="125" t="s">
        <v>309</v>
      </c>
      <c r="B409" s="126" t="s">
        <v>690</v>
      </c>
    </row>
    <row r="410" spans="1:2">
      <c r="A410" s="125" t="s">
        <v>154</v>
      </c>
      <c r="B410" s="126" t="s">
        <v>665</v>
      </c>
    </row>
    <row r="411" spans="1:2">
      <c r="A411" s="125" t="s">
        <v>101</v>
      </c>
      <c r="B411" s="126" t="s">
        <v>597</v>
      </c>
    </row>
    <row r="412" spans="1:2">
      <c r="A412" s="125" t="s">
        <v>86</v>
      </c>
      <c r="B412" s="126" t="s">
        <v>657</v>
      </c>
    </row>
    <row r="413" spans="1:2">
      <c r="A413" s="125" t="s">
        <v>227</v>
      </c>
      <c r="B413" s="126" t="s">
        <v>645</v>
      </c>
    </row>
    <row r="414" spans="1:2">
      <c r="A414" s="125" t="s">
        <v>168</v>
      </c>
      <c r="B414" s="126" t="s">
        <v>622</v>
      </c>
    </row>
    <row r="415" spans="1:2">
      <c r="A415" s="125" t="s">
        <v>124</v>
      </c>
      <c r="B415" s="126" t="s">
        <v>624</v>
      </c>
    </row>
    <row r="416" spans="1:2">
      <c r="A416" s="125" t="s">
        <v>256</v>
      </c>
      <c r="B416" s="126" t="s">
        <v>629</v>
      </c>
    </row>
    <row r="417" spans="1:2">
      <c r="A417" s="125" t="s">
        <v>168</v>
      </c>
      <c r="B417" s="126" t="s">
        <v>625</v>
      </c>
    </row>
    <row r="418" spans="1:2">
      <c r="A418" s="125" t="s">
        <v>175</v>
      </c>
      <c r="B418" s="126" t="s">
        <v>629</v>
      </c>
    </row>
    <row r="419" spans="1:2">
      <c r="A419" s="125" t="s">
        <v>252</v>
      </c>
      <c r="B419" s="126" t="s">
        <v>619</v>
      </c>
    </row>
    <row r="420" spans="1:2">
      <c r="A420" s="125" t="s">
        <v>72</v>
      </c>
      <c r="B420" s="126" t="s">
        <v>664</v>
      </c>
    </row>
    <row r="421" spans="1:2">
      <c r="A421" s="125" t="s">
        <v>76</v>
      </c>
      <c r="B421" s="126" t="s">
        <v>632</v>
      </c>
    </row>
    <row r="422" spans="1:2">
      <c r="A422" s="125" t="s">
        <v>100</v>
      </c>
      <c r="B422" s="126" t="s">
        <v>631</v>
      </c>
    </row>
    <row r="423" spans="1:2">
      <c r="A423" s="125" t="s">
        <v>97</v>
      </c>
      <c r="B423" s="126" t="s">
        <v>632</v>
      </c>
    </row>
    <row r="424" spans="1:2">
      <c r="A424" s="125" t="s">
        <v>172</v>
      </c>
      <c r="B424" s="126" t="s">
        <v>622</v>
      </c>
    </row>
    <row r="425" spans="1:2">
      <c r="A425" s="125" t="s">
        <v>271</v>
      </c>
      <c r="B425" s="126" t="s">
        <v>622</v>
      </c>
    </row>
    <row r="426" spans="1:2">
      <c r="A426" s="125" t="s">
        <v>83</v>
      </c>
      <c r="B426" s="126" t="s">
        <v>626</v>
      </c>
    </row>
    <row r="427" spans="1:2">
      <c r="A427" s="125" t="s">
        <v>84</v>
      </c>
      <c r="B427" s="126" t="s">
        <v>632</v>
      </c>
    </row>
    <row r="428" spans="1:2">
      <c r="A428" s="125" t="s">
        <v>251</v>
      </c>
      <c r="B428" s="126" t="s">
        <v>656</v>
      </c>
    </row>
    <row r="429" spans="1:2">
      <c r="A429" s="125" t="s">
        <v>55</v>
      </c>
      <c r="B429" s="126" t="s">
        <v>626</v>
      </c>
    </row>
    <row r="430" spans="1:2">
      <c r="A430" s="125" t="s">
        <v>254</v>
      </c>
      <c r="B430" s="126" t="s">
        <v>623</v>
      </c>
    </row>
    <row r="431" spans="1:2">
      <c r="A431" s="125" t="s">
        <v>315</v>
      </c>
      <c r="B431" s="126" t="s">
        <v>621</v>
      </c>
    </row>
    <row r="432" spans="1:2">
      <c r="A432" s="125" t="s">
        <v>226</v>
      </c>
      <c r="B432" s="126" t="s">
        <v>625</v>
      </c>
    </row>
    <row r="433" spans="1:2">
      <c r="A433" s="125" t="s">
        <v>740</v>
      </c>
      <c r="B433" s="126" t="s">
        <v>621</v>
      </c>
    </row>
    <row r="434" spans="1:2">
      <c r="A434" s="125" t="s">
        <v>71</v>
      </c>
      <c r="B434" s="126" t="s">
        <v>694</v>
      </c>
    </row>
    <row r="435" spans="1:2">
      <c r="A435" s="125" t="s">
        <v>300</v>
      </c>
      <c r="B435" s="126" t="s">
        <v>626</v>
      </c>
    </row>
    <row r="436" spans="1:2">
      <c r="A436" s="125" t="s">
        <v>53</v>
      </c>
      <c r="B436" s="126" t="s">
        <v>668</v>
      </c>
    </row>
    <row r="437" spans="1:2">
      <c r="A437" s="125" t="s">
        <v>109</v>
      </c>
      <c r="B437" s="126" t="s">
        <v>620</v>
      </c>
    </row>
    <row r="438" spans="1:2">
      <c r="A438" s="125" t="s">
        <v>51</v>
      </c>
      <c r="B438" s="126" t="s">
        <v>633</v>
      </c>
    </row>
    <row r="439" spans="1:2">
      <c r="A439" s="125" t="s">
        <v>741</v>
      </c>
      <c r="B439" s="126" t="s">
        <v>656</v>
      </c>
    </row>
    <row r="440" spans="1:2">
      <c r="A440" s="125" t="s">
        <v>742</v>
      </c>
      <c r="B440" s="126" t="s">
        <v>604</v>
      </c>
    </row>
    <row r="441" spans="1:2">
      <c r="A441" s="125" t="s">
        <v>251</v>
      </c>
      <c r="B441" s="126" t="s">
        <v>743</v>
      </c>
    </row>
    <row r="442" spans="1:2">
      <c r="A442" s="125" t="s">
        <v>74</v>
      </c>
      <c r="B442" s="126" t="s">
        <v>632</v>
      </c>
    </row>
    <row r="443" spans="1:2">
      <c r="A443" s="125" t="s">
        <v>265</v>
      </c>
      <c r="B443" s="126" t="s">
        <v>633</v>
      </c>
    </row>
    <row r="444" spans="1:2">
      <c r="A444" s="125" t="s">
        <v>744</v>
      </c>
      <c r="B444" s="126" t="s">
        <v>623</v>
      </c>
    </row>
    <row r="445" spans="1:2">
      <c r="A445" s="125" t="s">
        <v>168</v>
      </c>
      <c r="B445" s="126" t="s">
        <v>644</v>
      </c>
    </row>
    <row r="446" spans="1:2">
      <c r="A446" s="125" t="s">
        <v>252</v>
      </c>
      <c r="B446" s="126" t="s">
        <v>621</v>
      </c>
    </row>
    <row r="447" spans="1:2">
      <c r="A447" s="125" t="s">
        <v>240</v>
      </c>
      <c r="B447" s="126" t="s">
        <v>633</v>
      </c>
    </row>
    <row r="448" spans="1:2">
      <c r="A448" s="125" t="s">
        <v>189</v>
      </c>
      <c r="B448" s="126" t="s">
        <v>636</v>
      </c>
    </row>
    <row r="449" spans="1:2">
      <c r="A449" s="125" t="s">
        <v>745</v>
      </c>
      <c r="B449" s="126" t="s">
        <v>622</v>
      </c>
    </row>
    <row r="450" spans="1:2">
      <c r="A450" s="125" t="s">
        <v>86</v>
      </c>
      <c r="B450" s="126" t="s">
        <v>636</v>
      </c>
    </row>
    <row r="451" spans="1:2">
      <c r="A451" s="125" t="s">
        <v>746</v>
      </c>
      <c r="B451" s="126" t="s">
        <v>629</v>
      </c>
    </row>
    <row r="452" spans="1:2">
      <c r="A452" s="125" t="s">
        <v>226</v>
      </c>
      <c r="B452" s="126" t="s">
        <v>672</v>
      </c>
    </row>
    <row r="453" spans="1:2">
      <c r="A453" s="125" t="s">
        <v>271</v>
      </c>
      <c r="B453" s="126" t="s">
        <v>645</v>
      </c>
    </row>
    <row r="454" spans="1:2">
      <c r="A454" s="125" t="s">
        <v>86</v>
      </c>
      <c r="B454" s="126" t="s">
        <v>672</v>
      </c>
    </row>
    <row r="455" spans="1:2">
      <c r="A455" s="125" t="s">
        <v>254</v>
      </c>
      <c r="B455" s="126" t="s">
        <v>633</v>
      </c>
    </row>
    <row r="456" spans="1:2">
      <c r="A456" s="125" t="s">
        <v>744</v>
      </c>
      <c r="B456" s="126" t="s">
        <v>627</v>
      </c>
    </row>
    <row r="457" spans="1:2">
      <c r="A457" s="125" t="s">
        <v>97</v>
      </c>
      <c r="B457" s="126" t="s">
        <v>635</v>
      </c>
    </row>
    <row r="458" spans="1:2">
      <c r="A458" s="125" t="s">
        <v>594</v>
      </c>
      <c r="B458" s="126" t="s">
        <v>631</v>
      </c>
    </row>
    <row r="459" spans="1:2">
      <c r="A459" s="125" t="s">
        <v>63</v>
      </c>
      <c r="B459" s="126" t="s">
        <v>627</v>
      </c>
    </row>
    <row r="460" spans="1:2">
      <c r="A460" s="125" t="s">
        <v>199</v>
      </c>
      <c r="B460" s="126" t="s">
        <v>629</v>
      </c>
    </row>
    <row r="461" spans="1:2">
      <c r="A461" s="125" t="s">
        <v>292</v>
      </c>
      <c r="B461" s="126" t="s">
        <v>633</v>
      </c>
    </row>
    <row r="462" spans="1:2">
      <c r="A462" s="125" t="s">
        <v>83</v>
      </c>
      <c r="B462" s="126" t="s">
        <v>615</v>
      </c>
    </row>
    <row r="463" spans="1:2">
      <c r="A463" s="125" t="s">
        <v>166</v>
      </c>
      <c r="B463" s="126" t="s">
        <v>622</v>
      </c>
    </row>
    <row r="464" spans="1:2">
      <c r="A464" s="125" t="s">
        <v>86</v>
      </c>
      <c r="B464" s="126" t="s">
        <v>633</v>
      </c>
    </row>
    <row r="465" spans="1:2">
      <c r="A465" s="125" t="s">
        <v>747</v>
      </c>
      <c r="B465" s="126" t="s">
        <v>627</v>
      </c>
    </row>
    <row r="466" spans="1:2">
      <c r="A466" s="125" t="s">
        <v>748</v>
      </c>
      <c r="B466" s="126" t="s">
        <v>629</v>
      </c>
    </row>
    <row r="467" spans="1:2">
      <c r="A467" s="125" t="s">
        <v>101</v>
      </c>
      <c r="B467" s="126" t="s">
        <v>643</v>
      </c>
    </row>
    <row r="468" spans="1:2">
      <c r="A468" s="125" t="s">
        <v>256</v>
      </c>
      <c r="B468" s="126" t="s">
        <v>615</v>
      </c>
    </row>
    <row r="469" spans="1:2">
      <c r="A469" s="125" t="s">
        <v>749</v>
      </c>
      <c r="B469" s="126" t="s">
        <v>629</v>
      </c>
    </row>
    <row r="470" spans="1:2">
      <c r="A470" s="125" t="s">
        <v>231</v>
      </c>
      <c r="B470" s="126" t="s">
        <v>621</v>
      </c>
    </row>
    <row r="471" spans="1:2">
      <c r="A471" s="125" t="s">
        <v>240</v>
      </c>
      <c r="B471" s="126" t="s">
        <v>626</v>
      </c>
    </row>
    <row r="472" spans="1:2">
      <c r="A472" s="125" t="s">
        <v>57</v>
      </c>
      <c r="B472" s="126" t="s">
        <v>613</v>
      </c>
    </row>
    <row r="473" spans="1:2">
      <c r="A473" s="125" t="s">
        <v>209</v>
      </c>
      <c r="B473" s="126" t="s">
        <v>633</v>
      </c>
    </row>
    <row r="474" spans="1:2">
      <c r="A474" s="125" t="s">
        <v>55</v>
      </c>
      <c r="B474" s="126" t="s">
        <v>618</v>
      </c>
    </row>
    <row r="475" spans="1:2">
      <c r="A475" s="125" t="s">
        <v>66</v>
      </c>
      <c r="B475" s="126" t="s">
        <v>620</v>
      </c>
    </row>
    <row r="476" spans="1:2">
      <c r="A476" s="125" t="s">
        <v>95</v>
      </c>
      <c r="B476" s="126" t="s">
        <v>632</v>
      </c>
    </row>
    <row r="477" spans="1:2">
      <c r="A477" s="125" t="s">
        <v>63</v>
      </c>
      <c r="B477" s="126" t="s">
        <v>709</v>
      </c>
    </row>
    <row r="478" spans="1:2">
      <c r="A478" s="125" t="s">
        <v>66</v>
      </c>
      <c r="B478" s="126" t="s">
        <v>633</v>
      </c>
    </row>
    <row r="479" spans="1:2">
      <c r="A479" s="125" t="s">
        <v>157</v>
      </c>
      <c r="B479" s="126" t="s">
        <v>648</v>
      </c>
    </row>
    <row r="480" spans="1:2">
      <c r="A480" s="125" t="s">
        <v>132</v>
      </c>
      <c r="B480" s="126" t="s">
        <v>618</v>
      </c>
    </row>
    <row r="481" spans="1:2">
      <c r="A481" s="125" t="s">
        <v>215</v>
      </c>
      <c r="B481" s="126" t="s">
        <v>662</v>
      </c>
    </row>
    <row r="482" spans="1:2">
      <c r="A482" s="125" t="s">
        <v>111</v>
      </c>
      <c r="B482" s="126" t="s">
        <v>598</v>
      </c>
    </row>
    <row r="483" spans="1:2">
      <c r="A483" s="125" t="s">
        <v>111</v>
      </c>
      <c r="B483" s="126" t="s">
        <v>619</v>
      </c>
    </row>
    <row r="484" spans="1:2">
      <c r="A484" s="125" t="s">
        <v>693</v>
      </c>
      <c r="B484" s="126" t="s">
        <v>743</v>
      </c>
    </row>
    <row r="485" spans="1:2">
      <c r="A485" s="125" t="s">
        <v>750</v>
      </c>
      <c r="B485" s="126" t="s">
        <v>648</v>
      </c>
    </row>
    <row r="486" spans="1:2">
      <c r="A486" s="125" t="s">
        <v>209</v>
      </c>
      <c r="B486" s="126" t="s">
        <v>629</v>
      </c>
    </row>
    <row r="487" spans="1:2">
      <c r="A487" s="125" t="s">
        <v>307</v>
      </c>
      <c r="B487" s="126" t="s">
        <v>626</v>
      </c>
    </row>
    <row r="488" spans="1:2">
      <c r="A488" s="125" t="s">
        <v>751</v>
      </c>
      <c r="B488" s="126" t="s">
        <v>623</v>
      </c>
    </row>
    <row r="489" spans="1:2">
      <c r="A489" s="125" t="s">
        <v>116</v>
      </c>
      <c r="B489" s="126" t="s">
        <v>620</v>
      </c>
    </row>
    <row r="490" spans="1:2">
      <c r="A490" s="125" t="s">
        <v>145</v>
      </c>
      <c r="B490" s="126" t="s">
        <v>598</v>
      </c>
    </row>
    <row r="491" spans="1:2">
      <c r="A491" s="125" t="s">
        <v>315</v>
      </c>
      <c r="B491" s="126" t="s">
        <v>598</v>
      </c>
    </row>
    <row r="492" spans="1:2">
      <c r="A492" s="125" t="s">
        <v>55</v>
      </c>
      <c r="B492" s="126" t="s">
        <v>600</v>
      </c>
    </row>
    <row r="493" spans="1:2">
      <c r="A493" s="125" t="s">
        <v>213</v>
      </c>
      <c r="B493" s="126" t="s">
        <v>661</v>
      </c>
    </row>
    <row r="494" spans="1:2">
      <c r="A494" s="125" t="s">
        <v>226</v>
      </c>
      <c r="B494" s="126" t="s">
        <v>632</v>
      </c>
    </row>
    <row r="495" spans="1:2">
      <c r="A495" s="125" t="s">
        <v>92</v>
      </c>
      <c r="B495" s="126" t="s">
        <v>632</v>
      </c>
    </row>
    <row r="496" spans="1:2">
      <c r="A496" s="125" t="s">
        <v>248</v>
      </c>
      <c r="B496" s="126" t="s">
        <v>629</v>
      </c>
    </row>
    <row r="497" spans="1:2">
      <c r="A497" s="125" t="s">
        <v>252</v>
      </c>
      <c r="B497" s="126" t="s">
        <v>598</v>
      </c>
    </row>
    <row r="498" spans="1:2">
      <c r="A498" s="125" t="s">
        <v>151</v>
      </c>
      <c r="B498" s="126" t="s">
        <v>633</v>
      </c>
    </row>
    <row r="499" spans="1:2">
      <c r="A499" s="125" t="s">
        <v>248</v>
      </c>
      <c r="B499" s="126" t="s">
        <v>642</v>
      </c>
    </row>
    <row r="500" spans="1:2">
      <c r="A500" s="125" t="s">
        <v>143</v>
      </c>
      <c r="B500" s="126" t="s">
        <v>648</v>
      </c>
    </row>
    <row r="501" spans="1:2">
      <c r="A501" s="125" t="s">
        <v>140</v>
      </c>
      <c r="B501" s="126" t="s">
        <v>618</v>
      </c>
    </row>
    <row r="502" spans="1:2">
      <c r="A502" s="125" t="s">
        <v>214</v>
      </c>
      <c r="B502" s="126" t="s">
        <v>661</v>
      </c>
    </row>
    <row r="503" spans="1:2">
      <c r="A503" s="125" t="s">
        <v>240</v>
      </c>
      <c r="B503" s="126" t="s">
        <v>630</v>
      </c>
    </row>
    <row r="504" spans="1:2">
      <c r="A504" s="125" t="s">
        <v>155</v>
      </c>
      <c r="B504" s="126" t="s">
        <v>625</v>
      </c>
    </row>
    <row r="505" spans="1:2">
      <c r="A505" s="125" t="s">
        <v>312</v>
      </c>
      <c r="B505" s="126" t="s">
        <v>631</v>
      </c>
    </row>
    <row r="506" spans="1:2">
      <c r="A506" s="125" t="s">
        <v>199</v>
      </c>
      <c r="B506" s="126" t="s">
        <v>648</v>
      </c>
    </row>
    <row r="507" spans="1:2">
      <c r="A507" s="125" t="s">
        <v>195</v>
      </c>
      <c r="B507" s="126" t="s">
        <v>630</v>
      </c>
    </row>
    <row r="508" spans="1:2">
      <c r="A508" s="125" t="s">
        <v>205</v>
      </c>
      <c r="B508" s="126" t="s">
        <v>648</v>
      </c>
    </row>
    <row r="509" spans="1:2">
      <c r="A509" s="125" t="s">
        <v>141</v>
      </c>
      <c r="B509" s="126" t="s">
        <v>618</v>
      </c>
    </row>
    <row r="510" spans="1:2">
      <c r="A510" s="125" t="s">
        <v>53</v>
      </c>
      <c r="B510" s="126" t="s">
        <v>612</v>
      </c>
    </row>
    <row r="511" spans="1:2">
      <c r="A511" s="125" t="s">
        <v>131</v>
      </c>
      <c r="B511" s="126" t="s">
        <v>618</v>
      </c>
    </row>
    <row r="512" spans="1:2">
      <c r="A512" s="125" t="s">
        <v>295</v>
      </c>
      <c r="B512" s="126" t="s">
        <v>622</v>
      </c>
    </row>
    <row r="513" spans="1:2">
      <c r="A513" s="125" t="s">
        <v>128</v>
      </c>
      <c r="B513" s="126" t="s">
        <v>672</v>
      </c>
    </row>
    <row r="514" spans="1:2">
      <c r="A514" s="125" t="s">
        <v>53</v>
      </c>
      <c r="B514" s="126" t="s">
        <v>622</v>
      </c>
    </row>
    <row r="515" spans="1:2">
      <c r="A515" s="125" t="s">
        <v>217</v>
      </c>
      <c r="B515" s="126" t="s">
        <v>631</v>
      </c>
    </row>
    <row r="516" spans="1:2">
      <c r="A516" s="125" t="s">
        <v>241</v>
      </c>
      <c r="B516" s="126" t="s">
        <v>604</v>
      </c>
    </row>
    <row r="517" spans="1:2">
      <c r="A517" s="125" t="s">
        <v>249</v>
      </c>
      <c r="B517" s="126" t="s">
        <v>618</v>
      </c>
    </row>
    <row r="518" spans="1:2">
      <c r="A518" s="125" t="s">
        <v>259</v>
      </c>
      <c r="B518" s="126" t="s">
        <v>665</v>
      </c>
    </row>
    <row r="519" spans="1:2">
      <c r="A519" s="125" t="s">
        <v>752</v>
      </c>
      <c r="B519" s="126" t="s">
        <v>612</v>
      </c>
    </row>
    <row r="520" spans="1:2">
      <c r="A520" s="125" t="s">
        <v>298</v>
      </c>
      <c r="B520" s="126" t="s">
        <v>648</v>
      </c>
    </row>
    <row r="521" spans="1:2">
      <c r="A521" s="125" t="s">
        <v>306</v>
      </c>
      <c r="B521" s="126" t="s">
        <v>623</v>
      </c>
    </row>
    <row r="522" spans="1:2">
      <c r="A522" s="125" t="s">
        <v>86</v>
      </c>
      <c r="B522" s="126" t="s">
        <v>620</v>
      </c>
    </row>
    <row r="523" spans="1:2">
      <c r="A523" s="125" t="s">
        <v>269</v>
      </c>
      <c r="B523" s="126" t="s">
        <v>631</v>
      </c>
    </row>
    <row r="524" spans="1:2">
      <c r="A524" s="125" t="s">
        <v>272</v>
      </c>
      <c r="B524" s="126" t="s">
        <v>636</v>
      </c>
    </row>
    <row r="525" spans="1:2">
      <c r="A525" s="125" t="s">
        <v>163</v>
      </c>
      <c r="B525" s="126" t="s">
        <v>619</v>
      </c>
    </row>
    <row r="526" spans="1:2">
      <c r="A526" s="125" t="s">
        <v>753</v>
      </c>
      <c r="B526" s="126" t="s">
        <v>754</v>
      </c>
    </row>
    <row r="527" spans="1:2">
      <c r="A527" s="125" t="s">
        <v>700</v>
      </c>
      <c r="B527" s="126" t="s">
        <v>599</v>
      </c>
    </row>
    <row r="528" spans="1:2">
      <c r="A528" s="125" t="s">
        <v>305</v>
      </c>
      <c r="B528" s="126" t="s">
        <v>626</v>
      </c>
    </row>
    <row r="529" spans="1:2">
      <c r="A529" s="125" t="s">
        <v>151</v>
      </c>
      <c r="B529" s="126" t="s">
        <v>625</v>
      </c>
    </row>
    <row r="530" spans="1:2">
      <c r="A530" s="125" t="s">
        <v>281</v>
      </c>
      <c r="B530" s="126" t="s">
        <v>656</v>
      </c>
    </row>
    <row r="531" spans="1:2">
      <c r="A531" s="125" t="s">
        <v>237</v>
      </c>
      <c r="B531" s="126" t="s">
        <v>641</v>
      </c>
    </row>
    <row r="532" spans="1:2">
      <c r="A532" s="125" t="s">
        <v>282</v>
      </c>
      <c r="B532" s="126" t="s">
        <v>621</v>
      </c>
    </row>
    <row r="533" spans="1:2">
      <c r="A533" s="125" t="s">
        <v>65</v>
      </c>
      <c r="B533" s="126" t="s">
        <v>621</v>
      </c>
    </row>
    <row r="534" spans="1:2">
      <c r="A534" s="125" t="s">
        <v>219</v>
      </c>
      <c r="B534" s="126" t="s">
        <v>628</v>
      </c>
    </row>
    <row r="535" spans="1:2">
      <c r="A535" s="125" t="s">
        <v>205</v>
      </c>
      <c r="B535" s="126" t="s">
        <v>623</v>
      </c>
    </row>
    <row r="536" spans="1:2">
      <c r="A536" s="125" t="s">
        <v>243</v>
      </c>
      <c r="B536" s="126" t="s">
        <v>659</v>
      </c>
    </row>
    <row r="537" spans="1:2">
      <c r="A537" s="125" t="s">
        <v>266</v>
      </c>
      <c r="B537" s="126" t="s">
        <v>619</v>
      </c>
    </row>
    <row r="538" spans="1:2">
      <c r="A538" s="125" t="s">
        <v>71</v>
      </c>
      <c r="B538" s="126" t="s">
        <v>630</v>
      </c>
    </row>
    <row r="539" spans="1:2">
      <c r="A539" s="125" t="s">
        <v>63</v>
      </c>
      <c r="B539" s="126" t="s">
        <v>613</v>
      </c>
    </row>
    <row r="540" spans="1:2">
      <c r="A540" s="125" t="s">
        <v>277</v>
      </c>
      <c r="B540" s="126" t="s">
        <v>626</v>
      </c>
    </row>
    <row r="541" spans="1:2">
      <c r="A541" s="125" t="s">
        <v>146</v>
      </c>
      <c r="B541" s="126" t="s">
        <v>651</v>
      </c>
    </row>
    <row r="542" spans="1:2">
      <c r="A542" s="125" t="s">
        <v>63</v>
      </c>
      <c r="B542" s="126" t="s">
        <v>649</v>
      </c>
    </row>
    <row r="543" spans="1:2">
      <c r="A543" s="125" t="s">
        <v>268</v>
      </c>
      <c r="B543" s="126" t="s">
        <v>665</v>
      </c>
    </row>
    <row r="544" spans="1:2">
      <c r="A544" s="125" t="s">
        <v>58</v>
      </c>
      <c r="B544" s="126" t="s">
        <v>598</v>
      </c>
    </row>
    <row r="545" spans="1:2">
      <c r="A545" s="125" t="s">
        <v>169</v>
      </c>
      <c r="B545" s="126" t="s">
        <v>649</v>
      </c>
    </row>
    <row r="546" spans="1:2">
      <c r="A546" s="125" t="s">
        <v>291</v>
      </c>
      <c r="B546" s="126" t="s">
        <v>609</v>
      </c>
    </row>
    <row r="547" spans="1:2">
      <c r="A547" s="125" t="s">
        <v>196</v>
      </c>
      <c r="B547" s="126" t="s">
        <v>636</v>
      </c>
    </row>
    <row r="548" spans="1:2">
      <c r="A548" s="125" t="s">
        <v>227</v>
      </c>
      <c r="B548" s="126" t="s">
        <v>668</v>
      </c>
    </row>
    <row r="549" spans="1:2">
      <c r="A549" s="125" t="s">
        <v>297</v>
      </c>
      <c r="B549" s="126" t="s">
        <v>674</v>
      </c>
    </row>
    <row r="550" spans="1:2">
      <c r="A550" s="125" t="s">
        <v>142</v>
      </c>
      <c r="B550" s="126" t="s">
        <v>625</v>
      </c>
    </row>
    <row r="551" spans="1:2">
      <c r="A551" s="125" t="s">
        <v>199</v>
      </c>
      <c r="B551" s="126" t="s">
        <v>660</v>
      </c>
    </row>
    <row r="552" spans="1:2">
      <c r="A552" s="125" t="s">
        <v>110</v>
      </c>
      <c r="B552" s="126" t="s">
        <v>639</v>
      </c>
    </row>
    <row r="553" spans="1:2">
      <c r="A553" s="125" t="s">
        <v>173</v>
      </c>
      <c r="B553" s="126" t="s">
        <v>655</v>
      </c>
    </row>
    <row r="554" spans="1:2">
      <c r="A554" s="125" t="s">
        <v>123</v>
      </c>
      <c r="B554" s="126" t="s">
        <v>643</v>
      </c>
    </row>
    <row r="555" spans="1:2">
      <c r="A555" s="125" t="s">
        <v>234</v>
      </c>
      <c r="B555" s="126" t="s">
        <v>627</v>
      </c>
    </row>
    <row r="556" spans="1:2">
      <c r="A556" s="125" t="s">
        <v>110</v>
      </c>
      <c r="B556" s="126" t="s">
        <v>620</v>
      </c>
    </row>
    <row r="557" spans="1:2">
      <c r="A557" s="125" t="s">
        <v>124</v>
      </c>
      <c r="B557" s="126" t="s">
        <v>612</v>
      </c>
    </row>
    <row r="558" spans="1:2">
      <c r="A558" s="125" t="s">
        <v>218</v>
      </c>
      <c r="B558" s="126" t="s">
        <v>648</v>
      </c>
    </row>
    <row r="559" spans="1:2">
      <c r="A559" s="125" t="s">
        <v>232</v>
      </c>
      <c r="B559" s="126" t="s">
        <v>664</v>
      </c>
    </row>
    <row r="560" spans="1:2">
      <c r="A560" s="125" t="s">
        <v>290</v>
      </c>
      <c r="B560" s="126" t="s">
        <v>631</v>
      </c>
    </row>
    <row r="561" spans="1:2">
      <c r="A561" s="125" t="s">
        <v>230</v>
      </c>
      <c r="B561" s="126" t="s">
        <v>755</v>
      </c>
    </row>
    <row r="562" spans="1:2">
      <c r="A562" s="125" t="s">
        <v>240</v>
      </c>
      <c r="B562" s="126" t="s">
        <v>622</v>
      </c>
    </row>
    <row r="563" spans="1:2">
      <c r="A563" s="125" t="s">
        <v>254</v>
      </c>
      <c r="B563" s="126" t="s">
        <v>629</v>
      </c>
    </row>
    <row r="564" spans="1:2">
      <c r="A564" s="125" t="s">
        <v>236</v>
      </c>
      <c r="B564" s="126" t="s">
        <v>627</v>
      </c>
    </row>
    <row r="565" spans="1:2">
      <c r="A565" s="125" t="s">
        <v>214</v>
      </c>
      <c r="B565" s="126" t="s">
        <v>633</v>
      </c>
    </row>
    <row r="566" spans="1:2">
      <c r="A566" s="125" t="s">
        <v>192</v>
      </c>
      <c r="B566" s="126" t="s">
        <v>619</v>
      </c>
    </row>
    <row r="567" spans="1:2">
      <c r="A567" s="125" t="s">
        <v>210</v>
      </c>
      <c r="B567" s="126" t="s">
        <v>661</v>
      </c>
    </row>
    <row r="568" spans="1:2">
      <c r="A568" s="125" t="s">
        <v>154</v>
      </c>
      <c r="B568" s="126" t="s">
        <v>625</v>
      </c>
    </row>
    <row r="569" spans="1:2">
      <c r="A569" s="125" t="s">
        <v>112</v>
      </c>
      <c r="B569" s="126" t="s">
        <v>640</v>
      </c>
    </row>
    <row r="570" spans="1:2">
      <c r="A570" s="125" t="s">
        <v>225</v>
      </c>
      <c r="B570" s="126" t="s">
        <v>666</v>
      </c>
    </row>
    <row r="571" spans="1:2">
      <c r="A571" s="125" t="s">
        <v>255</v>
      </c>
      <c r="B571" s="126" t="s">
        <v>670</v>
      </c>
    </row>
    <row r="572" spans="1:2">
      <c r="A572" s="125" t="s">
        <v>287</v>
      </c>
      <c r="B572" s="126" t="s">
        <v>673</v>
      </c>
    </row>
    <row r="573" spans="1:2">
      <c r="A573" s="125" t="s">
        <v>230</v>
      </c>
      <c r="B573" s="126" t="s">
        <v>623</v>
      </c>
    </row>
    <row r="574" spans="1:2">
      <c r="A574" s="125" t="s">
        <v>139</v>
      </c>
      <c r="B574" s="126" t="s">
        <v>687</v>
      </c>
    </row>
    <row r="575" spans="1:2">
      <c r="A575" s="125" t="s">
        <v>200</v>
      </c>
      <c r="B575" s="126" t="s">
        <v>659</v>
      </c>
    </row>
    <row r="576" spans="1:2">
      <c r="A576" s="125" t="s">
        <v>102</v>
      </c>
      <c r="B576" s="126" t="s">
        <v>632</v>
      </c>
    </row>
    <row r="577" spans="1:2">
      <c r="A577" s="125" t="s">
        <v>216</v>
      </c>
      <c r="B577" s="126" t="s">
        <v>612</v>
      </c>
    </row>
    <row r="578" spans="1:2">
      <c r="A578" s="125" t="s">
        <v>83</v>
      </c>
      <c r="B578" s="126" t="s">
        <v>619</v>
      </c>
    </row>
    <row r="579" spans="1:2">
      <c r="A579" s="125" t="s">
        <v>120</v>
      </c>
      <c r="B579" s="126" t="s">
        <v>618</v>
      </c>
    </row>
    <row r="580" spans="1:2">
      <c r="A580" s="125" t="s">
        <v>591</v>
      </c>
      <c r="B580" s="126" t="s">
        <v>709</v>
      </c>
    </row>
    <row r="581" spans="1:2">
      <c r="A581" s="125" t="s">
        <v>283</v>
      </c>
      <c r="B581" s="126" t="s">
        <v>621</v>
      </c>
    </row>
    <row r="582" spans="1:2">
      <c r="A582" s="125" t="s">
        <v>245</v>
      </c>
      <c r="B582" s="126" t="s">
        <v>627</v>
      </c>
    </row>
    <row r="583" spans="1:2">
      <c r="A583" s="125" t="s">
        <v>280</v>
      </c>
      <c r="B583" s="126" t="s">
        <v>621</v>
      </c>
    </row>
    <row r="584" spans="1:2">
      <c r="A584" s="125" t="s">
        <v>259</v>
      </c>
      <c r="B584" s="126" t="s">
        <v>629</v>
      </c>
    </row>
    <row r="585" spans="1:2">
      <c r="A585" s="125" t="s">
        <v>696</v>
      </c>
      <c r="B585" s="126" t="s">
        <v>630</v>
      </c>
    </row>
    <row r="586" spans="1:2">
      <c r="A586" s="125" t="s">
        <v>233</v>
      </c>
      <c r="B586" s="126" t="s">
        <v>621</v>
      </c>
    </row>
    <row r="587" spans="1:2">
      <c r="A587" s="125" t="s">
        <v>55</v>
      </c>
      <c r="B587" s="126" t="s">
        <v>617</v>
      </c>
    </row>
    <row r="588" spans="1:2">
      <c r="A588" s="125" t="s">
        <v>60</v>
      </c>
      <c r="B588" s="126" t="s">
        <v>743</v>
      </c>
    </row>
    <row r="589" spans="1:2">
      <c r="A589" s="125" t="s">
        <v>712</v>
      </c>
      <c r="B589" s="126" t="s">
        <v>629</v>
      </c>
    </row>
    <row r="590" spans="1:2">
      <c r="A590" s="125" t="s">
        <v>683</v>
      </c>
      <c r="B590" s="126" t="s">
        <v>613</v>
      </c>
    </row>
    <row r="591" spans="1:2">
      <c r="A591" s="125" t="s">
        <v>756</v>
      </c>
      <c r="B591" s="126" t="s">
        <v>743</v>
      </c>
    </row>
    <row r="592" spans="1:2">
      <c r="A592" s="125" t="s">
        <v>60</v>
      </c>
      <c r="B592" s="126" t="s">
        <v>631</v>
      </c>
    </row>
    <row r="593" spans="1:2">
      <c r="A593" s="125" t="s">
        <v>91</v>
      </c>
      <c r="B593" s="126" t="s">
        <v>629</v>
      </c>
    </row>
    <row r="594" spans="1:2">
      <c r="A594" s="125" t="s">
        <v>307</v>
      </c>
      <c r="B594" s="126" t="s">
        <v>661</v>
      </c>
    </row>
    <row r="595" spans="1:2">
      <c r="A595" s="125" t="s">
        <v>123</v>
      </c>
      <c r="B595" s="126" t="s">
        <v>662</v>
      </c>
    </row>
    <row r="596" spans="1:2">
      <c r="A596" s="125" t="s">
        <v>288</v>
      </c>
      <c r="B596" s="126" t="s">
        <v>612</v>
      </c>
    </row>
    <row r="597" spans="1:2">
      <c r="A597" s="125" t="s">
        <v>149</v>
      </c>
      <c r="B597" s="126" t="s">
        <v>638</v>
      </c>
    </row>
    <row r="598" spans="1:2">
      <c r="A598" s="125" t="s">
        <v>203</v>
      </c>
      <c r="B598" s="126" t="s">
        <v>670</v>
      </c>
    </row>
    <row r="599" spans="1:2">
      <c r="A599" s="125" t="s">
        <v>241</v>
      </c>
      <c r="B599" s="126" t="s">
        <v>630</v>
      </c>
    </row>
    <row r="600" spans="1:2">
      <c r="A600" s="125" t="s">
        <v>258</v>
      </c>
      <c r="B600" s="126" t="s">
        <v>629</v>
      </c>
    </row>
    <row r="601" spans="1:2">
      <c r="A601" s="125" t="s">
        <v>247</v>
      </c>
      <c r="B601" s="126" t="s">
        <v>629</v>
      </c>
    </row>
    <row r="602" spans="1:2">
      <c r="A602" s="125" t="s">
        <v>108</v>
      </c>
      <c r="B602" s="126" t="s">
        <v>620</v>
      </c>
    </row>
    <row r="603" spans="1:2">
      <c r="A603" s="125" t="s">
        <v>239</v>
      </c>
      <c r="B603" s="126" t="s">
        <v>627</v>
      </c>
    </row>
    <row r="604" spans="1:2">
      <c r="A604" s="125" t="s">
        <v>118</v>
      </c>
      <c r="B604" s="126" t="s">
        <v>620</v>
      </c>
    </row>
    <row r="605" spans="1:2">
      <c r="A605" s="125" t="s">
        <v>254</v>
      </c>
      <c r="B605" s="126" t="s">
        <v>670</v>
      </c>
    </row>
    <row r="606" spans="1:2">
      <c r="A606" s="125" t="s">
        <v>150</v>
      </c>
      <c r="B606" s="126" t="s">
        <v>625</v>
      </c>
    </row>
    <row r="607" spans="1:2">
      <c r="A607" s="125" t="s">
        <v>106</v>
      </c>
      <c r="B607" s="126" t="s">
        <v>598</v>
      </c>
    </row>
    <row r="608" spans="1:2">
      <c r="A608" s="125" t="s">
        <v>137</v>
      </c>
      <c r="B608" s="126" t="s">
        <v>618</v>
      </c>
    </row>
    <row r="609" spans="1:2">
      <c r="A609" s="125" t="s">
        <v>212</v>
      </c>
      <c r="B609" s="126" t="s">
        <v>661</v>
      </c>
    </row>
    <row r="610" spans="1:2">
      <c r="A610" s="125" t="s">
        <v>101</v>
      </c>
      <c r="B610" s="126" t="s">
        <v>626</v>
      </c>
    </row>
    <row r="611" spans="1:2">
      <c r="A611" s="125" t="s">
        <v>719</v>
      </c>
      <c r="B611" s="126" t="s">
        <v>661</v>
      </c>
    </row>
    <row r="612" spans="1:2">
      <c r="A612" s="125" t="s">
        <v>757</v>
      </c>
      <c r="B612" s="126" t="s">
        <v>633</v>
      </c>
    </row>
    <row r="613" spans="1:2">
      <c r="A613" s="125" t="s">
        <v>757</v>
      </c>
      <c r="B613" s="126" t="s">
        <v>614</v>
      </c>
    </row>
    <row r="614" spans="1:2">
      <c r="A614" s="125" t="s">
        <v>95</v>
      </c>
      <c r="B614" s="126" t="s">
        <v>620</v>
      </c>
    </row>
    <row r="615" spans="1:2">
      <c r="A615" s="125" t="s">
        <v>758</v>
      </c>
      <c r="B615" s="126" t="s">
        <v>620</v>
      </c>
    </row>
    <row r="616" spans="1:2">
      <c r="A616" s="125" t="s">
        <v>759</v>
      </c>
      <c r="B616" s="126" t="s">
        <v>624</v>
      </c>
    </row>
    <row r="617" spans="1:2">
      <c r="A617" s="125" t="s">
        <v>760</v>
      </c>
      <c r="B617" s="126" t="s">
        <v>629</v>
      </c>
    </row>
    <row r="618" spans="1:2">
      <c r="A618" s="125" t="s">
        <v>717</v>
      </c>
      <c r="B618" s="126" t="s">
        <v>625</v>
      </c>
    </row>
    <row r="619" spans="1:2">
      <c r="A619" s="125" t="s">
        <v>761</v>
      </c>
      <c r="B619" s="126" t="s">
        <v>625</v>
      </c>
    </row>
    <row r="620" spans="1:2">
      <c r="A620" s="125" t="s">
        <v>762</v>
      </c>
      <c r="B620" s="126" t="s">
        <v>632</v>
      </c>
    </row>
    <row r="621" spans="1:2">
      <c r="A621" s="125" t="s">
        <v>763</v>
      </c>
      <c r="B621" s="126" t="s">
        <v>624</v>
      </c>
    </row>
    <row r="622" spans="1:2">
      <c r="A622" s="125" t="s">
        <v>764</v>
      </c>
      <c r="B622" s="126" t="s">
        <v>624</v>
      </c>
    </row>
    <row r="623" spans="1:2">
      <c r="A623" s="125" t="s">
        <v>83</v>
      </c>
      <c r="B623" s="126" t="s">
        <v>664</v>
      </c>
    </row>
    <row r="624" spans="1:2">
      <c r="A624" s="125" t="s">
        <v>174</v>
      </c>
      <c r="B624" s="126" t="s">
        <v>765</v>
      </c>
    </row>
    <row r="625" spans="1:2">
      <c r="A625" s="125" t="s">
        <v>766</v>
      </c>
      <c r="B625" s="126" t="s">
        <v>648</v>
      </c>
    </row>
    <row r="626" spans="1:2">
      <c r="A626" s="125" t="s">
        <v>256</v>
      </c>
      <c r="B626" s="126" t="s">
        <v>627</v>
      </c>
    </row>
    <row r="627" spans="1:2">
      <c r="A627" s="125" t="s">
        <v>55</v>
      </c>
      <c r="B627" s="126" t="s">
        <v>646</v>
      </c>
    </row>
    <row r="628" spans="1:2">
      <c r="A628" s="125" t="s">
        <v>245</v>
      </c>
      <c r="B628" s="126" t="s">
        <v>550</v>
      </c>
    </row>
    <row r="629" spans="1:2">
      <c r="A629" s="125" t="s">
        <v>767</v>
      </c>
      <c r="B629" s="126" t="s">
        <v>618</v>
      </c>
    </row>
    <row r="630" spans="1:2">
      <c r="A630" s="125" t="s">
        <v>768</v>
      </c>
      <c r="B630" s="126" t="s">
        <v>625</v>
      </c>
    </row>
    <row r="631" spans="1:2">
      <c r="A631" s="125" t="s">
        <v>243</v>
      </c>
      <c r="B631" s="126" t="s">
        <v>633</v>
      </c>
    </row>
    <row r="632" spans="1:2">
      <c r="A632" s="125" t="s">
        <v>256</v>
      </c>
      <c r="B632" s="126" t="s">
        <v>709</v>
      </c>
    </row>
    <row r="633" spans="1:2">
      <c r="A633" s="125" t="s">
        <v>86</v>
      </c>
      <c r="B633" s="126" t="s">
        <v>664</v>
      </c>
    </row>
    <row r="634" spans="1:2">
      <c r="A634" s="125" t="s">
        <v>195</v>
      </c>
      <c r="B634" s="126" t="s">
        <v>633</v>
      </c>
    </row>
    <row r="635" spans="1:2">
      <c r="A635" s="125" t="s">
        <v>145</v>
      </c>
      <c r="B635" s="126" t="s">
        <v>650</v>
      </c>
    </row>
    <row r="636" spans="1:2">
      <c r="A636" s="125" t="s">
        <v>193</v>
      </c>
      <c r="B636" s="126" t="s">
        <v>611</v>
      </c>
    </row>
    <row r="637" spans="1:2">
      <c r="A637" s="125" t="s">
        <v>153</v>
      </c>
      <c r="B637" s="126" t="s">
        <v>654</v>
      </c>
    </row>
    <row r="638" spans="1:2">
      <c r="A638" s="125" t="s">
        <v>769</v>
      </c>
      <c r="B638" s="126" t="s">
        <v>620</v>
      </c>
    </row>
    <row r="639" spans="1:2">
      <c r="A639" s="125" t="s">
        <v>770</v>
      </c>
      <c r="B639" s="126" t="s">
        <v>623</v>
      </c>
    </row>
    <row r="640" spans="1:2">
      <c r="A640" s="125" t="s">
        <v>771</v>
      </c>
      <c r="B640" s="126" t="s">
        <v>661</v>
      </c>
    </row>
    <row r="641" spans="1:2">
      <c r="A641" s="125" t="s">
        <v>772</v>
      </c>
      <c r="B641" s="126" t="s">
        <v>661</v>
      </c>
    </row>
    <row r="642" spans="1:2">
      <c r="A642" s="125" t="s">
        <v>249</v>
      </c>
      <c r="B642" s="126" t="s">
        <v>633</v>
      </c>
    </row>
    <row r="643" spans="1:2">
      <c r="A643" s="125" t="s">
        <v>184</v>
      </c>
      <c r="B643" s="126" t="s">
        <v>619</v>
      </c>
    </row>
    <row r="644" spans="1:2">
      <c r="A644" s="125" t="s">
        <v>147</v>
      </c>
      <c r="B644" s="126" t="s">
        <v>648</v>
      </c>
    </row>
    <row r="645" spans="1:2">
      <c r="A645" s="125" t="s">
        <v>91</v>
      </c>
      <c r="B645" s="126" t="s">
        <v>619</v>
      </c>
    </row>
    <row r="646" spans="1:2">
      <c r="A646" s="125" t="s">
        <v>246</v>
      </c>
      <c r="B646" s="126" t="s">
        <v>613</v>
      </c>
    </row>
    <row r="647" spans="1:2">
      <c r="A647" s="125" t="s">
        <v>224</v>
      </c>
      <c r="B647" s="126" t="s">
        <v>625</v>
      </c>
    </row>
    <row r="648" spans="1:2">
      <c r="A648" s="125" t="s">
        <v>276</v>
      </c>
      <c r="B648" s="126" t="s">
        <v>644</v>
      </c>
    </row>
    <row r="649" spans="1:2">
      <c r="A649" s="125" t="s">
        <v>239</v>
      </c>
      <c r="B649" s="126" t="s">
        <v>630</v>
      </c>
    </row>
    <row r="650" spans="1:2">
      <c r="A650" s="125" t="s">
        <v>773</v>
      </c>
      <c r="B650" s="126" t="s">
        <v>625</v>
      </c>
    </row>
    <row r="651" spans="1:2">
      <c r="A651" s="125" t="s">
        <v>231</v>
      </c>
      <c r="B651" s="126" t="s">
        <v>627</v>
      </c>
    </row>
    <row r="652" spans="1:2">
      <c r="A652" s="125" t="s">
        <v>722</v>
      </c>
      <c r="B652" s="126" t="s">
        <v>599</v>
      </c>
    </row>
    <row r="653" spans="1:2">
      <c r="A653" s="125" t="s">
        <v>78</v>
      </c>
      <c r="B653" s="126" t="s">
        <v>623</v>
      </c>
    </row>
    <row r="654" spans="1:2">
      <c r="A654" s="125" t="s">
        <v>199</v>
      </c>
      <c r="B654" s="126" t="s">
        <v>619</v>
      </c>
    </row>
    <row r="655" spans="1:2">
      <c r="A655" s="125" t="s">
        <v>178</v>
      </c>
      <c r="B655" s="126" t="s">
        <v>672</v>
      </c>
    </row>
    <row r="656" spans="1:2">
      <c r="A656" s="125" t="s">
        <v>217</v>
      </c>
      <c r="B656" s="126" t="s">
        <v>667</v>
      </c>
    </row>
    <row r="657" spans="1:2">
      <c r="A657" s="125" t="s">
        <v>226</v>
      </c>
      <c r="B657" s="126" t="s">
        <v>669</v>
      </c>
    </row>
    <row r="658" spans="1:2">
      <c r="A658" s="125" t="s">
        <v>265</v>
      </c>
      <c r="B658" s="126" t="s">
        <v>665</v>
      </c>
    </row>
    <row r="659" spans="1:2">
      <c r="A659" s="125" t="s">
        <v>271</v>
      </c>
      <c r="B659" s="126" t="s">
        <v>709</v>
      </c>
    </row>
    <row r="660" spans="1:2">
      <c r="A660" s="125" t="s">
        <v>110</v>
      </c>
      <c r="B660" s="126" t="s">
        <v>694</v>
      </c>
    </row>
    <row r="661" spans="1:2">
      <c r="A661" s="125" t="s">
        <v>89</v>
      </c>
      <c r="B661" s="126" t="s">
        <v>636</v>
      </c>
    </row>
    <row r="662" spans="1:2">
      <c r="A662" s="125" t="s">
        <v>110</v>
      </c>
      <c r="B662" s="126" t="s">
        <v>600</v>
      </c>
    </row>
    <row r="663" spans="1:2">
      <c r="A663" s="125" t="s">
        <v>119</v>
      </c>
      <c r="B663" s="126" t="s">
        <v>656</v>
      </c>
    </row>
    <row r="664" spans="1:2">
      <c r="A664" s="125" t="s">
        <v>125</v>
      </c>
      <c r="B664" s="126" t="s">
        <v>633</v>
      </c>
    </row>
    <row r="665" spans="1:2">
      <c r="A665" s="125" t="s">
        <v>774</v>
      </c>
      <c r="B665" s="126" t="s">
        <v>613</v>
      </c>
    </row>
    <row r="666" spans="1:2">
      <c r="A666" s="125" t="s">
        <v>260</v>
      </c>
      <c r="B666" s="126" t="s">
        <v>627</v>
      </c>
    </row>
    <row r="667" spans="1:2">
      <c r="A667" s="125" t="s">
        <v>161</v>
      </c>
      <c r="B667" s="126" t="s">
        <v>672</v>
      </c>
    </row>
    <row r="668" spans="1:2">
      <c r="A668" s="125" t="s">
        <v>160</v>
      </c>
      <c r="B668" s="126" t="s">
        <v>694</v>
      </c>
    </row>
    <row r="669" spans="1:2">
      <c r="A669" s="125" t="s">
        <v>228</v>
      </c>
      <c r="B669" s="126" t="s">
        <v>631</v>
      </c>
    </row>
    <row r="670" spans="1:2">
      <c r="A670" s="125" t="s">
        <v>231</v>
      </c>
      <c r="B670" s="126" t="s">
        <v>632</v>
      </c>
    </row>
    <row r="671" spans="1:2">
      <c r="A671" s="125" t="s">
        <v>107</v>
      </c>
      <c r="B671" s="126" t="s">
        <v>618</v>
      </c>
    </row>
    <row r="672" spans="1:2">
      <c r="A672" s="125" t="s">
        <v>115</v>
      </c>
      <c r="B672" s="126" t="s">
        <v>627</v>
      </c>
    </row>
    <row r="673" spans="1:2">
      <c r="A673" s="125" t="s">
        <v>116</v>
      </c>
      <c r="B673" s="126" t="s">
        <v>669</v>
      </c>
    </row>
    <row r="674" spans="1:2">
      <c r="A674" s="125" t="s">
        <v>117</v>
      </c>
      <c r="B674" s="126" t="s">
        <v>621</v>
      </c>
    </row>
    <row r="675" spans="1:2">
      <c r="A675" s="125" t="s">
        <v>97</v>
      </c>
      <c r="B675" s="126" t="s">
        <v>608</v>
      </c>
    </row>
    <row r="676" spans="1:2">
      <c r="A676" s="125" t="s">
        <v>101</v>
      </c>
      <c r="B676" s="126" t="s">
        <v>610</v>
      </c>
    </row>
    <row r="677" spans="1:2">
      <c r="A677" s="125" t="s">
        <v>271</v>
      </c>
      <c r="B677" s="126" t="s">
        <v>669</v>
      </c>
    </row>
    <row r="678" spans="1:2">
      <c r="A678" s="125" t="s">
        <v>97</v>
      </c>
      <c r="B678" s="126" t="s">
        <v>610</v>
      </c>
    </row>
    <row r="679" spans="1:2">
      <c r="A679" s="125" t="s">
        <v>81</v>
      </c>
      <c r="B679" s="126" t="s">
        <v>598</v>
      </c>
    </row>
    <row r="680" spans="1:2">
      <c r="A680" s="125" t="s">
        <v>63</v>
      </c>
      <c r="B680" s="126" t="s">
        <v>667</v>
      </c>
    </row>
    <row r="681" spans="1:2">
      <c r="A681" s="125" t="s">
        <v>57</v>
      </c>
      <c r="B681" s="126" t="s">
        <v>632</v>
      </c>
    </row>
    <row r="682" spans="1:2">
      <c r="A682" s="125" t="s">
        <v>226</v>
      </c>
      <c r="B682" s="126" t="s">
        <v>709</v>
      </c>
    </row>
    <row r="683" spans="1:2">
      <c r="A683" s="125" t="s">
        <v>775</v>
      </c>
      <c r="B683" s="126" t="s">
        <v>662</v>
      </c>
    </row>
    <row r="684" spans="1:2">
      <c r="A684" s="125" t="s">
        <v>97</v>
      </c>
      <c r="B684" s="126" t="s">
        <v>617</v>
      </c>
    </row>
    <row r="685" spans="1:2">
      <c r="A685" s="125" t="s">
        <v>695</v>
      </c>
      <c r="B685" s="126" t="s">
        <v>674</v>
      </c>
    </row>
    <row r="686" spans="1:2">
      <c r="A686" s="125" t="s">
        <v>69</v>
      </c>
      <c r="B686" s="126" t="s">
        <v>633</v>
      </c>
    </row>
    <row r="687" spans="1:2">
      <c r="A687" s="125" t="s">
        <v>692</v>
      </c>
      <c r="B687" s="126" t="s">
        <v>632</v>
      </c>
    </row>
    <row r="688" spans="1:2">
      <c r="A688" s="125" t="s">
        <v>101</v>
      </c>
      <c r="B688" s="126" t="s">
        <v>669</v>
      </c>
    </row>
    <row r="689" spans="1:2">
      <c r="A689" s="125" t="s">
        <v>120</v>
      </c>
      <c r="B689" s="126" t="s">
        <v>643</v>
      </c>
    </row>
    <row r="690" spans="1:2">
      <c r="A690" s="125" t="s">
        <v>121</v>
      </c>
      <c r="B690" s="126" t="s">
        <v>670</v>
      </c>
    </row>
    <row r="691" spans="1:2">
      <c r="A691" s="125" t="s">
        <v>739</v>
      </c>
      <c r="B691" s="126" t="s">
        <v>665</v>
      </c>
    </row>
    <row r="692" spans="1:2">
      <c r="A692" s="125" t="s">
        <v>161</v>
      </c>
      <c r="B692" s="126" t="s">
        <v>639</v>
      </c>
    </row>
    <row r="693" spans="1:2">
      <c r="A693" s="125" t="s">
        <v>776</v>
      </c>
      <c r="B693" s="126" t="s">
        <v>754</v>
      </c>
    </row>
    <row r="694" spans="1:2">
      <c r="A694" s="125" t="s">
        <v>217</v>
      </c>
      <c r="B694" s="126" t="s">
        <v>636</v>
      </c>
    </row>
    <row r="695" spans="1:2">
      <c r="A695" s="125" t="s">
        <v>228</v>
      </c>
      <c r="B695" s="126" t="s">
        <v>603</v>
      </c>
    </row>
    <row r="696" spans="1:2">
      <c r="A696" s="125" t="s">
        <v>266</v>
      </c>
      <c r="B696" s="126" t="s">
        <v>624</v>
      </c>
    </row>
    <row r="697" spans="1:2">
      <c r="A697" s="125" t="s">
        <v>267</v>
      </c>
      <c r="B697" s="126" t="s">
        <v>633</v>
      </c>
    </row>
    <row r="698" spans="1:2">
      <c r="A698" s="125" t="s">
        <v>285</v>
      </c>
      <c r="B698" s="126" t="s">
        <v>623</v>
      </c>
    </row>
    <row r="699" spans="1:2">
      <c r="A699" s="125" t="s">
        <v>777</v>
      </c>
      <c r="B699" s="126" t="s">
        <v>709</v>
      </c>
    </row>
    <row r="700" spans="1:2">
      <c r="A700" s="125" t="s">
        <v>159</v>
      </c>
      <c r="B700" s="126" t="s">
        <v>599</v>
      </c>
    </row>
    <row r="701" spans="1:2">
      <c r="A701" s="125" t="s">
        <v>160</v>
      </c>
      <c r="B701" s="126" t="s">
        <v>655</v>
      </c>
    </row>
    <row r="702" spans="1:2">
      <c r="A702" s="125" t="s">
        <v>226</v>
      </c>
      <c r="B702" s="126" t="s">
        <v>622</v>
      </c>
    </row>
    <row r="703" spans="1:2">
      <c r="A703" s="125" t="s">
        <v>217</v>
      </c>
      <c r="B703" s="126" t="s">
        <v>648</v>
      </c>
    </row>
    <row r="704" spans="1:2">
      <c r="A704" s="125" t="s">
        <v>53</v>
      </c>
      <c r="B704" s="126" t="s">
        <v>550</v>
      </c>
    </row>
    <row r="705" spans="1:2">
      <c r="A705" s="125" t="s">
        <v>228</v>
      </c>
      <c r="B705" s="126" t="s">
        <v>628</v>
      </c>
    </row>
    <row r="706" spans="1:2">
      <c r="A706" s="125" t="s">
        <v>778</v>
      </c>
      <c r="B706" s="126" t="s">
        <v>638</v>
      </c>
    </row>
    <row r="707" spans="1:2">
      <c r="A707" s="125" t="s">
        <v>161</v>
      </c>
      <c r="B707" s="126" t="s">
        <v>667</v>
      </c>
    </row>
    <row r="708" spans="1:2">
      <c r="A708" s="125" t="s">
        <v>226</v>
      </c>
      <c r="B708" s="126" t="s">
        <v>689</v>
      </c>
    </row>
    <row r="709" spans="1:2">
      <c r="A709" s="125" t="s">
        <v>773</v>
      </c>
      <c r="B709" s="126" t="s">
        <v>648</v>
      </c>
    </row>
    <row r="710" spans="1:2">
      <c r="A710" s="125" t="s">
        <v>269</v>
      </c>
      <c r="B710" s="126" t="s">
        <v>625</v>
      </c>
    </row>
    <row r="711" spans="1:2">
      <c r="A711" s="125" t="s">
        <v>96</v>
      </c>
      <c r="B711" s="126" t="s">
        <v>632</v>
      </c>
    </row>
    <row r="712" spans="1:2">
      <c r="A712" s="125" t="s">
        <v>217</v>
      </c>
      <c r="B712" s="126" t="s">
        <v>632</v>
      </c>
    </row>
    <row r="713" spans="1:2">
      <c r="A713" s="125" t="s">
        <v>245</v>
      </c>
      <c r="B713" s="126" t="s">
        <v>664</v>
      </c>
    </row>
    <row r="714" spans="1:2">
      <c r="A714" s="125" t="s">
        <v>121</v>
      </c>
      <c r="B714" s="126" t="s">
        <v>733</v>
      </c>
    </row>
    <row r="715" spans="1:2">
      <c r="A715" s="125" t="s">
        <v>740</v>
      </c>
      <c r="B715" s="126" t="s">
        <v>729</v>
      </c>
    </row>
    <row r="716" spans="1:2">
      <c r="A716" s="125" t="s">
        <v>83</v>
      </c>
      <c r="B716" s="126" t="s">
        <v>632</v>
      </c>
    </row>
    <row r="717" spans="1:2">
      <c r="A717" s="125" t="s">
        <v>265</v>
      </c>
      <c r="B717" s="126" t="s">
        <v>667</v>
      </c>
    </row>
    <row r="718" spans="1:2">
      <c r="A718" s="125" t="s">
        <v>779</v>
      </c>
      <c r="B718" s="126" t="s">
        <v>633</v>
      </c>
    </row>
    <row r="719" spans="1:2">
      <c r="A719" s="125" t="s">
        <v>178</v>
      </c>
      <c r="B719" s="126" t="s">
        <v>733</v>
      </c>
    </row>
    <row r="720" spans="1:2">
      <c r="A720" s="125" t="s">
        <v>91</v>
      </c>
      <c r="B720" s="126" t="s">
        <v>601</v>
      </c>
    </row>
    <row r="721" spans="1:2">
      <c r="A721" s="125" t="s">
        <v>185</v>
      </c>
      <c r="B721" s="126" t="s">
        <v>671</v>
      </c>
    </row>
    <row r="722" spans="1:2">
      <c r="A722" s="125" t="s">
        <v>247</v>
      </c>
      <c r="B722" s="126" t="s">
        <v>622</v>
      </c>
    </row>
    <row r="723" spans="1:2">
      <c r="A723" s="125" t="s">
        <v>256</v>
      </c>
      <c r="B723" s="126" t="s">
        <v>672</v>
      </c>
    </row>
    <row r="724" spans="1:2">
      <c r="A724" s="125" t="s">
        <v>289</v>
      </c>
      <c r="B724" s="126" t="s">
        <v>658</v>
      </c>
    </row>
    <row r="725" spans="1:2">
      <c r="A725" s="125" t="s">
        <v>188</v>
      </c>
      <c r="B725" s="126" t="s">
        <v>613</v>
      </c>
    </row>
    <row r="726" spans="1:2">
      <c r="A726" s="125" t="s">
        <v>246</v>
      </c>
      <c r="B726" s="126" t="s">
        <v>736</v>
      </c>
    </row>
    <row r="727" spans="1:2">
      <c r="A727" s="125" t="s">
        <v>221</v>
      </c>
      <c r="B727" s="126" t="s">
        <v>698</v>
      </c>
    </row>
    <row r="728" spans="1:2">
      <c r="A728" s="125" t="s">
        <v>231</v>
      </c>
      <c r="B728" s="126" t="s">
        <v>620</v>
      </c>
    </row>
    <row r="729" spans="1:2">
      <c r="A729" s="125" t="s">
        <v>161</v>
      </c>
      <c r="B729" s="126" t="s">
        <v>633</v>
      </c>
    </row>
    <row r="730" spans="1:2">
      <c r="A730" s="125" t="s">
        <v>756</v>
      </c>
      <c r="B730" s="126" t="s">
        <v>631</v>
      </c>
    </row>
    <row r="731" spans="1:2">
      <c r="A731" s="125" t="s">
        <v>66</v>
      </c>
      <c r="B731" s="126" t="s">
        <v>613</v>
      </c>
    </row>
    <row r="732" spans="1:2">
      <c r="A732" s="125" t="s">
        <v>292</v>
      </c>
      <c r="B732" s="126" t="s">
        <v>608</v>
      </c>
    </row>
    <row r="733" spans="1:2">
      <c r="A733" s="125" t="s">
        <v>221</v>
      </c>
      <c r="B733" s="126" t="s">
        <v>651</v>
      </c>
    </row>
    <row r="734" spans="1:2">
      <c r="A734" s="125" t="s">
        <v>292</v>
      </c>
      <c r="B734" s="126" t="s">
        <v>610</v>
      </c>
    </row>
    <row r="735" spans="1:2">
      <c r="A735" s="125" t="s">
        <v>84</v>
      </c>
      <c r="B735" s="126" t="s">
        <v>597</v>
      </c>
    </row>
    <row r="736" spans="1:2">
      <c r="A736" s="125" t="s">
        <v>104</v>
      </c>
      <c r="B736" s="126" t="s">
        <v>677</v>
      </c>
    </row>
    <row r="737" spans="1:2">
      <c r="A737" s="125" t="s">
        <v>108</v>
      </c>
      <c r="B737" s="126" t="s">
        <v>648</v>
      </c>
    </row>
    <row r="738" spans="1:2">
      <c r="A738" s="125" t="s">
        <v>246</v>
      </c>
      <c r="B738" s="126" t="s">
        <v>627</v>
      </c>
    </row>
    <row r="739" spans="1:2">
      <c r="A739" s="125" t="s">
        <v>107</v>
      </c>
      <c r="B739" s="126" t="s">
        <v>617</v>
      </c>
    </row>
    <row r="740" spans="1:2">
      <c r="A740" s="125" t="s">
        <v>247</v>
      </c>
      <c r="B740" s="126" t="s">
        <v>635</v>
      </c>
    </row>
    <row r="741" spans="1:2">
      <c r="A741" s="125" t="s">
        <v>301</v>
      </c>
      <c r="B741" s="126" t="s">
        <v>674</v>
      </c>
    </row>
    <row r="742" spans="1:2">
      <c r="A742" s="125" t="s">
        <v>104</v>
      </c>
      <c r="B742" s="126" t="s">
        <v>620</v>
      </c>
    </row>
    <row r="743" spans="1:2">
      <c r="A743" s="125" t="s">
        <v>160</v>
      </c>
      <c r="B743" s="126" t="s">
        <v>644</v>
      </c>
    </row>
    <row r="744" spans="1:2">
      <c r="A744" s="125" t="s">
        <v>261</v>
      </c>
      <c r="B744" s="126" t="s">
        <v>624</v>
      </c>
    </row>
    <row r="745" spans="1:2">
      <c r="A745" s="125" t="s">
        <v>74</v>
      </c>
      <c r="B745" s="126" t="s">
        <v>618</v>
      </c>
    </row>
    <row r="746" spans="1:2">
      <c r="A746" s="125" t="s">
        <v>104</v>
      </c>
      <c r="B746" s="126" t="s">
        <v>602</v>
      </c>
    </row>
    <row r="747" spans="1:2">
      <c r="A747" s="125" t="s">
        <v>114</v>
      </c>
      <c r="B747" s="126" t="s">
        <v>620</v>
      </c>
    </row>
    <row r="748" spans="1:2">
      <c r="A748" s="125" t="s">
        <v>113</v>
      </c>
      <c r="B748" s="126" t="s">
        <v>602</v>
      </c>
    </row>
    <row r="749" spans="1:2">
      <c r="A749" s="125" t="s">
        <v>114</v>
      </c>
      <c r="B749" s="126" t="s">
        <v>661</v>
      </c>
    </row>
    <row r="750" spans="1:2">
      <c r="A750" s="125" t="s">
        <v>125</v>
      </c>
      <c r="B750" s="126" t="s">
        <v>624</v>
      </c>
    </row>
    <row r="751" spans="1:2">
      <c r="A751" s="125" t="s">
        <v>65</v>
      </c>
      <c r="B751" s="126" t="s">
        <v>623</v>
      </c>
    </row>
    <row r="752" spans="1:2">
      <c r="A752" s="125" t="s">
        <v>221</v>
      </c>
      <c r="B752" s="126" t="s">
        <v>684</v>
      </c>
    </row>
    <row r="753" spans="1:2">
      <c r="A753" s="125" t="s">
        <v>230</v>
      </c>
      <c r="B753" s="126" t="s">
        <v>635</v>
      </c>
    </row>
    <row r="754" spans="1:2">
      <c r="A754" s="125" t="s">
        <v>233</v>
      </c>
      <c r="B754" s="126" t="s">
        <v>673</v>
      </c>
    </row>
    <row r="755" spans="1:2">
      <c r="A755" s="125" t="s">
        <v>723</v>
      </c>
      <c r="B755" s="126" t="s">
        <v>662</v>
      </c>
    </row>
    <row r="756" spans="1:2">
      <c r="A756" s="125" t="s">
        <v>248</v>
      </c>
      <c r="B756" s="126" t="s">
        <v>621</v>
      </c>
    </row>
    <row r="757" spans="1:2">
      <c r="A757" s="125" t="s">
        <v>95</v>
      </c>
      <c r="B757" s="126" t="s">
        <v>633</v>
      </c>
    </row>
    <row r="758" spans="1:2">
      <c r="A758" s="125" t="s">
        <v>750</v>
      </c>
      <c r="B758" s="126" t="s">
        <v>743</v>
      </c>
    </row>
    <row r="759" spans="1:2">
      <c r="A759" s="125" t="s">
        <v>723</v>
      </c>
      <c r="B759" s="126" t="s">
        <v>600</v>
      </c>
    </row>
    <row r="760" spans="1:2">
      <c r="A760" s="125" t="s">
        <v>265</v>
      </c>
      <c r="B760" s="126" t="s">
        <v>602</v>
      </c>
    </row>
    <row r="761" spans="1:2">
      <c r="A761" s="125" t="s">
        <v>267</v>
      </c>
      <c r="B761" s="126" t="s">
        <v>780</v>
      </c>
    </row>
    <row r="762" spans="1:2">
      <c r="A762" s="125" t="s">
        <v>53</v>
      </c>
      <c r="B762" s="126" t="s">
        <v>610</v>
      </c>
    </row>
    <row r="763" spans="1:2">
      <c r="A763" s="125" t="s">
        <v>266</v>
      </c>
      <c r="B763" s="126" t="s">
        <v>622</v>
      </c>
    </row>
    <row r="764" spans="1:2">
      <c r="A764" s="125" t="s">
        <v>197</v>
      </c>
      <c r="B764" s="126" t="s">
        <v>631</v>
      </c>
    </row>
    <row r="765" spans="1:2">
      <c r="A765" s="125" t="s">
        <v>198</v>
      </c>
      <c r="B765" s="126" t="s">
        <v>623</v>
      </c>
    </row>
    <row r="766" spans="1:2">
      <c r="A766" s="125" t="s">
        <v>69</v>
      </c>
      <c r="B766" s="126" t="s">
        <v>632</v>
      </c>
    </row>
    <row r="767" spans="1:2">
      <c r="A767" s="125" t="s">
        <v>210</v>
      </c>
      <c r="B767" s="126" t="s">
        <v>633</v>
      </c>
    </row>
    <row r="768" spans="1:2">
      <c r="A768" s="125" t="s">
        <v>781</v>
      </c>
      <c r="B768" s="126" t="s">
        <v>621</v>
      </c>
    </row>
    <row r="769" spans="1:2">
      <c r="A769" s="125" t="s">
        <v>723</v>
      </c>
      <c r="B769" s="126" t="s">
        <v>612</v>
      </c>
    </row>
    <row r="770" spans="1:2">
      <c r="A770" s="125" t="s">
        <v>120</v>
      </c>
      <c r="B770" s="126" t="s">
        <v>629</v>
      </c>
    </row>
    <row r="771" spans="1:2">
      <c r="A771" s="125" t="s">
        <v>276</v>
      </c>
      <c r="B771" s="126" t="s">
        <v>668</v>
      </c>
    </row>
    <row r="772" spans="1:2">
      <c r="A772" s="125" t="s">
        <v>782</v>
      </c>
      <c r="B772" s="126" t="s">
        <v>643</v>
      </c>
    </row>
    <row r="773" spans="1:2">
      <c r="A773" s="125" t="s">
        <v>142</v>
      </c>
      <c r="B773" s="126" t="s">
        <v>623</v>
      </c>
    </row>
    <row r="774" spans="1:2">
      <c r="A774" s="125" t="s">
        <v>217</v>
      </c>
      <c r="B774" s="126" t="s">
        <v>672</v>
      </c>
    </row>
    <row r="775" spans="1:2">
      <c r="A775" s="125" t="s">
        <v>104</v>
      </c>
      <c r="B775" s="126" t="s">
        <v>640</v>
      </c>
    </row>
    <row r="776" spans="1:2">
      <c r="A776" s="125" t="s">
        <v>104</v>
      </c>
      <c r="B776" s="126" t="s">
        <v>641</v>
      </c>
    </row>
    <row r="777" spans="1:2">
      <c r="A777" s="125" t="s">
        <v>292</v>
      </c>
      <c r="B777" s="126" t="s">
        <v>626</v>
      </c>
    </row>
    <row r="778" spans="1:2">
      <c r="A778" s="125" t="s">
        <v>221</v>
      </c>
      <c r="B778" s="126" t="s">
        <v>632</v>
      </c>
    </row>
    <row r="779" spans="1:2">
      <c r="A779" s="125" t="s">
        <v>292</v>
      </c>
      <c r="B779" s="126" t="s">
        <v>598</v>
      </c>
    </row>
    <row r="780" spans="1:2">
      <c r="A780" s="125" t="s">
        <v>69</v>
      </c>
      <c r="B780" s="126" t="s">
        <v>636</v>
      </c>
    </row>
    <row r="781" spans="1:2">
      <c r="A781" s="125" t="s">
        <v>119</v>
      </c>
      <c r="B781" s="126" t="s">
        <v>620</v>
      </c>
    </row>
    <row r="782" spans="1:2">
      <c r="A782" s="125" t="s">
        <v>99</v>
      </c>
      <c r="B782" s="126" t="s">
        <v>633</v>
      </c>
    </row>
    <row r="783" spans="1:2">
      <c r="A783" s="125" t="s">
        <v>238</v>
      </c>
      <c r="B783" s="126" t="s">
        <v>640</v>
      </c>
    </row>
    <row r="784" spans="1:2">
      <c r="A784" s="125" t="s">
        <v>195</v>
      </c>
      <c r="B784" s="126" t="s">
        <v>632</v>
      </c>
    </row>
    <row r="785" spans="1:2">
      <c r="A785" s="125" t="s">
        <v>119</v>
      </c>
      <c r="B785" s="126" t="s">
        <v>598</v>
      </c>
    </row>
    <row r="786" spans="1:2">
      <c r="A786" s="125" t="s">
        <v>271</v>
      </c>
      <c r="B786" s="126" t="s">
        <v>626</v>
      </c>
    </row>
    <row r="787" spans="1:2">
      <c r="A787" s="125" t="s">
        <v>178</v>
      </c>
      <c r="B787" s="126" t="s">
        <v>754</v>
      </c>
    </row>
    <row r="788" spans="1:2">
      <c r="A788" s="125" t="s">
        <v>224</v>
      </c>
      <c r="B788" s="126" t="s">
        <v>630</v>
      </c>
    </row>
    <row r="789" spans="1:2">
      <c r="A789" s="125" t="s">
        <v>235</v>
      </c>
      <c r="B789" s="126" t="s">
        <v>618</v>
      </c>
    </row>
    <row r="790" spans="1:2">
      <c r="A790" s="125" t="s">
        <v>97</v>
      </c>
      <c r="B790" s="126" t="s">
        <v>629</v>
      </c>
    </row>
    <row r="791" spans="1:2">
      <c r="A791" s="125" t="s">
        <v>187</v>
      </c>
      <c r="B791" s="126" t="s">
        <v>660</v>
      </c>
    </row>
    <row r="792" spans="1:2">
      <c r="A792" s="125" t="s">
        <v>103</v>
      </c>
      <c r="B792" s="126" t="s">
        <v>632</v>
      </c>
    </row>
    <row r="793" spans="1:2">
      <c r="A793" s="125" t="s">
        <v>63</v>
      </c>
      <c r="B793" s="126" t="s">
        <v>623</v>
      </c>
    </row>
    <row r="794" spans="1:2">
      <c r="A794" s="125" t="s">
        <v>121</v>
      </c>
      <c r="B794" s="126" t="s">
        <v>612</v>
      </c>
    </row>
    <row r="795" spans="1:2">
      <c r="A795" s="125" t="s">
        <v>138</v>
      </c>
      <c r="B795" s="126" t="s">
        <v>611</v>
      </c>
    </row>
    <row r="796" spans="1:2">
      <c r="A796" s="125" t="s">
        <v>97</v>
      </c>
      <c r="B796" s="126" t="s">
        <v>613</v>
      </c>
    </row>
    <row r="797" spans="1:2">
      <c r="A797" s="125" t="s">
        <v>84</v>
      </c>
      <c r="B797" s="126" t="s">
        <v>754</v>
      </c>
    </row>
    <row r="798" spans="1:2">
      <c r="A798" s="125" t="s">
        <v>185</v>
      </c>
      <c r="B798" s="126" t="s">
        <v>629</v>
      </c>
    </row>
    <row r="799" spans="1:2">
      <c r="A799" s="125" t="s">
        <v>201</v>
      </c>
      <c r="B799" s="126" t="s">
        <v>623</v>
      </c>
    </row>
    <row r="800" spans="1:2">
      <c r="A800" s="125" t="s">
        <v>84</v>
      </c>
      <c r="B800" s="126" t="s">
        <v>619</v>
      </c>
    </row>
    <row r="801" spans="1:2">
      <c r="A801" s="125" t="s">
        <v>69</v>
      </c>
      <c r="B801" s="126" t="s">
        <v>619</v>
      </c>
    </row>
    <row r="802" spans="1:2">
      <c r="A802" s="125" t="s">
        <v>92</v>
      </c>
      <c r="B802" s="126" t="s">
        <v>633</v>
      </c>
    </row>
    <row r="803" spans="1:2">
      <c r="A803" s="125" t="s">
        <v>81</v>
      </c>
      <c r="B803" s="126" t="s">
        <v>613</v>
      </c>
    </row>
    <row r="804" spans="1:2">
      <c r="A804" s="125" t="s">
        <v>178</v>
      </c>
      <c r="B804" s="126" t="s">
        <v>667</v>
      </c>
    </row>
    <row r="805" spans="1:2">
      <c r="A805" s="125" t="s">
        <v>79</v>
      </c>
      <c r="B805" s="126" t="s">
        <v>625</v>
      </c>
    </row>
    <row r="806" spans="1:2">
      <c r="A806" s="125" t="s">
        <v>69</v>
      </c>
      <c r="B806" s="126" t="s">
        <v>624</v>
      </c>
    </row>
    <row r="807" spans="1:2">
      <c r="A807" s="125" t="s">
        <v>113</v>
      </c>
      <c r="B807" s="126" t="s">
        <v>633</v>
      </c>
    </row>
    <row r="808" spans="1:2">
      <c r="A808" s="125" t="s">
        <v>135</v>
      </c>
      <c r="B808" s="126" t="s">
        <v>611</v>
      </c>
    </row>
    <row r="809" spans="1:2">
      <c r="A809" s="125" t="s">
        <v>63</v>
      </c>
      <c r="B809" s="126" t="s">
        <v>620</v>
      </c>
    </row>
    <row r="810" spans="1:2">
      <c r="A810" s="125" t="s">
        <v>101</v>
      </c>
      <c r="B810" s="126" t="s">
        <v>598</v>
      </c>
    </row>
    <row r="811" spans="1:2">
      <c r="A811" s="125" t="s">
        <v>105</v>
      </c>
      <c r="B811" s="126" t="s">
        <v>620</v>
      </c>
    </row>
    <row r="812" spans="1:2">
      <c r="A812" s="125" t="s">
        <v>783</v>
      </c>
      <c r="B812" s="126" t="s">
        <v>608</v>
      </c>
    </row>
    <row r="813" spans="1:2">
      <c r="A813" s="125" t="s">
        <v>94</v>
      </c>
      <c r="B813" s="126" t="s">
        <v>660</v>
      </c>
    </row>
    <row r="814" spans="1:2">
      <c r="A814" s="125" t="s">
        <v>92</v>
      </c>
      <c r="B814" s="126" t="s">
        <v>607</v>
      </c>
    </row>
    <row r="815" spans="1:2">
      <c r="A815" s="125" t="s">
        <v>95</v>
      </c>
      <c r="B815" s="126" t="s">
        <v>636</v>
      </c>
    </row>
    <row r="816" spans="1:2">
      <c r="A816" s="125" t="s">
        <v>66</v>
      </c>
      <c r="B816" s="126" t="s">
        <v>632</v>
      </c>
    </row>
    <row r="817" spans="1:2">
      <c r="A817" s="125" t="s">
        <v>181</v>
      </c>
      <c r="B817" s="126" t="s">
        <v>636</v>
      </c>
    </row>
    <row r="818" spans="1:2">
      <c r="A818" s="125" t="s">
        <v>113</v>
      </c>
      <c r="B818" s="126" t="s">
        <v>620</v>
      </c>
    </row>
    <row r="819" spans="1:2">
      <c r="A819" s="125" t="s">
        <v>240</v>
      </c>
      <c r="B819" s="126" t="s">
        <v>606</v>
      </c>
    </row>
    <row r="820" spans="1:2">
      <c r="A820" s="125" t="s">
        <v>99</v>
      </c>
      <c r="B820" s="126" t="s">
        <v>632</v>
      </c>
    </row>
    <row r="821" spans="1:2">
      <c r="A821" s="125" t="s">
        <v>187</v>
      </c>
      <c r="B821" s="126" t="s">
        <v>615</v>
      </c>
    </row>
  </sheetData>
  <autoFilter ref="A1:B1" xr:uid="{00000000-0001-0000-0400-000000000000}"/>
  <conditionalFormatting sqref="D2:D18">
    <cfRule type="expression" dxfId="4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5" customFormat="1" ht="12.75">
      <c r="A2" s="94" t="s">
        <v>502</v>
      </c>
      <c r="B2" s="94" t="s">
        <v>517</v>
      </c>
    </row>
    <row r="3" spans="1:7" s="95" customFormat="1" ht="12.75">
      <c r="A3" s="94" t="s">
        <v>353</v>
      </c>
      <c r="B3" s="94" t="s">
        <v>354</v>
      </c>
      <c r="F3" s="96"/>
      <c r="G3" s="96"/>
    </row>
    <row r="4" spans="1:7" s="95" customFormat="1" ht="12.75">
      <c r="A4" s="94" t="s">
        <v>327</v>
      </c>
      <c r="B4" s="94" t="s">
        <v>328</v>
      </c>
      <c r="F4" s="96"/>
      <c r="G4" s="96"/>
    </row>
    <row r="5" spans="1:7" s="95" customFormat="1" ht="12.75">
      <c r="A5" s="94" t="s">
        <v>503</v>
      </c>
      <c r="B5" s="94" t="s">
        <v>328</v>
      </c>
      <c r="F5" s="96"/>
      <c r="G5" s="96"/>
    </row>
    <row r="6" spans="1:7" s="95" customFormat="1" ht="12.75">
      <c r="A6" s="94" t="s">
        <v>504</v>
      </c>
      <c r="B6" s="94" t="s">
        <v>328</v>
      </c>
      <c r="F6" s="96"/>
      <c r="G6" s="96"/>
    </row>
    <row r="7" spans="1:7" s="95" customFormat="1" ht="12.75">
      <c r="A7" s="94" t="s">
        <v>356</v>
      </c>
      <c r="B7" s="94" t="s">
        <v>328</v>
      </c>
      <c r="F7" s="96"/>
      <c r="G7" s="96"/>
    </row>
    <row r="8" spans="1:7" s="95" customFormat="1" ht="12.75">
      <c r="A8" s="94" t="s">
        <v>4470</v>
      </c>
      <c r="B8" s="94" t="s">
        <v>328</v>
      </c>
      <c r="F8" s="96"/>
      <c r="G8" s="96"/>
    </row>
    <row r="9" spans="1:7" s="95" customFormat="1" ht="12.75">
      <c r="A9" s="94" t="s">
        <v>334</v>
      </c>
      <c r="B9" s="94" t="s">
        <v>335</v>
      </c>
      <c r="F9" s="96"/>
      <c r="G9" s="96"/>
    </row>
    <row r="10" spans="1:7" s="95" customFormat="1" ht="12.75">
      <c r="A10" s="94" t="s">
        <v>347</v>
      </c>
      <c r="B10" s="94" t="s">
        <v>347</v>
      </c>
      <c r="F10" s="96"/>
      <c r="G10" s="96"/>
    </row>
    <row r="11" spans="1:7" s="95" customFormat="1" ht="12.75">
      <c r="A11" s="94" t="s">
        <v>505</v>
      </c>
      <c r="B11" s="94" t="s">
        <v>518</v>
      </c>
      <c r="F11" s="96"/>
      <c r="G11" s="96"/>
    </row>
    <row r="12" spans="1:7" s="95" customFormat="1" ht="12.75">
      <c r="A12" s="94" t="s">
        <v>506</v>
      </c>
      <c r="B12" s="94" t="s">
        <v>575</v>
      </c>
      <c r="F12" s="97"/>
      <c r="G12" s="97"/>
    </row>
    <row r="13" spans="1:7" s="95" customFormat="1" ht="12.75">
      <c r="A13" s="94" t="s">
        <v>318</v>
      </c>
      <c r="B13" s="94" t="s">
        <v>319</v>
      </c>
      <c r="F13" s="96"/>
      <c r="G13" s="96"/>
    </row>
    <row r="14" spans="1:7" s="95" customFormat="1" ht="12.75">
      <c r="A14" s="94" t="s">
        <v>350</v>
      </c>
      <c r="B14" s="94" t="s">
        <v>319</v>
      </c>
      <c r="F14" s="96"/>
      <c r="G14" s="96"/>
    </row>
    <row r="15" spans="1:7" s="95" customFormat="1" ht="12.75">
      <c r="A15" s="94" t="s">
        <v>348</v>
      </c>
      <c r="B15" s="94" t="s">
        <v>319</v>
      </c>
      <c r="F15" s="96"/>
      <c r="G15" s="96"/>
    </row>
    <row r="16" spans="1:7" s="95" customFormat="1" ht="12.75">
      <c r="A16" s="94" t="s">
        <v>360</v>
      </c>
      <c r="B16" s="94" t="s">
        <v>319</v>
      </c>
      <c r="F16" s="96"/>
      <c r="G16" s="96"/>
    </row>
    <row r="17" spans="1:7" s="95" customFormat="1" ht="12.75">
      <c r="A17" s="94" t="s">
        <v>324</v>
      </c>
      <c r="B17" s="94" t="s">
        <v>319</v>
      </c>
      <c r="F17" s="96"/>
      <c r="G17" s="96"/>
    </row>
    <row r="18" spans="1:7" s="95" customFormat="1" ht="12.75">
      <c r="A18" s="94" t="s">
        <v>507</v>
      </c>
      <c r="B18" s="94" t="s">
        <v>319</v>
      </c>
      <c r="F18" s="96"/>
      <c r="G18" s="96"/>
    </row>
    <row r="19" spans="1:7" s="95" customFormat="1" ht="12.75">
      <c r="A19" s="94" t="s">
        <v>336</v>
      </c>
      <c r="B19" s="94" t="s">
        <v>319</v>
      </c>
      <c r="F19" s="96"/>
      <c r="G19" s="96"/>
    </row>
    <row r="20" spans="1:7" s="95" customFormat="1" ht="12.75">
      <c r="A20" s="94" t="s">
        <v>320</v>
      </c>
      <c r="B20" s="94" t="s">
        <v>319</v>
      </c>
      <c r="F20" s="96"/>
      <c r="G20" s="96"/>
    </row>
    <row r="21" spans="1:7" s="95" customFormat="1" ht="12.75">
      <c r="A21" s="94" t="s">
        <v>349</v>
      </c>
      <c r="B21" s="94" t="s">
        <v>319</v>
      </c>
      <c r="F21" s="96"/>
      <c r="G21" s="96"/>
    </row>
    <row r="22" spans="1:7" s="95" customFormat="1" ht="12.75">
      <c r="A22" s="94" t="s">
        <v>351</v>
      </c>
      <c r="B22" s="94" t="s">
        <v>352</v>
      </c>
      <c r="F22" s="96"/>
      <c r="G22" s="96"/>
    </row>
    <row r="23" spans="1:7" s="95" customFormat="1" ht="12.75">
      <c r="A23" s="94" t="s">
        <v>508</v>
      </c>
      <c r="B23" s="94" t="s">
        <v>519</v>
      </c>
      <c r="F23" s="96"/>
      <c r="G23" s="96"/>
    </row>
    <row r="24" spans="1:7" s="95" customFormat="1" ht="12.75">
      <c r="A24" s="94" t="s">
        <v>509</v>
      </c>
      <c r="B24" s="94" t="s">
        <v>576</v>
      </c>
      <c r="F24" s="96"/>
      <c r="G24" s="96"/>
    </row>
    <row r="25" spans="1:7" s="95" customFormat="1" ht="12.75">
      <c r="A25" s="94" t="s">
        <v>363</v>
      </c>
      <c r="B25" s="94" t="s">
        <v>579</v>
      </c>
      <c r="F25" s="96"/>
      <c r="G25" s="96"/>
    </row>
    <row r="26" spans="1:7" s="95" customFormat="1" ht="12.75">
      <c r="A26" s="94" t="s">
        <v>510</v>
      </c>
      <c r="B26" s="94" t="s">
        <v>577</v>
      </c>
      <c r="F26" s="96"/>
      <c r="G26" s="96"/>
    </row>
    <row r="27" spans="1:7" s="95" customFormat="1" ht="12.75">
      <c r="A27" s="94" t="s">
        <v>325</v>
      </c>
      <c r="B27" s="94" t="s">
        <v>326</v>
      </c>
      <c r="F27" s="96"/>
      <c r="G27" s="96"/>
    </row>
    <row r="28" spans="1:7" s="95" customFormat="1" ht="12.75">
      <c r="A28" s="94" t="s">
        <v>511</v>
      </c>
      <c r="B28" s="94" t="s">
        <v>578</v>
      </c>
      <c r="F28" s="96"/>
      <c r="G28" s="96"/>
    </row>
    <row r="29" spans="1:7" s="95" customFormat="1" ht="12.75">
      <c r="A29" s="94" t="s">
        <v>337</v>
      </c>
      <c r="B29" s="94" t="s">
        <v>337</v>
      </c>
      <c r="F29" s="96"/>
      <c r="G29" s="96"/>
    </row>
    <row r="30" spans="1:7" s="95" customFormat="1" ht="12.75">
      <c r="A30" s="94" t="s">
        <v>512</v>
      </c>
      <c r="B30" s="94" t="s">
        <v>333</v>
      </c>
      <c r="F30" s="96"/>
      <c r="G30" s="96"/>
    </row>
    <row r="31" spans="1:7" s="95" customFormat="1" ht="12.75">
      <c r="A31" s="94" t="s">
        <v>338</v>
      </c>
      <c r="B31" s="94" t="s">
        <v>339</v>
      </c>
      <c r="F31" s="96"/>
      <c r="G31" s="96"/>
    </row>
    <row r="32" spans="1:7" s="95" customFormat="1" ht="12.75">
      <c r="A32" s="94" t="s">
        <v>513</v>
      </c>
      <c r="B32" s="94" t="s">
        <v>574</v>
      </c>
      <c r="F32" s="96"/>
      <c r="G32" s="96"/>
    </row>
    <row r="33" spans="1:7" s="95" customFormat="1" ht="12.75">
      <c r="A33" s="94" t="s">
        <v>355</v>
      </c>
      <c r="B33" s="94" t="s">
        <v>355</v>
      </c>
      <c r="F33" s="96"/>
      <c r="G33" s="96"/>
    </row>
    <row r="34" spans="1:7" s="95" customFormat="1" ht="12.75">
      <c r="A34" s="94" t="s">
        <v>344</v>
      </c>
      <c r="B34" s="94" t="s">
        <v>333</v>
      </c>
    </row>
    <row r="35" spans="1:7" s="95" customFormat="1" ht="12.75">
      <c r="A35" s="94" t="s">
        <v>340</v>
      </c>
      <c r="B35" s="94" t="s">
        <v>341</v>
      </c>
    </row>
    <row r="36" spans="1:7" s="95" customFormat="1" ht="12.75">
      <c r="A36" s="94" t="s">
        <v>361</v>
      </c>
      <c r="B36" s="94" t="s">
        <v>341</v>
      </c>
    </row>
    <row r="37" spans="1:7" s="95" customFormat="1" ht="12.75">
      <c r="A37" s="94" t="s">
        <v>358</v>
      </c>
      <c r="B37" s="94" t="s">
        <v>341</v>
      </c>
    </row>
    <row r="38" spans="1:7" s="95" customFormat="1" ht="12.75">
      <c r="A38" s="94" t="s">
        <v>514</v>
      </c>
      <c r="B38" s="94" t="s">
        <v>341</v>
      </c>
    </row>
    <row r="39" spans="1:7" s="95" customFormat="1" ht="12.75">
      <c r="A39" s="94" t="s">
        <v>515</v>
      </c>
      <c r="B39" s="94" t="s">
        <v>341</v>
      </c>
    </row>
    <row r="40" spans="1:7" s="95" customFormat="1" ht="12.75">
      <c r="A40" s="94" t="s">
        <v>342</v>
      </c>
      <c r="B40" s="94" t="s">
        <v>341</v>
      </c>
    </row>
    <row r="41" spans="1:7" s="95" customFormat="1" ht="12.75">
      <c r="A41" s="94" t="s">
        <v>343</v>
      </c>
      <c r="B41" s="94" t="s">
        <v>341</v>
      </c>
    </row>
    <row r="42" spans="1:7" s="95" customFormat="1" ht="12.75">
      <c r="A42" s="94" t="s">
        <v>332</v>
      </c>
      <c r="B42" s="94" t="s">
        <v>333</v>
      </c>
    </row>
    <row r="43" spans="1:7" s="95" customFormat="1" ht="12.75">
      <c r="A43" s="94" t="s">
        <v>321</v>
      </c>
      <c r="B43" s="94" t="s">
        <v>322</v>
      </c>
    </row>
    <row r="44" spans="1:7" s="95" customFormat="1" ht="12.75">
      <c r="A44" s="94" t="s">
        <v>357</v>
      </c>
      <c r="B44" s="94" t="s">
        <v>322</v>
      </c>
    </row>
    <row r="45" spans="1:7" s="95" customFormat="1" ht="12.75">
      <c r="A45" s="94" t="s">
        <v>331</v>
      </c>
      <c r="B45" s="94" t="s">
        <v>322</v>
      </c>
    </row>
    <row r="46" spans="1:7" s="95" customFormat="1" ht="12.75">
      <c r="A46" s="94" t="s">
        <v>362</v>
      </c>
      <c r="B46" s="94" t="s">
        <v>322</v>
      </c>
    </row>
    <row r="47" spans="1:7" s="95" customFormat="1" ht="12.75">
      <c r="A47" s="94" t="s">
        <v>346</v>
      </c>
      <c r="B47" s="94" t="s">
        <v>322</v>
      </c>
    </row>
    <row r="48" spans="1:7" s="95" customFormat="1" ht="12.75">
      <c r="A48" s="94" t="s">
        <v>323</v>
      </c>
      <c r="B48" s="94" t="s">
        <v>322</v>
      </c>
    </row>
    <row r="49" spans="1:2" s="95" customFormat="1" ht="12.75">
      <c r="A49" s="94" t="s">
        <v>329</v>
      </c>
      <c r="B49" s="94" t="s">
        <v>322</v>
      </c>
    </row>
    <row r="50" spans="1:2" s="95" customFormat="1" ht="12.75">
      <c r="A50" s="94" t="s">
        <v>330</v>
      </c>
      <c r="B50" s="94" t="s">
        <v>322</v>
      </c>
    </row>
    <row r="51" spans="1:2" s="95" customFormat="1" ht="12.75">
      <c r="A51" s="94" t="s">
        <v>345</v>
      </c>
      <c r="B51" s="94" t="s">
        <v>322</v>
      </c>
    </row>
    <row r="52" spans="1:2" s="95" customFormat="1" ht="12.75">
      <c r="A52" s="94" t="s">
        <v>359</v>
      </c>
      <c r="B52" s="94" t="s">
        <v>322</v>
      </c>
    </row>
    <row r="53" spans="1:2" s="95" customFormat="1" ht="12.75">
      <c r="A53" s="98"/>
      <c r="B53" s="98"/>
    </row>
    <row r="54" spans="1:2" s="95" customFormat="1" ht="12.75">
      <c r="A54" s="98"/>
      <c r="B54" s="98"/>
    </row>
    <row r="55" spans="1:2" s="95" customFormat="1" ht="12.75">
      <c r="A55" s="98"/>
      <c r="B55" s="98"/>
    </row>
    <row r="56" spans="1:2" s="95" customFormat="1" ht="12.75">
      <c r="A56" s="98"/>
      <c r="B56" s="98"/>
    </row>
    <row r="57" spans="1:2" s="95" customFormat="1" ht="12.75">
      <c r="A57" s="98"/>
      <c r="B57" s="98"/>
    </row>
    <row r="58" spans="1:2" s="95" customFormat="1" ht="12.75">
      <c r="A58" s="98"/>
      <c r="B58" s="98"/>
    </row>
    <row r="59" spans="1:2" s="95" customFormat="1" ht="12.75">
      <c r="A59" s="98"/>
      <c r="B59" s="98"/>
    </row>
    <row r="60" spans="1:2" s="95" customFormat="1" ht="12.75">
      <c r="A60" s="98"/>
      <c r="B60" s="98"/>
    </row>
    <row r="61" spans="1:2" s="95" customFormat="1" ht="12.75">
      <c r="A61" s="98"/>
      <c r="B61" s="98"/>
    </row>
    <row r="62" spans="1:2" s="95" customFormat="1" ht="12.75">
      <c r="A62" s="98"/>
      <c r="B62" s="98"/>
    </row>
    <row r="63" spans="1:2" s="95" customFormat="1" ht="12.75">
      <c r="A63" s="98"/>
      <c r="B63" s="98"/>
    </row>
    <row r="64" spans="1:2" s="95" customFormat="1" ht="12.75">
      <c r="A64" s="98"/>
      <c r="B64" s="98"/>
    </row>
    <row r="65" spans="1:2" s="95" customFormat="1" ht="12.75">
      <c r="A65" s="98"/>
      <c r="B65" s="98"/>
    </row>
    <row r="66" spans="1:2" s="95" customFormat="1" ht="12.75">
      <c r="A66" s="98"/>
      <c r="B66" s="98"/>
    </row>
    <row r="67" spans="1:2" s="95" customFormat="1" ht="12.75">
      <c r="A67" s="98"/>
      <c r="B67" s="98"/>
    </row>
    <row r="68" spans="1:2" s="95" customFormat="1" ht="12.75">
      <c r="A68" s="98"/>
      <c r="B68" s="98"/>
    </row>
    <row r="69" spans="1:2" s="95" customFormat="1" ht="12.75">
      <c r="A69" s="98"/>
      <c r="B69" s="98"/>
    </row>
    <row r="70" spans="1:2" s="95" customFormat="1" ht="12.75">
      <c r="A70" s="98"/>
      <c r="B70" s="98"/>
    </row>
    <row r="71" spans="1:2" s="95" customFormat="1" ht="12.75">
      <c r="A71" s="98"/>
      <c r="B71" s="98"/>
    </row>
    <row r="72" spans="1:2" s="95" customFormat="1" ht="12.75">
      <c r="A72" s="98"/>
      <c r="B72" s="98"/>
    </row>
    <row r="73" spans="1:2" s="95" customFormat="1" ht="12.75">
      <c r="A73" s="98"/>
      <c r="B73" s="98"/>
    </row>
    <row r="74" spans="1:2" s="95" customFormat="1" ht="12.75">
      <c r="A74" s="98"/>
      <c r="B74" s="98"/>
    </row>
    <row r="75" spans="1:2" s="95" customFormat="1" ht="12.75">
      <c r="A75" s="98"/>
      <c r="B75" s="98"/>
    </row>
    <row r="76" spans="1:2" s="95" customFormat="1" ht="12.75">
      <c r="A76" s="98"/>
      <c r="B76" s="98"/>
    </row>
    <row r="77" spans="1:2" s="95" customFormat="1" ht="12.75">
      <c r="A77" s="98"/>
      <c r="B77" s="98"/>
    </row>
    <row r="78" spans="1:2" s="95" customFormat="1" ht="12.75">
      <c r="A78" s="98"/>
      <c r="B78" s="98"/>
    </row>
    <row r="79" spans="1:2" s="95" customFormat="1" ht="12.75">
      <c r="A79" s="98"/>
      <c r="B79" s="98"/>
    </row>
    <row r="80" spans="1:2" s="95" customFormat="1" ht="12.75">
      <c r="A80" s="98"/>
      <c r="B80" s="98"/>
    </row>
    <row r="81" spans="1:2" s="95" customFormat="1" ht="12.75">
      <c r="A81" s="98"/>
      <c r="B81" s="98"/>
    </row>
    <row r="82" spans="1:2" s="95" customFormat="1" ht="12.75">
      <c r="A82" s="98"/>
      <c r="B82" s="98"/>
    </row>
    <row r="83" spans="1:2" s="95" customFormat="1" ht="12.75">
      <c r="A83" s="98"/>
      <c r="B83" s="98"/>
    </row>
    <row r="84" spans="1:2" s="95" customFormat="1" ht="12.75">
      <c r="A84" s="98"/>
      <c r="B84" s="98"/>
    </row>
    <row r="85" spans="1:2" s="95" customFormat="1" ht="12.75">
      <c r="A85" s="98"/>
      <c r="B85" s="98"/>
    </row>
    <row r="86" spans="1:2" s="95" customFormat="1" ht="12.75">
      <c r="A86" s="98"/>
      <c r="B86" s="98"/>
    </row>
    <row r="87" spans="1:2" s="95" customFormat="1" ht="12.75">
      <c r="A87" s="98"/>
      <c r="B87" s="98"/>
    </row>
    <row r="88" spans="1:2" s="95" customFormat="1" ht="12.75">
      <c r="A88" s="98"/>
      <c r="B88" s="98"/>
    </row>
    <row r="89" spans="1:2" s="95" customFormat="1" ht="12.75">
      <c r="A89" s="98"/>
      <c r="B89" s="98"/>
    </row>
    <row r="90" spans="1:2" s="95" customFormat="1" ht="12.75">
      <c r="A90" s="98"/>
      <c r="B90" s="98"/>
    </row>
    <row r="91" spans="1:2" s="95" customFormat="1" ht="12.75">
      <c r="A91" s="98"/>
      <c r="B91" s="98"/>
    </row>
    <row r="92" spans="1:2" s="95" customFormat="1" ht="12.75">
      <c r="A92" s="98"/>
      <c r="B92" s="98"/>
    </row>
    <row r="93" spans="1:2" s="95" customFormat="1" ht="12.75">
      <c r="A93" s="98"/>
      <c r="B93" s="98"/>
    </row>
    <row r="94" spans="1:2" s="95" customFormat="1" ht="12.75">
      <c r="A94" s="98"/>
      <c r="B94" s="98"/>
    </row>
    <row r="95" spans="1:2" s="95" customFormat="1" ht="12.75">
      <c r="A95" s="98"/>
      <c r="B95" s="98"/>
    </row>
    <row r="96" spans="1:2" s="95" customFormat="1" ht="12.75">
      <c r="A96" s="98"/>
      <c r="B96" s="98"/>
    </row>
    <row r="97" spans="1:2" s="95" customFormat="1" ht="12.75">
      <c r="A97" s="98"/>
      <c r="B97" s="98"/>
    </row>
    <row r="98" spans="1:2" s="95" customFormat="1" ht="12.75">
      <c r="A98" s="98"/>
      <c r="B98" s="98"/>
    </row>
    <row r="99" spans="1:2" s="95" customFormat="1" ht="12.75">
      <c r="A99" s="98"/>
      <c r="B99" s="98"/>
    </row>
    <row r="100" spans="1:2" s="95" customFormat="1" ht="12.75">
      <c r="A100" s="98"/>
      <c r="B100" s="98"/>
    </row>
    <row r="101" spans="1:2" s="95" customFormat="1" ht="12.75">
      <c r="A101" s="98"/>
      <c r="B101" s="98"/>
    </row>
    <row r="102" spans="1:2" s="95" customFormat="1" ht="12.75">
      <c r="A102" s="98"/>
      <c r="B102" s="98"/>
    </row>
    <row r="103" spans="1:2" s="95" customFormat="1" ht="12.75">
      <c r="A103" s="98"/>
      <c r="B103" s="98"/>
    </row>
    <row r="104" spans="1:2" s="95" customFormat="1" ht="12.75">
      <c r="A104" s="98"/>
      <c r="B104" s="98"/>
    </row>
    <row r="105" spans="1:2" s="95" customFormat="1" ht="12.75">
      <c r="A105" s="98"/>
      <c r="B105" s="98"/>
    </row>
    <row r="106" spans="1:2" s="95" customFormat="1" ht="12.75">
      <c r="A106" s="98"/>
      <c r="B106" s="98"/>
    </row>
    <row r="107" spans="1:2" s="95" customFormat="1" ht="12.75">
      <c r="A107" s="98"/>
      <c r="B107" s="98"/>
    </row>
    <row r="108" spans="1:2" s="95" customFormat="1" ht="12.75">
      <c r="A108" s="98"/>
      <c r="B108" s="98"/>
    </row>
    <row r="109" spans="1:2" s="95" customFormat="1" ht="12.75">
      <c r="A109" s="98"/>
      <c r="B109" s="98"/>
    </row>
    <row r="110" spans="1:2" s="95" customFormat="1" ht="12.75">
      <c r="A110" s="98"/>
      <c r="B110" s="98"/>
    </row>
    <row r="111" spans="1:2" s="95" customFormat="1" ht="12.75">
      <c r="A111" s="98"/>
      <c r="B111" s="98"/>
    </row>
    <row r="112" spans="1:2" s="95" customFormat="1" ht="12.75">
      <c r="A112" s="98"/>
      <c r="B112" s="98"/>
    </row>
    <row r="113" spans="1:2" s="95" customFormat="1" ht="12.75">
      <c r="A113" s="98"/>
      <c r="B113" s="98"/>
    </row>
    <row r="114" spans="1:2" s="95" customFormat="1" ht="12.75">
      <c r="A114" s="98"/>
      <c r="B114" s="98"/>
    </row>
    <row r="115" spans="1:2" s="95" customFormat="1" ht="12.75">
      <c r="A115" s="98"/>
      <c r="B115" s="98"/>
    </row>
    <row r="116" spans="1:2" s="95" customFormat="1" ht="12.75">
      <c r="A116" s="98"/>
      <c r="B116" s="98"/>
    </row>
    <row r="117" spans="1:2" s="95" customFormat="1" ht="12.75">
      <c r="A117" s="98"/>
      <c r="B117" s="98"/>
    </row>
    <row r="118" spans="1:2" s="95" customFormat="1" ht="12.75">
      <c r="A118" s="98"/>
      <c r="B118" s="98"/>
    </row>
    <row r="119" spans="1:2" s="95" customFormat="1" ht="12.75">
      <c r="A119" s="98"/>
      <c r="B119" s="98"/>
    </row>
    <row r="120" spans="1:2" s="95" customFormat="1" ht="12.75">
      <c r="A120" s="98"/>
      <c r="B120" s="98"/>
    </row>
    <row r="121" spans="1:2" s="95" customFormat="1" ht="12.75">
      <c r="A121" s="98"/>
      <c r="B121" s="98"/>
    </row>
    <row r="122" spans="1:2" s="95" customFormat="1" ht="12.75">
      <c r="A122" s="98"/>
      <c r="B122" s="98"/>
    </row>
    <row r="123" spans="1:2" s="95" customFormat="1" ht="12.75">
      <c r="A123" s="98"/>
      <c r="B123" s="98"/>
    </row>
    <row r="124" spans="1:2" s="95" customFormat="1" ht="12.75">
      <c r="A124" s="98"/>
      <c r="B124" s="98"/>
    </row>
    <row r="125" spans="1:2" s="95" customFormat="1" ht="12.75">
      <c r="A125" s="98"/>
      <c r="B125" s="98"/>
    </row>
    <row r="126" spans="1:2" s="95" customFormat="1" ht="12.75">
      <c r="A126" s="98"/>
      <c r="B126" s="98"/>
    </row>
    <row r="127" spans="1:2" s="95" customFormat="1" ht="12.75">
      <c r="A127" s="98"/>
      <c r="B127" s="98"/>
    </row>
    <row r="128" spans="1:2" s="95" customFormat="1" ht="12.75">
      <c r="A128" s="98"/>
      <c r="B128" s="98"/>
    </row>
    <row r="129" spans="1:2" s="95" customFormat="1" ht="12.75">
      <c r="A129" s="98"/>
      <c r="B129" s="98"/>
    </row>
    <row r="130" spans="1:2" s="95" customFormat="1" ht="12.75">
      <c r="A130" s="98"/>
      <c r="B130" s="98"/>
    </row>
    <row r="131" spans="1:2" s="95" customFormat="1" ht="12.75">
      <c r="A131" s="98"/>
      <c r="B131" s="98"/>
    </row>
    <row r="132" spans="1:2" s="95" customFormat="1" ht="12.75">
      <c r="A132" s="98"/>
      <c r="B132" s="98"/>
    </row>
    <row r="133" spans="1:2" s="95" customFormat="1" ht="12.75">
      <c r="A133" s="98"/>
      <c r="B133" s="98"/>
    </row>
    <row r="134" spans="1:2" s="95" customFormat="1" ht="12.75">
      <c r="A134" s="98"/>
      <c r="B134" s="98"/>
    </row>
    <row r="135" spans="1:2" s="95" customFormat="1" ht="12.75">
      <c r="A135" s="98"/>
      <c r="B135" s="98"/>
    </row>
    <row r="136" spans="1:2" s="95" customFormat="1" ht="12.75">
      <c r="A136" s="98"/>
      <c r="B136" s="98"/>
    </row>
    <row r="137" spans="1:2" s="95" customFormat="1" ht="12.75">
      <c r="A137" s="98"/>
      <c r="B137" s="98"/>
    </row>
    <row r="138" spans="1:2" s="95" customFormat="1" ht="12.75">
      <c r="A138" s="98"/>
      <c r="B138" s="98"/>
    </row>
    <row r="139" spans="1:2" s="95" customFormat="1" ht="12.75">
      <c r="A139" s="98"/>
      <c r="B139" s="98"/>
    </row>
    <row r="140" spans="1:2" s="95" customFormat="1" ht="12.75">
      <c r="A140" s="98"/>
      <c r="B140" s="98"/>
    </row>
    <row r="141" spans="1:2" s="95" customFormat="1" ht="12.75">
      <c r="A141" s="98"/>
      <c r="B141" s="98"/>
    </row>
    <row r="142" spans="1:2" s="95" customFormat="1" ht="12.75">
      <c r="A142" s="98"/>
      <c r="B142" s="98"/>
    </row>
    <row r="143" spans="1:2" s="95" customFormat="1" ht="12.75">
      <c r="A143" s="98"/>
      <c r="B143" s="98"/>
    </row>
    <row r="144" spans="1:2" s="95" customFormat="1" ht="12.75">
      <c r="A144" s="98"/>
      <c r="B144" s="98"/>
    </row>
    <row r="145" spans="1:2" s="95" customFormat="1" ht="12.75">
      <c r="A145" s="98"/>
      <c r="B145" s="98"/>
    </row>
    <row r="146" spans="1:2" s="95" customFormat="1" ht="12.75">
      <c r="A146" s="98"/>
      <c r="B146" s="98"/>
    </row>
    <row r="147" spans="1:2" s="95" customFormat="1" ht="12.75">
      <c r="A147" s="98"/>
      <c r="B147" s="98"/>
    </row>
    <row r="148" spans="1:2" s="95" customFormat="1" ht="12.75">
      <c r="A148" s="98"/>
      <c r="B148" s="98"/>
    </row>
    <row r="149" spans="1:2" s="95" customFormat="1" ht="12.75">
      <c r="A149" s="98"/>
      <c r="B149" s="98"/>
    </row>
    <row r="150" spans="1:2" s="95" customFormat="1" ht="12.75">
      <c r="A150" s="98"/>
      <c r="B150" s="98"/>
    </row>
    <row r="151" spans="1:2" s="95" customFormat="1" ht="12.75">
      <c r="A151" s="98"/>
      <c r="B151" s="98"/>
    </row>
    <row r="152" spans="1:2" s="95" customFormat="1" ht="12.75">
      <c r="A152" s="98"/>
      <c r="B152" s="98"/>
    </row>
    <row r="153" spans="1:2" s="95" customFormat="1" ht="12.75">
      <c r="A153" s="98"/>
      <c r="B153" s="98"/>
    </row>
    <row r="154" spans="1:2" s="95" customFormat="1" ht="12.75">
      <c r="A154" s="98"/>
      <c r="B154" s="98"/>
    </row>
    <row r="155" spans="1:2" s="95" customFormat="1" ht="12.75">
      <c r="A155" s="98"/>
      <c r="B155" s="98"/>
    </row>
    <row r="156" spans="1:2" s="95" customFormat="1" ht="12.75">
      <c r="A156" s="98"/>
      <c r="B156" s="98"/>
    </row>
    <row r="157" spans="1:2" s="95" customFormat="1" ht="12.75">
      <c r="A157" s="98"/>
      <c r="B157" s="98"/>
    </row>
    <row r="158" spans="1:2" s="95" customFormat="1" ht="12.75">
      <c r="A158" s="98"/>
      <c r="B158" s="98"/>
    </row>
    <row r="159" spans="1:2" s="95" customFormat="1" ht="12.75">
      <c r="A159" s="98"/>
      <c r="B159" s="98"/>
    </row>
    <row r="160" spans="1:2" s="95" customFormat="1" ht="12.75">
      <c r="A160" s="98"/>
      <c r="B160" s="98"/>
    </row>
    <row r="161" spans="1:2" s="95" customFormat="1" ht="12.75">
      <c r="A161" s="98"/>
      <c r="B161" s="98"/>
    </row>
    <row r="162" spans="1:2" s="95" customFormat="1" ht="12.75">
      <c r="A162" s="98"/>
      <c r="B162" s="98"/>
    </row>
    <row r="163" spans="1:2" s="95" customFormat="1" ht="12.75">
      <c r="A163" s="98"/>
      <c r="B163" s="98"/>
    </row>
    <row r="164" spans="1:2" s="95" customFormat="1" ht="12.75">
      <c r="A164" s="98"/>
      <c r="B164" s="98"/>
    </row>
    <row r="165" spans="1:2" s="95" customFormat="1" ht="12.75">
      <c r="A165" s="98"/>
      <c r="B165" s="98"/>
    </row>
    <row r="166" spans="1:2" s="95" customFormat="1" ht="12.75">
      <c r="A166" s="98"/>
      <c r="B166" s="98"/>
    </row>
    <row r="167" spans="1:2" s="95" customFormat="1" ht="12.75">
      <c r="A167" s="98"/>
      <c r="B167" s="98"/>
    </row>
    <row r="168" spans="1:2" s="95" customFormat="1" ht="12.75">
      <c r="A168" s="98"/>
      <c r="B168" s="98"/>
    </row>
    <row r="169" spans="1:2" s="95" customFormat="1" ht="12.75">
      <c r="A169" s="98"/>
      <c r="B169" s="98"/>
    </row>
    <row r="170" spans="1:2" s="95" customFormat="1" ht="12.75">
      <c r="A170" s="98"/>
      <c r="B170" s="98"/>
    </row>
    <row r="171" spans="1:2" s="95" customFormat="1" ht="12.75">
      <c r="A171" s="98"/>
      <c r="B171" s="98"/>
    </row>
    <row r="172" spans="1:2" s="95" customFormat="1" ht="12.75">
      <c r="A172" s="98"/>
      <c r="B172" s="98"/>
    </row>
    <row r="173" spans="1:2" s="95" customFormat="1" ht="12.75">
      <c r="A173" s="98"/>
      <c r="B173" s="98"/>
    </row>
    <row r="174" spans="1:2" s="95" customFormat="1" ht="12.75">
      <c r="A174" s="98"/>
      <c r="B174" s="98"/>
    </row>
    <row r="175" spans="1:2" s="95" customFormat="1" ht="12.75">
      <c r="A175" s="98"/>
      <c r="B175" s="98"/>
    </row>
    <row r="176" spans="1:2" s="95" customFormat="1" ht="12.75">
      <c r="A176" s="98"/>
      <c r="B176" s="98"/>
    </row>
    <row r="177" spans="1:2" s="95" customFormat="1" ht="12.75">
      <c r="A177" s="98"/>
      <c r="B177" s="98"/>
    </row>
    <row r="178" spans="1:2" s="95" customFormat="1" ht="12.75">
      <c r="A178" s="98"/>
      <c r="B178" s="98"/>
    </row>
    <row r="179" spans="1:2" s="95" customFormat="1" ht="12.75">
      <c r="A179" s="98"/>
      <c r="B179" s="98"/>
    </row>
    <row r="180" spans="1:2" s="95" customFormat="1" ht="12.75">
      <c r="A180" s="98"/>
      <c r="B180" s="98"/>
    </row>
    <row r="181" spans="1:2" s="95" customFormat="1" ht="12.75">
      <c r="A181" s="98"/>
      <c r="B181" s="98"/>
    </row>
    <row r="182" spans="1:2" s="95" customFormat="1" ht="12.75">
      <c r="A182" s="98"/>
      <c r="B182" s="98"/>
    </row>
    <row r="183" spans="1:2" s="95" customFormat="1" ht="12.75">
      <c r="A183" s="98"/>
      <c r="B183" s="98"/>
    </row>
    <row r="184" spans="1:2" s="95" customFormat="1" ht="12.75">
      <c r="A184" s="98"/>
      <c r="B184" s="98"/>
    </row>
    <row r="185" spans="1:2" s="95" customFormat="1" ht="12.75">
      <c r="A185" s="98"/>
      <c r="B185" s="98"/>
    </row>
    <row r="186" spans="1:2" s="95" customFormat="1" ht="12.75">
      <c r="A186" s="98"/>
      <c r="B186" s="98"/>
    </row>
    <row r="187" spans="1:2" s="95" customFormat="1" ht="12.75">
      <c r="A187" s="98"/>
      <c r="B187" s="98"/>
    </row>
    <row r="188" spans="1:2" s="95" customFormat="1" ht="12.75">
      <c r="A188" s="98"/>
      <c r="B188" s="98"/>
    </row>
    <row r="189" spans="1:2" s="95" customFormat="1" ht="12.75">
      <c r="A189" s="98"/>
      <c r="B189" s="98"/>
    </row>
    <row r="190" spans="1:2" s="95" customFormat="1" ht="12.75">
      <c r="A190" s="98"/>
      <c r="B190" s="98"/>
    </row>
  </sheetData>
  <conditionalFormatting sqref="A1:A1048576">
    <cfRule type="duplicateValues" dxfId="3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workbookViewId="0">
      <pane ySplit="1" topLeftCell="A3412" activePane="bottomLeft" state="frozen"/>
      <selection pane="bottomLeft" activeCell="D3435" sqref="D3435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13" customWidth="1"/>
    <col min="4" max="4" width="92.7109375" style="113" customWidth="1"/>
    <col min="5" max="5" width="13.5703125" style="113" customWidth="1"/>
    <col min="6" max="6" width="6.85546875" style="114" customWidth="1"/>
    <col min="7" max="7" width="19.7109375" style="113" bestFit="1" customWidth="1"/>
    <col min="8" max="8" width="11.7109375" style="113" customWidth="1"/>
    <col min="9" max="9" width="75.42578125" style="113" bestFit="1" customWidth="1"/>
    <col min="10" max="11" width="9.7109375" style="113" customWidth="1"/>
    <col min="12" max="12" width="16" style="113" customWidth="1"/>
    <col min="13" max="16" width="9.7109375" style="113" customWidth="1"/>
    <col min="17" max="17" width="14.7109375" style="113" customWidth="1"/>
    <col min="18" max="18" width="9.7109375" style="113" customWidth="1"/>
    <col min="19" max="19" width="15.28515625" style="50" customWidth="1"/>
    <col min="20" max="20" width="21.140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9" width="9.140625" style="49"/>
    <col min="40" max="16384" width="9.140625" style="51"/>
  </cols>
  <sheetData>
    <row r="1" spans="1:32" ht="21.75" customHeight="1" thickBot="1">
      <c r="A1" s="82" t="s">
        <v>364</v>
      </c>
      <c r="B1" s="82" t="s">
        <v>365</v>
      </c>
      <c r="C1" s="82" t="s">
        <v>366</v>
      </c>
      <c r="D1" s="82" t="s">
        <v>367</v>
      </c>
      <c r="E1" s="82" t="s">
        <v>368</v>
      </c>
      <c r="F1" s="99" t="s">
        <v>369</v>
      </c>
      <c r="G1" s="82" t="s">
        <v>370</v>
      </c>
      <c r="H1" s="82" t="s">
        <v>371</v>
      </c>
      <c r="I1" s="82" t="s">
        <v>372</v>
      </c>
      <c r="J1" s="82" t="s">
        <v>373</v>
      </c>
      <c r="K1" s="82" t="s">
        <v>374</v>
      </c>
      <c r="L1" s="82" t="s">
        <v>375</v>
      </c>
      <c r="M1" s="82" t="s">
        <v>376</v>
      </c>
      <c r="N1" s="82" t="s">
        <v>377</v>
      </c>
      <c r="O1" s="82" t="s">
        <v>378</v>
      </c>
      <c r="P1" s="82" t="s">
        <v>379</v>
      </c>
      <c r="Q1" s="82" t="s">
        <v>380</v>
      </c>
      <c r="R1" s="82" t="s">
        <v>381</v>
      </c>
      <c r="S1" s="82" t="s">
        <v>475</v>
      </c>
      <c r="T1" s="82" t="s">
        <v>371</v>
      </c>
      <c r="U1" s="83"/>
      <c r="V1" s="80" t="s">
        <v>589</v>
      </c>
      <c r="W1" s="122" t="s">
        <v>784</v>
      </c>
      <c r="X1" s="80" t="s">
        <v>557</v>
      </c>
      <c r="Y1" s="78">
        <f>MAX(Y2:Y6000)</f>
        <v>2</v>
      </c>
      <c r="Z1" s="78"/>
      <c r="AA1" s="78" t="str">
        <f>RIGHT(TEXT(MAX(AA2:AA6000),"###"),3)</f>
        <v>704</v>
      </c>
      <c r="AB1" s="79" t="str">
        <f>RIGHT("000"&amp;Y1,2)&amp;"-"&amp;RIGHT("000"&amp;AA1,3)</f>
        <v>02-704</v>
      </c>
      <c r="AC1" s="80" t="s">
        <v>520</v>
      </c>
      <c r="AD1" s="79" t="str">
        <f>IFERROR(IF(VALUE(MID(AB1,4,3))&gt;=999,RIGHT("000"&amp;Y1+1,2)&amp;"-"&amp;"000",RIGHT("000"&amp;Y1,2)&amp;"-"&amp;RIGHT("000"&amp;AA1+1,3))&amp;"-",IF(W1&lt;&gt;"-",W1,"Введите данные"))</f>
        <v>02-705-</v>
      </c>
      <c r="AE1" s="81" t="s">
        <v>583</v>
      </c>
      <c r="AF1" s="117" t="s">
        <v>420</v>
      </c>
    </row>
    <row r="2" spans="1:32">
      <c r="A2" s="84" t="str">
        <f>IF(G2&amp;Q2&lt;&gt;"",IF(FIND(" ",G2)&gt;=1,MID(G2,1,FIND(" ",G2)-1)&amp;Q2,G2&amp;Q2),"")</f>
        <v>1398408белый</v>
      </c>
      <c r="B2" s="84" t="str">
        <f>IF(C2&lt;&gt;"",LEFT(C2,9),"")</f>
        <v>02-039-17</v>
      </c>
      <c r="C2" s="113" t="s">
        <v>821</v>
      </c>
      <c r="D2" s="113" t="s">
        <v>822</v>
      </c>
      <c r="E2" s="113" t="s">
        <v>787</v>
      </c>
      <c r="F2" s="114">
        <v>57</v>
      </c>
      <c r="G2" s="113" t="s">
        <v>823</v>
      </c>
      <c r="H2" s="113" t="s">
        <v>57</v>
      </c>
      <c r="I2" s="113" t="s">
        <v>799</v>
      </c>
      <c r="J2" s="113" t="s">
        <v>330</v>
      </c>
      <c r="K2" s="113" t="s">
        <v>382</v>
      </c>
      <c r="L2" s="113" t="s">
        <v>420</v>
      </c>
      <c r="M2" s="113" t="s">
        <v>384</v>
      </c>
      <c r="N2" s="113" t="s">
        <v>35</v>
      </c>
      <c r="O2" s="113" t="s">
        <v>396</v>
      </c>
      <c r="P2" s="113" t="s">
        <v>824</v>
      </c>
      <c r="Q2" s="113" t="s">
        <v>57</v>
      </c>
      <c r="R2" s="113" t="s">
        <v>57</v>
      </c>
      <c r="S2" s="84" t="str">
        <f t="shared" ref="S2:S65" si="0">IF(A2&lt;&gt;"",IF(FIND(" ",G2)&gt;=1,MID(G2,FIND(" ",G2)+1,LEN(G2)),""),"")</f>
        <v>NATICK</v>
      </c>
      <c r="T2" s="84" t="str">
        <f>IF(H2&lt;&gt;"",H2,"")</f>
        <v>белый</v>
      </c>
      <c r="Y2" s="60">
        <f>IFERROR(VALUE(MID($C2,1,2)),0)</f>
        <v>2</v>
      </c>
      <c r="Z2" s="49">
        <f t="shared" ref="Z2:Z66" si="1">IFERROR(VALUE(MID($C2,4,3)),0)</f>
        <v>39</v>
      </c>
      <c r="AA2" s="60">
        <f>VALUE(RIGHT("00"&amp;Y2,2)&amp;RIGHT("000"&amp;Z2,3))</f>
        <v>2039</v>
      </c>
    </row>
    <row r="3" spans="1:32">
      <c r="A3" s="84" t="str">
        <f t="shared" ref="A3:A66" si="2">IF(G3&amp;Q3&lt;&gt;"",IF(FIND(" ",G3)&gt;=1,MID(G3,1,FIND(" ",G3)-1)&amp;Q3,G3&amp;Q3),"")</f>
        <v>1398408белый</v>
      </c>
      <c r="B3" s="84" t="str">
        <f t="shared" ref="B3:B66" si="3">IF(C3&lt;&gt;"",LEFT(C3,9),"")</f>
        <v>02-039-17</v>
      </c>
      <c r="C3" s="113" t="s">
        <v>825</v>
      </c>
      <c r="D3" s="113" t="s">
        <v>822</v>
      </c>
      <c r="E3" s="113" t="s">
        <v>785</v>
      </c>
      <c r="F3" s="114">
        <v>59</v>
      </c>
      <c r="G3" s="113" t="s">
        <v>823</v>
      </c>
      <c r="H3" s="113" t="s">
        <v>57</v>
      </c>
      <c r="I3" s="113" t="s">
        <v>799</v>
      </c>
      <c r="J3" s="113" t="s">
        <v>330</v>
      </c>
      <c r="K3" s="113" t="s">
        <v>382</v>
      </c>
      <c r="L3" s="113" t="s">
        <v>420</v>
      </c>
      <c r="M3" s="113" t="s">
        <v>384</v>
      </c>
      <c r="N3" s="113" t="s">
        <v>35</v>
      </c>
      <c r="O3" s="113" t="s">
        <v>396</v>
      </c>
      <c r="P3" s="113" t="s">
        <v>824</v>
      </c>
      <c r="Q3" s="113" t="s">
        <v>57</v>
      </c>
      <c r="R3" s="113" t="s">
        <v>57</v>
      </c>
      <c r="S3" s="84" t="str">
        <f t="shared" si="0"/>
        <v>NATICK</v>
      </c>
      <c r="T3" s="84" t="str">
        <f t="shared" ref="T3:T66" si="4">IF(H3&lt;&gt;"",H3,"")</f>
        <v>белый</v>
      </c>
      <c r="Y3" s="60">
        <f t="shared" ref="Y3:Y66" si="5">IFERROR(VALUE(MID($C3,1,2)),0)</f>
        <v>2</v>
      </c>
      <c r="Z3" s="49">
        <f t="shared" si="1"/>
        <v>39</v>
      </c>
      <c r="AA3" s="60">
        <f t="shared" ref="AA3:AA66" si="6">VALUE(RIGHT("00"&amp;Y3,2)&amp;RIGHT("000"&amp;Z3,3))</f>
        <v>2039</v>
      </c>
    </row>
    <row r="4" spans="1:32">
      <c r="A4" s="84" t="str">
        <f t="shared" si="2"/>
        <v>21182011</v>
      </c>
      <c r="B4" s="84" t="str">
        <f t="shared" si="3"/>
        <v>02-006-09</v>
      </c>
      <c r="C4" s="113" t="s">
        <v>826</v>
      </c>
      <c r="D4" s="113" t="s">
        <v>827</v>
      </c>
      <c r="E4" s="113" t="s">
        <v>787</v>
      </c>
      <c r="F4" s="114">
        <v>57</v>
      </c>
      <c r="G4" s="113" t="s">
        <v>828</v>
      </c>
      <c r="H4" s="113" t="s">
        <v>53</v>
      </c>
      <c r="I4" s="113" t="s">
        <v>802</v>
      </c>
      <c r="J4" s="113" t="s">
        <v>330</v>
      </c>
      <c r="K4" s="113" t="s">
        <v>382</v>
      </c>
      <c r="L4" s="113" t="s">
        <v>420</v>
      </c>
      <c r="M4" s="113" t="s">
        <v>388</v>
      </c>
      <c r="N4" s="113" t="s">
        <v>38</v>
      </c>
      <c r="O4" s="113" t="s">
        <v>442</v>
      </c>
      <c r="P4" s="113" t="s">
        <v>824</v>
      </c>
      <c r="Q4" s="113">
        <v>1</v>
      </c>
      <c r="R4" s="113" t="s">
        <v>53</v>
      </c>
      <c r="S4" s="84" t="str">
        <f t="shared" si="0"/>
        <v>PENN</v>
      </c>
      <c r="T4" s="84" t="str">
        <f t="shared" si="4"/>
        <v>черный</v>
      </c>
      <c r="Y4" s="60">
        <f t="shared" si="5"/>
        <v>2</v>
      </c>
      <c r="Z4" s="49">
        <f t="shared" si="1"/>
        <v>6</v>
      </c>
      <c r="AA4" s="60">
        <f t="shared" si="6"/>
        <v>2006</v>
      </c>
    </row>
    <row r="5" spans="1:32">
      <c r="A5" s="84" t="str">
        <f t="shared" si="2"/>
        <v>21182011</v>
      </c>
      <c r="B5" s="84" t="str">
        <f t="shared" si="3"/>
        <v>02-006-09</v>
      </c>
      <c r="C5" s="113" t="s">
        <v>829</v>
      </c>
      <c r="D5" s="113" t="s">
        <v>827</v>
      </c>
      <c r="E5" s="113" t="s">
        <v>785</v>
      </c>
      <c r="F5" s="114">
        <v>59</v>
      </c>
      <c r="G5" s="113" t="s">
        <v>828</v>
      </c>
      <c r="H5" s="113" t="s">
        <v>53</v>
      </c>
      <c r="I5" s="113" t="s">
        <v>802</v>
      </c>
      <c r="J5" s="113" t="s">
        <v>330</v>
      </c>
      <c r="K5" s="113" t="s">
        <v>382</v>
      </c>
      <c r="L5" s="113" t="s">
        <v>420</v>
      </c>
      <c r="M5" s="113" t="s">
        <v>388</v>
      </c>
      <c r="N5" s="113" t="s">
        <v>38</v>
      </c>
      <c r="O5" s="113" t="s">
        <v>442</v>
      </c>
      <c r="P5" s="113" t="s">
        <v>824</v>
      </c>
      <c r="Q5" s="113">
        <v>1</v>
      </c>
      <c r="R5" s="113" t="s">
        <v>53</v>
      </c>
      <c r="S5" s="84" t="str">
        <f t="shared" si="0"/>
        <v>PENN</v>
      </c>
      <c r="T5" s="84" t="str">
        <f t="shared" si="4"/>
        <v>черный</v>
      </c>
      <c r="Y5" s="60">
        <f t="shared" si="5"/>
        <v>2</v>
      </c>
      <c r="Z5" s="49">
        <f t="shared" si="1"/>
        <v>6</v>
      </c>
      <c r="AA5" s="60">
        <f t="shared" si="6"/>
        <v>2006</v>
      </c>
    </row>
    <row r="6" spans="1:32">
      <c r="A6" s="84" t="str">
        <f t="shared" si="2"/>
        <v>21182011</v>
      </c>
      <c r="B6" s="84" t="str">
        <f t="shared" si="3"/>
        <v>02-006-09</v>
      </c>
      <c r="C6" s="113" t="s">
        <v>830</v>
      </c>
      <c r="D6" s="113" t="s">
        <v>827</v>
      </c>
      <c r="E6" s="113" t="s">
        <v>797</v>
      </c>
      <c r="F6" s="114">
        <v>58</v>
      </c>
      <c r="G6" s="113" t="s">
        <v>828</v>
      </c>
      <c r="H6" s="113" t="s">
        <v>53</v>
      </c>
      <c r="I6" s="113" t="s">
        <v>802</v>
      </c>
      <c r="J6" s="113" t="s">
        <v>330</v>
      </c>
      <c r="K6" s="113" t="s">
        <v>382</v>
      </c>
      <c r="L6" s="113" t="s">
        <v>420</v>
      </c>
      <c r="M6" s="113" t="s">
        <v>388</v>
      </c>
      <c r="N6" s="113" t="s">
        <v>38</v>
      </c>
      <c r="O6" s="113" t="s">
        <v>442</v>
      </c>
      <c r="P6" s="113" t="s">
        <v>824</v>
      </c>
      <c r="Q6" s="113">
        <v>1</v>
      </c>
      <c r="R6" s="113" t="s">
        <v>53</v>
      </c>
      <c r="S6" s="84" t="str">
        <f t="shared" si="0"/>
        <v>PENN</v>
      </c>
      <c r="T6" s="84" t="str">
        <f t="shared" si="4"/>
        <v>черный</v>
      </c>
      <c r="Y6" s="60">
        <f t="shared" si="5"/>
        <v>2</v>
      </c>
      <c r="Z6" s="49">
        <f t="shared" si="1"/>
        <v>6</v>
      </c>
      <c r="AA6" s="60">
        <f t="shared" si="6"/>
        <v>2006</v>
      </c>
    </row>
    <row r="7" spans="1:32">
      <c r="A7" s="84" t="str">
        <f t="shared" si="2"/>
        <v>21182011</v>
      </c>
      <c r="B7" s="84" t="str">
        <f t="shared" si="3"/>
        <v>02-006-09</v>
      </c>
      <c r="C7" s="113" t="s">
        <v>831</v>
      </c>
      <c r="D7" s="113" t="s">
        <v>827</v>
      </c>
      <c r="E7" s="113" t="s">
        <v>798</v>
      </c>
      <c r="F7" s="114">
        <v>60</v>
      </c>
      <c r="G7" s="113" t="s">
        <v>828</v>
      </c>
      <c r="H7" s="113" t="s">
        <v>53</v>
      </c>
      <c r="I7" s="113" t="s">
        <v>802</v>
      </c>
      <c r="J7" s="113" t="s">
        <v>330</v>
      </c>
      <c r="K7" s="113" t="s">
        <v>382</v>
      </c>
      <c r="L7" s="113" t="s">
        <v>420</v>
      </c>
      <c r="M7" s="113" t="s">
        <v>388</v>
      </c>
      <c r="N7" s="113" t="s">
        <v>38</v>
      </c>
      <c r="O7" s="113" t="s">
        <v>442</v>
      </c>
      <c r="P7" s="113" t="s">
        <v>824</v>
      </c>
      <c r="Q7" s="113">
        <v>1</v>
      </c>
      <c r="R7" s="113" t="s">
        <v>53</v>
      </c>
      <c r="S7" s="84" t="str">
        <f t="shared" si="0"/>
        <v>PENN</v>
      </c>
      <c r="T7" s="84" t="str">
        <f t="shared" si="4"/>
        <v>черный</v>
      </c>
      <c r="Y7" s="60">
        <f t="shared" si="5"/>
        <v>2</v>
      </c>
      <c r="Z7" s="49">
        <f t="shared" si="1"/>
        <v>6</v>
      </c>
      <c r="AA7" s="60">
        <f t="shared" si="6"/>
        <v>2006</v>
      </c>
    </row>
    <row r="8" spans="1:32">
      <c r="A8" s="84" t="str">
        <f t="shared" si="2"/>
        <v>21182011</v>
      </c>
      <c r="B8" s="84" t="str">
        <f t="shared" si="3"/>
        <v>02-006-09</v>
      </c>
      <c r="C8" s="113" t="s">
        <v>832</v>
      </c>
      <c r="D8" s="113" t="s">
        <v>827</v>
      </c>
      <c r="E8" s="113" t="s">
        <v>788</v>
      </c>
      <c r="F8" s="114">
        <v>61</v>
      </c>
      <c r="G8" s="113" t="s">
        <v>828</v>
      </c>
      <c r="H8" s="113" t="s">
        <v>53</v>
      </c>
      <c r="I8" s="113" t="s">
        <v>802</v>
      </c>
      <c r="J8" s="113" t="s">
        <v>330</v>
      </c>
      <c r="K8" s="113" t="s">
        <v>382</v>
      </c>
      <c r="L8" s="113" t="s">
        <v>420</v>
      </c>
      <c r="M8" s="113" t="s">
        <v>388</v>
      </c>
      <c r="N8" s="113" t="s">
        <v>38</v>
      </c>
      <c r="O8" s="113" t="s">
        <v>442</v>
      </c>
      <c r="P8" s="113" t="s">
        <v>824</v>
      </c>
      <c r="Q8" s="113">
        <v>1</v>
      </c>
      <c r="R8" s="113" t="s">
        <v>53</v>
      </c>
      <c r="S8" s="84" t="str">
        <f t="shared" si="0"/>
        <v>PENN</v>
      </c>
      <c r="T8" s="84" t="str">
        <f t="shared" si="4"/>
        <v>черный</v>
      </c>
      <c r="Y8" s="60">
        <f t="shared" si="5"/>
        <v>2</v>
      </c>
      <c r="Z8" s="49">
        <f t="shared" si="1"/>
        <v>6</v>
      </c>
      <c r="AA8" s="60">
        <f t="shared" si="6"/>
        <v>2006</v>
      </c>
    </row>
    <row r="9" spans="1:32">
      <c r="A9" s="84" t="str">
        <f t="shared" si="2"/>
        <v>21182011</v>
      </c>
      <c r="B9" s="84" t="str">
        <f t="shared" si="3"/>
        <v>02-006-09</v>
      </c>
      <c r="C9" s="113" t="s">
        <v>833</v>
      </c>
      <c r="D9" s="113" t="s">
        <v>827</v>
      </c>
      <c r="E9" s="113" t="s">
        <v>813</v>
      </c>
      <c r="F9" s="114">
        <v>56</v>
      </c>
      <c r="G9" s="113" t="s">
        <v>828</v>
      </c>
      <c r="H9" s="113" t="s">
        <v>53</v>
      </c>
      <c r="I9" s="113" t="s">
        <v>802</v>
      </c>
      <c r="J9" s="113" t="s">
        <v>330</v>
      </c>
      <c r="K9" s="113" t="s">
        <v>382</v>
      </c>
      <c r="L9" s="113" t="s">
        <v>420</v>
      </c>
      <c r="M9" s="113" t="s">
        <v>388</v>
      </c>
      <c r="N9" s="113" t="s">
        <v>38</v>
      </c>
      <c r="O9" s="113" t="s">
        <v>442</v>
      </c>
      <c r="P9" s="113" t="s">
        <v>824</v>
      </c>
      <c r="Q9" s="113">
        <v>1</v>
      </c>
      <c r="R9" s="113" t="s">
        <v>53</v>
      </c>
      <c r="S9" s="84" t="str">
        <f t="shared" si="0"/>
        <v>PENN</v>
      </c>
      <c r="T9" s="84" t="str">
        <f t="shared" si="4"/>
        <v>черный</v>
      </c>
      <c r="Y9" s="60">
        <f t="shared" si="5"/>
        <v>2</v>
      </c>
      <c r="Z9" s="49">
        <f t="shared" si="1"/>
        <v>6</v>
      </c>
      <c r="AA9" s="60">
        <f t="shared" si="6"/>
        <v>2006</v>
      </c>
    </row>
    <row r="10" spans="1:32">
      <c r="A10" s="84" t="str">
        <f t="shared" si="2"/>
        <v>21182011</v>
      </c>
      <c r="B10" s="84" t="str">
        <f t="shared" si="3"/>
        <v>02-006-09</v>
      </c>
      <c r="C10" s="113" t="s">
        <v>834</v>
      </c>
      <c r="D10" s="113" t="s">
        <v>827</v>
      </c>
      <c r="E10" s="113" t="s">
        <v>835</v>
      </c>
      <c r="F10" s="114">
        <v>62</v>
      </c>
      <c r="G10" s="113" t="s">
        <v>828</v>
      </c>
      <c r="H10" s="113" t="s">
        <v>53</v>
      </c>
      <c r="I10" s="113" t="s">
        <v>802</v>
      </c>
      <c r="J10" s="113" t="s">
        <v>330</v>
      </c>
      <c r="K10" s="113" t="s">
        <v>382</v>
      </c>
      <c r="L10" s="113" t="s">
        <v>420</v>
      </c>
      <c r="M10" s="113" t="s">
        <v>388</v>
      </c>
      <c r="N10" s="113" t="s">
        <v>38</v>
      </c>
      <c r="O10" s="113" t="s">
        <v>442</v>
      </c>
      <c r="P10" s="113" t="s">
        <v>824</v>
      </c>
      <c r="Q10" s="113">
        <v>1</v>
      </c>
      <c r="R10" s="113" t="s">
        <v>53</v>
      </c>
      <c r="S10" s="84" t="str">
        <f t="shared" si="0"/>
        <v>PENN</v>
      </c>
      <c r="T10" s="84" t="str">
        <f t="shared" si="4"/>
        <v>черный</v>
      </c>
      <c r="Y10" s="60">
        <f t="shared" si="5"/>
        <v>2</v>
      </c>
      <c r="Z10" s="49">
        <f t="shared" si="1"/>
        <v>6</v>
      </c>
      <c r="AA10" s="60">
        <f t="shared" si="6"/>
        <v>2006</v>
      </c>
    </row>
    <row r="11" spans="1:32">
      <c r="A11" s="84" t="str">
        <f t="shared" si="2"/>
        <v>21182011</v>
      </c>
      <c r="B11" s="84" t="str">
        <f t="shared" si="3"/>
        <v>02-006-09</v>
      </c>
      <c r="C11" s="113" t="s">
        <v>836</v>
      </c>
      <c r="D11" s="113" t="s">
        <v>827</v>
      </c>
      <c r="E11" s="113" t="s">
        <v>789</v>
      </c>
      <c r="F11" s="114">
        <v>63</v>
      </c>
      <c r="G11" s="113" t="s">
        <v>828</v>
      </c>
      <c r="H11" s="113" t="s">
        <v>53</v>
      </c>
      <c r="I11" s="113" t="s">
        <v>802</v>
      </c>
      <c r="J11" s="113" t="s">
        <v>330</v>
      </c>
      <c r="K11" s="113" t="s">
        <v>382</v>
      </c>
      <c r="L11" s="113" t="s">
        <v>420</v>
      </c>
      <c r="M11" s="113" t="s">
        <v>388</v>
      </c>
      <c r="N11" s="113" t="s">
        <v>38</v>
      </c>
      <c r="O11" s="113" t="s">
        <v>442</v>
      </c>
      <c r="P11" s="113" t="s">
        <v>824</v>
      </c>
      <c r="Q11" s="113">
        <v>1</v>
      </c>
      <c r="R11" s="113" t="s">
        <v>53</v>
      </c>
      <c r="S11" s="84" t="str">
        <f t="shared" si="0"/>
        <v>PENN</v>
      </c>
      <c r="T11" s="84" t="str">
        <f t="shared" si="4"/>
        <v>черный</v>
      </c>
      <c r="Y11" s="60">
        <f t="shared" si="5"/>
        <v>2</v>
      </c>
      <c r="Z11" s="49">
        <f t="shared" si="1"/>
        <v>6</v>
      </c>
      <c r="AA11" s="60">
        <f t="shared" si="6"/>
        <v>2006</v>
      </c>
    </row>
    <row r="12" spans="1:32">
      <c r="A12" s="84" t="str">
        <f t="shared" si="2"/>
        <v>2128503белый</v>
      </c>
      <c r="B12" s="84" t="str">
        <f t="shared" si="3"/>
        <v>02-040-17</v>
      </c>
      <c r="C12" s="113" t="s">
        <v>837</v>
      </c>
      <c r="D12" s="113" t="s">
        <v>838</v>
      </c>
      <c r="E12" s="113" t="s">
        <v>787</v>
      </c>
      <c r="F12" s="114">
        <v>57</v>
      </c>
      <c r="G12" s="113" t="s">
        <v>839</v>
      </c>
      <c r="H12" s="113" t="s">
        <v>57</v>
      </c>
      <c r="I12" s="113" t="s">
        <v>796</v>
      </c>
      <c r="J12" s="113" t="s">
        <v>330</v>
      </c>
      <c r="K12" s="113" t="s">
        <v>382</v>
      </c>
      <c r="L12" s="113" t="s">
        <v>420</v>
      </c>
      <c r="M12" s="113" t="s">
        <v>384</v>
      </c>
      <c r="N12" s="113" t="s">
        <v>36</v>
      </c>
      <c r="O12" s="113" t="s">
        <v>386</v>
      </c>
      <c r="P12" s="113" t="s">
        <v>824</v>
      </c>
      <c r="Q12" s="113" t="s">
        <v>57</v>
      </c>
      <c r="R12" s="113" t="s">
        <v>57</v>
      </c>
      <c r="S12" s="84" t="str">
        <f t="shared" si="0"/>
        <v>TELIDA</v>
      </c>
      <c r="T12" s="84" t="str">
        <f t="shared" si="4"/>
        <v>белый</v>
      </c>
      <c r="Y12" s="60">
        <f t="shared" si="5"/>
        <v>2</v>
      </c>
      <c r="Z12" s="49">
        <f t="shared" si="1"/>
        <v>40</v>
      </c>
      <c r="AA12" s="60">
        <f t="shared" si="6"/>
        <v>2040</v>
      </c>
    </row>
    <row r="13" spans="1:32">
      <c r="A13" s="84" t="str">
        <f t="shared" si="2"/>
        <v>2128503белый</v>
      </c>
      <c r="B13" s="84" t="str">
        <f t="shared" si="3"/>
        <v>02-040-17</v>
      </c>
      <c r="C13" s="113" t="s">
        <v>840</v>
      </c>
      <c r="D13" s="113" t="s">
        <v>838</v>
      </c>
      <c r="E13" s="113" t="s">
        <v>785</v>
      </c>
      <c r="F13" s="114">
        <v>59</v>
      </c>
      <c r="G13" s="113" t="s">
        <v>839</v>
      </c>
      <c r="H13" s="113" t="s">
        <v>57</v>
      </c>
      <c r="I13" s="113" t="s">
        <v>796</v>
      </c>
      <c r="J13" s="113" t="s">
        <v>330</v>
      </c>
      <c r="K13" s="113" t="s">
        <v>382</v>
      </c>
      <c r="L13" s="113" t="s">
        <v>420</v>
      </c>
      <c r="M13" s="113" t="s">
        <v>384</v>
      </c>
      <c r="N13" s="113" t="s">
        <v>36</v>
      </c>
      <c r="O13" s="113" t="s">
        <v>386</v>
      </c>
      <c r="P13" s="113" t="s">
        <v>824</v>
      </c>
      <c r="Q13" s="113" t="s">
        <v>57</v>
      </c>
      <c r="R13" s="113" t="s">
        <v>57</v>
      </c>
      <c r="S13" s="84" t="str">
        <f t="shared" si="0"/>
        <v>TELIDA</v>
      </c>
      <c r="T13" s="84" t="str">
        <f t="shared" si="4"/>
        <v>белый</v>
      </c>
      <c r="Y13" s="60">
        <f t="shared" si="5"/>
        <v>2</v>
      </c>
      <c r="Z13" s="49">
        <f t="shared" si="1"/>
        <v>40</v>
      </c>
      <c r="AA13" s="60">
        <f t="shared" si="6"/>
        <v>2040</v>
      </c>
    </row>
    <row r="14" spans="1:32">
      <c r="A14" s="84" t="str">
        <f t="shared" si="2"/>
        <v>2128503белый</v>
      </c>
      <c r="B14" s="84" t="str">
        <f t="shared" si="3"/>
        <v>02-040-17</v>
      </c>
      <c r="C14" s="113" t="s">
        <v>841</v>
      </c>
      <c r="D14" s="113" t="s">
        <v>838</v>
      </c>
      <c r="E14" s="113" t="s">
        <v>788</v>
      </c>
      <c r="F14" s="114">
        <v>61</v>
      </c>
      <c r="G14" s="113" t="s">
        <v>839</v>
      </c>
      <c r="H14" s="113" t="s">
        <v>57</v>
      </c>
      <c r="I14" s="113" t="s">
        <v>796</v>
      </c>
      <c r="J14" s="113" t="s">
        <v>330</v>
      </c>
      <c r="K14" s="113" t="s">
        <v>382</v>
      </c>
      <c r="L14" s="113" t="s">
        <v>420</v>
      </c>
      <c r="M14" s="113" t="s">
        <v>384</v>
      </c>
      <c r="N14" s="113" t="s">
        <v>36</v>
      </c>
      <c r="O14" s="113" t="s">
        <v>386</v>
      </c>
      <c r="P14" s="113" t="s">
        <v>824</v>
      </c>
      <c r="Q14" s="113" t="s">
        <v>57</v>
      </c>
      <c r="R14" s="113" t="s">
        <v>57</v>
      </c>
      <c r="S14" s="84" t="str">
        <f t="shared" si="0"/>
        <v>TELIDA</v>
      </c>
      <c r="T14" s="84" t="str">
        <f t="shared" si="4"/>
        <v>белый</v>
      </c>
      <c r="Y14" s="60">
        <f t="shared" si="5"/>
        <v>2</v>
      </c>
      <c r="Z14" s="49">
        <f t="shared" si="1"/>
        <v>40</v>
      </c>
      <c r="AA14" s="60">
        <f t="shared" si="6"/>
        <v>2040</v>
      </c>
    </row>
    <row r="15" spans="1:32">
      <c r="A15" s="84" t="str">
        <f t="shared" si="2"/>
        <v>2138402белый</v>
      </c>
      <c r="B15" s="84" t="str">
        <f t="shared" si="3"/>
        <v>02-041-17</v>
      </c>
      <c r="C15" s="113" t="s">
        <v>842</v>
      </c>
      <c r="D15" s="113" t="s">
        <v>843</v>
      </c>
      <c r="E15" s="113" t="s">
        <v>787</v>
      </c>
      <c r="F15" s="114">
        <v>57</v>
      </c>
      <c r="G15" s="113" t="s">
        <v>844</v>
      </c>
      <c r="H15" s="113" t="s">
        <v>57</v>
      </c>
      <c r="I15" s="113" t="s">
        <v>845</v>
      </c>
      <c r="J15" s="113" t="s">
        <v>330</v>
      </c>
      <c r="K15" s="113" t="s">
        <v>382</v>
      </c>
      <c r="L15" s="113" t="s">
        <v>420</v>
      </c>
      <c r="M15" s="113" t="s">
        <v>384</v>
      </c>
      <c r="N15" s="113" t="s">
        <v>35</v>
      </c>
      <c r="O15" s="113" t="s">
        <v>385</v>
      </c>
      <c r="P15" s="113" t="s">
        <v>824</v>
      </c>
      <c r="Q15" s="113" t="s">
        <v>57</v>
      </c>
      <c r="R15" s="113" t="s">
        <v>57</v>
      </c>
      <c r="S15" s="84" t="str">
        <f t="shared" si="0"/>
        <v>JENKINS BLEACHED</v>
      </c>
      <c r="T15" s="84" t="str">
        <f t="shared" si="4"/>
        <v>белый</v>
      </c>
      <c r="Y15" s="60">
        <f t="shared" si="5"/>
        <v>2</v>
      </c>
      <c r="Z15" s="49">
        <f t="shared" si="1"/>
        <v>41</v>
      </c>
      <c r="AA15" s="60">
        <f t="shared" si="6"/>
        <v>2041</v>
      </c>
    </row>
    <row r="16" spans="1:32">
      <c r="A16" s="84" t="str">
        <f t="shared" si="2"/>
        <v>2138402белый</v>
      </c>
      <c r="B16" s="84" t="str">
        <f t="shared" si="3"/>
        <v>02-041-17</v>
      </c>
      <c r="C16" s="113" t="s">
        <v>846</v>
      </c>
      <c r="D16" s="113" t="s">
        <v>843</v>
      </c>
      <c r="E16" s="113" t="s">
        <v>785</v>
      </c>
      <c r="F16" s="114">
        <v>59</v>
      </c>
      <c r="G16" s="113" t="s">
        <v>844</v>
      </c>
      <c r="H16" s="113" t="s">
        <v>57</v>
      </c>
      <c r="I16" s="113" t="s">
        <v>845</v>
      </c>
      <c r="J16" s="113" t="s">
        <v>330</v>
      </c>
      <c r="K16" s="113" t="s">
        <v>382</v>
      </c>
      <c r="L16" s="113" t="s">
        <v>420</v>
      </c>
      <c r="M16" s="113" t="s">
        <v>384</v>
      </c>
      <c r="N16" s="113" t="s">
        <v>35</v>
      </c>
      <c r="O16" s="113" t="s">
        <v>385</v>
      </c>
      <c r="P16" s="113" t="s">
        <v>824</v>
      </c>
      <c r="Q16" s="113" t="s">
        <v>57</v>
      </c>
      <c r="R16" s="113" t="s">
        <v>57</v>
      </c>
      <c r="S16" s="84" t="str">
        <f t="shared" si="0"/>
        <v>JENKINS BLEACHED</v>
      </c>
      <c r="T16" s="84" t="str">
        <f t="shared" si="4"/>
        <v>белый</v>
      </c>
      <c r="Y16" s="60">
        <f t="shared" si="5"/>
        <v>2</v>
      </c>
      <c r="Z16" s="49">
        <f t="shared" si="1"/>
        <v>41</v>
      </c>
      <c r="AA16" s="60">
        <f t="shared" si="6"/>
        <v>2041</v>
      </c>
    </row>
    <row r="17" spans="1:27">
      <c r="A17" s="84" t="str">
        <f t="shared" si="2"/>
        <v>2138509бежевый</v>
      </c>
      <c r="B17" s="84" t="str">
        <f t="shared" si="3"/>
        <v>02-042-02</v>
      </c>
      <c r="C17" s="113" t="s">
        <v>847</v>
      </c>
      <c r="D17" s="113" t="s">
        <v>848</v>
      </c>
      <c r="E17" s="113" t="s">
        <v>787</v>
      </c>
      <c r="F17" s="114">
        <v>57</v>
      </c>
      <c r="G17" s="113" t="s">
        <v>849</v>
      </c>
      <c r="H17" s="113" t="s">
        <v>63</v>
      </c>
      <c r="I17" s="113" t="s">
        <v>799</v>
      </c>
      <c r="J17" s="113" t="s">
        <v>330</v>
      </c>
      <c r="K17" s="113" t="s">
        <v>382</v>
      </c>
      <c r="L17" s="113" t="s">
        <v>420</v>
      </c>
      <c r="M17" s="113" t="s">
        <v>384</v>
      </c>
      <c r="N17" s="113" t="s">
        <v>35</v>
      </c>
      <c r="O17" s="113" t="s">
        <v>386</v>
      </c>
      <c r="P17" s="113" t="s">
        <v>824</v>
      </c>
      <c r="Q17" s="113" t="s">
        <v>63</v>
      </c>
      <c r="R17" s="113" t="s">
        <v>63</v>
      </c>
      <c r="S17" s="84" t="str">
        <f t="shared" si="0"/>
        <v>FEDORA ABACA</v>
      </c>
      <c r="T17" s="84" t="str">
        <f t="shared" si="4"/>
        <v>бежевый</v>
      </c>
      <c r="Y17" s="60">
        <f t="shared" si="5"/>
        <v>2</v>
      </c>
      <c r="Z17" s="49">
        <f t="shared" si="1"/>
        <v>42</v>
      </c>
      <c r="AA17" s="60">
        <f t="shared" si="6"/>
        <v>2042</v>
      </c>
    </row>
    <row r="18" spans="1:27">
      <c r="A18" s="84" t="str">
        <f t="shared" si="2"/>
        <v>2138509бежевый</v>
      </c>
      <c r="B18" s="84" t="str">
        <f t="shared" si="3"/>
        <v>02-042-02</v>
      </c>
      <c r="C18" s="113" t="s">
        <v>850</v>
      </c>
      <c r="D18" s="113" t="s">
        <v>848</v>
      </c>
      <c r="E18" s="113" t="s">
        <v>785</v>
      </c>
      <c r="F18" s="114">
        <v>59</v>
      </c>
      <c r="G18" s="113" t="s">
        <v>849</v>
      </c>
      <c r="H18" s="113" t="s">
        <v>63</v>
      </c>
      <c r="I18" s="113" t="s">
        <v>799</v>
      </c>
      <c r="J18" s="113" t="s">
        <v>330</v>
      </c>
      <c r="K18" s="113" t="s">
        <v>382</v>
      </c>
      <c r="L18" s="113" t="s">
        <v>420</v>
      </c>
      <c r="M18" s="113" t="s">
        <v>384</v>
      </c>
      <c r="N18" s="113" t="s">
        <v>35</v>
      </c>
      <c r="O18" s="113" t="s">
        <v>386</v>
      </c>
      <c r="P18" s="113" t="s">
        <v>824</v>
      </c>
      <c r="Q18" s="113" t="s">
        <v>63</v>
      </c>
      <c r="R18" s="113" t="s">
        <v>63</v>
      </c>
      <c r="S18" s="84" t="str">
        <f t="shared" si="0"/>
        <v>FEDORA ABACA</v>
      </c>
      <c r="T18" s="84" t="str">
        <f t="shared" si="4"/>
        <v>бежевый</v>
      </c>
      <c r="Y18" s="60">
        <f t="shared" si="5"/>
        <v>2</v>
      </c>
      <c r="Z18" s="49">
        <f t="shared" si="1"/>
        <v>42</v>
      </c>
      <c r="AA18" s="60">
        <f t="shared" si="6"/>
        <v>2042</v>
      </c>
    </row>
    <row r="19" spans="1:27">
      <c r="A19" s="84" t="str">
        <f t="shared" si="2"/>
        <v>2138509бежевый</v>
      </c>
      <c r="B19" s="84" t="str">
        <f t="shared" si="3"/>
        <v>02-042-02</v>
      </c>
      <c r="C19" s="113" t="s">
        <v>851</v>
      </c>
      <c r="D19" s="113" t="s">
        <v>848</v>
      </c>
      <c r="E19" s="113" t="s">
        <v>788</v>
      </c>
      <c r="F19" s="114">
        <v>61</v>
      </c>
      <c r="G19" s="113" t="s">
        <v>849</v>
      </c>
      <c r="H19" s="113" t="s">
        <v>63</v>
      </c>
      <c r="I19" s="113" t="s">
        <v>799</v>
      </c>
      <c r="J19" s="113" t="s">
        <v>330</v>
      </c>
      <c r="K19" s="113" t="s">
        <v>382</v>
      </c>
      <c r="L19" s="113" t="s">
        <v>420</v>
      </c>
      <c r="M19" s="113" t="s">
        <v>384</v>
      </c>
      <c r="N19" s="113" t="s">
        <v>35</v>
      </c>
      <c r="O19" s="113" t="s">
        <v>386</v>
      </c>
      <c r="P19" s="113" t="s">
        <v>824</v>
      </c>
      <c r="Q19" s="113" t="s">
        <v>63</v>
      </c>
      <c r="R19" s="113" t="s">
        <v>63</v>
      </c>
      <c r="S19" s="84" t="str">
        <f t="shared" si="0"/>
        <v>FEDORA ABACA</v>
      </c>
      <c r="T19" s="84" t="str">
        <f t="shared" si="4"/>
        <v>бежевый</v>
      </c>
      <c r="Y19" s="60">
        <f t="shared" si="5"/>
        <v>2</v>
      </c>
      <c r="Z19" s="49">
        <f t="shared" si="1"/>
        <v>42</v>
      </c>
      <c r="AA19" s="60">
        <f t="shared" si="6"/>
        <v>2042</v>
      </c>
    </row>
    <row r="20" spans="1:27">
      <c r="A20" s="84" t="str">
        <f t="shared" si="2"/>
        <v>2158401белый</v>
      </c>
      <c r="B20" s="84" t="str">
        <f t="shared" si="3"/>
        <v>02-043-17</v>
      </c>
      <c r="C20" s="113" t="s">
        <v>852</v>
      </c>
      <c r="D20" s="113" t="s">
        <v>853</v>
      </c>
      <c r="E20" s="113" t="s">
        <v>787</v>
      </c>
      <c r="F20" s="114">
        <v>57</v>
      </c>
      <c r="G20" s="113" t="s">
        <v>854</v>
      </c>
      <c r="H20" s="113" t="s">
        <v>57</v>
      </c>
      <c r="I20" s="113" t="s">
        <v>799</v>
      </c>
      <c r="J20" s="113" t="s">
        <v>330</v>
      </c>
      <c r="K20" s="113" t="s">
        <v>382</v>
      </c>
      <c r="L20" s="113" t="s">
        <v>420</v>
      </c>
      <c r="M20" s="113" t="s">
        <v>384</v>
      </c>
      <c r="N20" s="113" t="s">
        <v>35</v>
      </c>
      <c r="O20" s="113" t="s">
        <v>396</v>
      </c>
      <c r="P20" s="113" t="s">
        <v>824</v>
      </c>
      <c r="Q20" s="113" t="s">
        <v>57</v>
      </c>
      <c r="R20" s="113" t="s">
        <v>57</v>
      </c>
      <c r="S20" s="84" t="str">
        <f t="shared" si="0"/>
        <v>FEDORA PANAMA 2-3</v>
      </c>
      <c r="T20" s="84" t="str">
        <f t="shared" si="4"/>
        <v>белый</v>
      </c>
      <c r="Y20" s="60">
        <f t="shared" si="5"/>
        <v>2</v>
      </c>
      <c r="Z20" s="49">
        <f t="shared" si="1"/>
        <v>43</v>
      </c>
      <c r="AA20" s="60">
        <f t="shared" si="6"/>
        <v>2043</v>
      </c>
    </row>
    <row r="21" spans="1:27">
      <c r="A21" s="84" t="str">
        <f t="shared" si="2"/>
        <v>2158401белый</v>
      </c>
      <c r="B21" s="84" t="str">
        <f t="shared" si="3"/>
        <v>02-043-17</v>
      </c>
      <c r="C21" s="113" t="s">
        <v>855</v>
      </c>
      <c r="D21" s="113" t="s">
        <v>853</v>
      </c>
      <c r="E21" s="113" t="s">
        <v>785</v>
      </c>
      <c r="F21" s="114">
        <v>59</v>
      </c>
      <c r="G21" s="113" t="s">
        <v>854</v>
      </c>
      <c r="H21" s="113" t="s">
        <v>57</v>
      </c>
      <c r="I21" s="113" t="s">
        <v>799</v>
      </c>
      <c r="J21" s="113" t="s">
        <v>330</v>
      </c>
      <c r="K21" s="113" t="s">
        <v>382</v>
      </c>
      <c r="L21" s="113" t="s">
        <v>420</v>
      </c>
      <c r="M21" s="113" t="s">
        <v>384</v>
      </c>
      <c r="N21" s="113" t="s">
        <v>35</v>
      </c>
      <c r="O21" s="113" t="s">
        <v>396</v>
      </c>
      <c r="P21" s="113" t="s">
        <v>824</v>
      </c>
      <c r="Q21" s="113" t="s">
        <v>57</v>
      </c>
      <c r="R21" s="113" t="s">
        <v>57</v>
      </c>
      <c r="S21" s="84" t="str">
        <f t="shared" si="0"/>
        <v>FEDORA PANAMA 2-3</v>
      </c>
      <c r="T21" s="84" t="str">
        <f t="shared" si="4"/>
        <v>белый</v>
      </c>
      <c r="Y21" s="60">
        <f t="shared" si="5"/>
        <v>2</v>
      </c>
      <c r="Z21" s="49">
        <f t="shared" si="1"/>
        <v>43</v>
      </c>
      <c r="AA21" s="60">
        <f t="shared" si="6"/>
        <v>2043</v>
      </c>
    </row>
    <row r="22" spans="1:27">
      <c r="A22" s="84" t="str">
        <f t="shared" si="2"/>
        <v>2158401белый</v>
      </c>
      <c r="B22" s="84" t="str">
        <f t="shared" si="3"/>
        <v>02-043-17</v>
      </c>
      <c r="C22" s="113" t="s">
        <v>856</v>
      </c>
      <c r="D22" s="113" t="s">
        <v>853</v>
      </c>
      <c r="E22" s="113" t="s">
        <v>788</v>
      </c>
      <c r="F22" s="114">
        <v>61</v>
      </c>
      <c r="G22" s="113" t="s">
        <v>854</v>
      </c>
      <c r="H22" s="113" t="s">
        <v>57</v>
      </c>
      <c r="I22" s="113" t="s">
        <v>799</v>
      </c>
      <c r="J22" s="113" t="s">
        <v>330</v>
      </c>
      <c r="K22" s="113" t="s">
        <v>382</v>
      </c>
      <c r="L22" s="113" t="s">
        <v>420</v>
      </c>
      <c r="M22" s="113" t="s">
        <v>384</v>
      </c>
      <c r="N22" s="113" t="s">
        <v>35</v>
      </c>
      <c r="O22" s="113" t="s">
        <v>396</v>
      </c>
      <c r="P22" s="113" t="s">
        <v>824</v>
      </c>
      <c r="Q22" s="113" t="s">
        <v>57</v>
      </c>
      <c r="R22" s="113" t="s">
        <v>57</v>
      </c>
      <c r="S22" s="84" t="str">
        <f t="shared" si="0"/>
        <v>FEDORA PANAMA 2-3</v>
      </c>
      <c r="T22" s="84" t="str">
        <f t="shared" si="4"/>
        <v>белый</v>
      </c>
      <c r="Y22" s="60">
        <f t="shared" si="5"/>
        <v>2</v>
      </c>
      <c r="Z22" s="49">
        <f t="shared" si="1"/>
        <v>43</v>
      </c>
      <c r="AA22" s="60">
        <f t="shared" si="6"/>
        <v>2043</v>
      </c>
    </row>
    <row r="23" spans="1:27">
      <c r="A23" s="84" t="str">
        <f t="shared" si="2"/>
        <v>2458405бежевый</v>
      </c>
      <c r="B23" s="84" t="str">
        <f t="shared" si="3"/>
        <v>02-044-02</v>
      </c>
      <c r="C23" s="113" t="s">
        <v>857</v>
      </c>
      <c r="D23" s="113" t="s">
        <v>858</v>
      </c>
      <c r="E23" s="113" t="s">
        <v>785</v>
      </c>
      <c r="F23" s="114">
        <v>59</v>
      </c>
      <c r="G23" s="113" t="s">
        <v>859</v>
      </c>
      <c r="H23" s="113" t="s">
        <v>63</v>
      </c>
      <c r="I23" s="113" t="s">
        <v>845</v>
      </c>
      <c r="J23" s="113" t="s">
        <v>330</v>
      </c>
      <c r="K23" s="113" t="s">
        <v>382</v>
      </c>
      <c r="L23" s="113" t="s">
        <v>420</v>
      </c>
      <c r="M23" s="113" t="s">
        <v>384</v>
      </c>
      <c r="N23" s="113" t="s">
        <v>35</v>
      </c>
      <c r="O23" s="113" t="s">
        <v>385</v>
      </c>
      <c r="P23" s="113" t="s">
        <v>824</v>
      </c>
      <c r="Q23" s="113" t="s">
        <v>63</v>
      </c>
      <c r="R23" s="113" t="s">
        <v>63</v>
      </c>
      <c r="S23" s="84" t="str">
        <f t="shared" si="0"/>
        <v>SARASOTA</v>
      </c>
      <c r="T23" s="84" t="str">
        <f t="shared" si="4"/>
        <v>бежевый</v>
      </c>
      <c r="Y23" s="60">
        <f t="shared" si="5"/>
        <v>2</v>
      </c>
      <c r="Z23" s="49">
        <f t="shared" si="1"/>
        <v>44</v>
      </c>
      <c r="AA23" s="60">
        <f t="shared" si="6"/>
        <v>2044</v>
      </c>
    </row>
    <row r="24" spans="1:27">
      <c r="A24" s="84" t="str">
        <f t="shared" si="2"/>
        <v>2458405бежевый</v>
      </c>
      <c r="B24" s="84" t="str">
        <f t="shared" si="3"/>
        <v>02-044-02</v>
      </c>
      <c r="C24" s="113" t="s">
        <v>860</v>
      </c>
      <c r="D24" s="113" t="s">
        <v>858</v>
      </c>
      <c r="E24" s="113" t="s">
        <v>788</v>
      </c>
      <c r="F24" s="114">
        <v>61</v>
      </c>
      <c r="G24" s="113" t="s">
        <v>859</v>
      </c>
      <c r="H24" s="113" t="s">
        <v>63</v>
      </c>
      <c r="I24" s="113" t="s">
        <v>845</v>
      </c>
      <c r="J24" s="113" t="s">
        <v>330</v>
      </c>
      <c r="K24" s="113" t="s">
        <v>382</v>
      </c>
      <c r="L24" s="113" t="s">
        <v>420</v>
      </c>
      <c r="M24" s="113" t="s">
        <v>384</v>
      </c>
      <c r="N24" s="113" t="s">
        <v>35</v>
      </c>
      <c r="O24" s="113" t="s">
        <v>385</v>
      </c>
      <c r="P24" s="113" t="s">
        <v>824</v>
      </c>
      <c r="Q24" s="113" t="s">
        <v>63</v>
      </c>
      <c r="R24" s="113" t="s">
        <v>63</v>
      </c>
      <c r="S24" s="84" t="str">
        <f t="shared" si="0"/>
        <v>SARASOTA</v>
      </c>
      <c r="T24" s="84" t="str">
        <f t="shared" si="4"/>
        <v>бежевый</v>
      </c>
      <c r="Y24" s="60">
        <f t="shared" si="5"/>
        <v>2</v>
      </c>
      <c r="Z24" s="49">
        <f t="shared" si="1"/>
        <v>44</v>
      </c>
      <c r="AA24" s="60">
        <f t="shared" si="6"/>
        <v>2044</v>
      </c>
    </row>
    <row r="25" spans="1:27">
      <c r="A25" s="84" t="str">
        <f t="shared" si="2"/>
        <v>25280011</v>
      </c>
      <c r="B25" s="84" t="str">
        <f t="shared" si="3"/>
        <v>02-001-09</v>
      </c>
      <c r="C25" s="113" t="s">
        <v>861</v>
      </c>
      <c r="D25" s="113" t="s">
        <v>862</v>
      </c>
      <c r="E25" s="113" t="s">
        <v>787</v>
      </c>
      <c r="F25" s="114">
        <v>57</v>
      </c>
      <c r="G25" s="113" t="s">
        <v>863</v>
      </c>
      <c r="H25" s="113" t="s">
        <v>53</v>
      </c>
      <c r="I25" s="113" t="s">
        <v>786</v>
      </c>
      <c r="J25" s="113" t="s">
        <v>330</v>
      </c>
      <c r="K25" s="113" t="s">
        <v>382</v>
      </c>
      <c r="L25" s="113" t="s">
        <v>420</v>
      </c>
      <c r="M25" s="113" t="s">
        <v>388</v>
      </c>
      <c r="N25" s="113" t="s">
        <v>30</v>
      </c>
      <c r="O25" s="113" t="s">
        <v>445</v>
      </c>
      <c r="P25" s="113" t="s">
        <v>824</v>
      </c>
      <c r="Q25" s="113">
        <v>1</v>
      </c>
      <c r="R25" s="113" t="s">
        <v>53</v>
      </c>
      <c r="S25" s="84" t="str">
        <f t="shared" si="0"/>
        <v>NEWARK</v>
      </c>
      <c r="T25" s="84" t="str">
        <f t="shared" si="4"/>
        <v>черный</v>
      </c>
      <c r="Y25" s="60">
        <f t="shared" si="5"/>
        <v>2</v>
      </c>
      <c r="Z25" s="49">
        <f t="shared" si="1"/>
        <v>1</v>
      </c>
      <c r="AA25" s="60">
        <f t="shared" si="6"/>
        <v>2001</v>
      </c>
    </row>
    <row r="26" spans="1:27">
      <c r="A26" s="84" t="str">
        <f t="shared" si="2"/>
        <v>25280011</v>
      </c>
      <c r="B26" s="84" t="str">
        <f t="shared" si="3"/>
        <v>02-001-09</v>
      </c>
      <c r="C26" s="113" t="s">
        <v>864</v>
      </c>
      <c r="D26" s="113" t="s">
        <v>862</v>
      </c>
      <c r="E26" s="113" t="s">
        <v>785</v>
      </c>
      <c r="F26" s="114">
        <v>59</v>
      </c>
      <c r="G26" s="113" t="s">
        <v>863</v>
      </c>
      <c r="H26" s="113" t="s">
        <v>53</v>
      </c>
      <c r="I26" s="113" t="s">
        <v>786</v>
      </c>
      <c r="J26" s="113" t="s">
        <v>330</v>
      </c>
      <c r="K26" s="113" t="s">
        <v>382</v>
      </c>
      <c r="L26" s="113" t="s">
        <v>420</v>
      </c>
      <c r="M26" s="113" t="s">
        <v>388</v>
      </c>
      <c r="N26" s="113" t="s">
        <v>30</v>
      </c>
      <c r="O26" s="113" t="s">
        <v>445</v>
      </c>
      <c r="P26" s="113" t="s">
        <v>824</v>
      </c>
      <c r="Q26" s="113">
        <v>1</v>
      </c>
      <c r="R26" s="113" t="s">
        <v>53</v>
      </c>
      <c r="S26" s="84" t="str">
        <f t="shared" si="0"/>
        <v>NEWARK</v>
      </c>
      <c r="T26" s="84" t="str">
        <f t="shared" si="4"/>
        <v>черный</v>
      </c>
      <c r="Y26" s="60">
        <f t="shared" si="5"/>
        <v>2</v>
      </c>
      <c r="Z26" s="49">
        <f t="shared" si="1"/>
        <v>1</v>
      </c>
      <c r="AA26" s="60">
        <f t="shared" si="6"/>
        <v>2001</v>
      </c>
    </row>
    <row r="27" spans="1:27">
      <c r="A27" s="84" t="str">
        <f t="shared" si="2"/>
        <v>2598010черный</v>
      </c>
      <c r="B27" s="84" t="str">
        <f t="shared" si="3"/>
        <v>02-045-09</v>
      </c>
      <c r="C27" s="113" t="s">
        <v>865</v>
      </c>
      <c r="D27" s="113" t="s">
        <v>866</v>
      </c>
      <c r="E27" s="113" t="s">
        <v>785</v>
      </c>
      <c r="F27" s="114">
        <v>59</v>
      </c>
      <c r="G27" s="113" t="s">
        <v>867</v>
      </c>
      <c r="H27" s="113" t="s">
        <v>53</v>
      </c>
      <c r="I27" s="113" t="s">
        <v>786</v>
      </c>
      <c r="J27" s="113" t="s">
        <v>330</v>
      </c>
      <c r="K27" s="113" t="s">
        <v>382</v>
      </c>
      <c r="L27" s="113" t="s">
        <v>420</v>
      </c>
      <c r="M27" s="113" t="s">
        <v>388</v>
      </c>
      <c r="N27" s="113" t="s">
        <v>30</v>
      </c>
      <c r="O27" s="113" t="s">
        <v>445</v>
      </c>
      <c r="P27" s="113" t="s">
        <v>824</v>
      </c>
      <c r="Q27" s="113" t="s">
        <v>53</v>
      </c>
      <c r="R27" s="113" t="s">
        <v>53</v>
      </c>
      <c r="S27" s="84" t="str">
        <f t="shared" si="0"/>
        <v>HENDERSON</v>
      </c>
      <c r="T27" s="84" t="str">
        <f t="shared" si="4"/>
        <v>черный</v>
      </c>
      <c r="Y27" s="60">
        <f t="shared" si="5"/>
        <v>2</v>
      </c>
      <c r="Z27" s="49">
        <f t="shared" si="1"/>
        <v>45</v>
      </c>
      <c r="AA27" s="60">
        <f t="shared" si="6"/>
        <v>2045</v>
      </c>
    </row>
    <row r="28" spans="1:27">
      <c r="A28" s="84" t="str">
        <f t="shared" si="2"/>
        <v>2598010черный</v>
      </c>
      <c r="B28" s="84" t="str">
        <f t="shared" si="3"/>
        <v>02-045-09</v>
      </c>
      <c r="C28" s="113" t="s">
        <v>868</v>
      </c>
      <c r="D28" s="113" t="s">
        <v>866</v>
      </c>
      <c r="E28" s="113" t="s">
        <v>788</v>
      </c>
      <c r="F28" s="114">
        <v>61</v>
      </c>
      <c r="G28" s="113" t="s">
        <v>867</v>
      </c>
      <c r="H28" s="113" t="s">
        <v>53</v>
      </c>
      <c r="I28" s="113" t="s">
        <v>786</v>
      </c>
      <c r="J28" s="113" t="s">
        <v>330</v>
      </c>
      <c r="K28" s="113" t="s">
        <v>382</v>
      </c>
      <c r="L28" s="113" t="s">
        <v>420</v>
      </c>
      <c r="M28" s="113" t="s">
        <v>388</v>
      </c>
      <c r="N28" s="113" t="s">
        <v>30</v>
      </c>
      <c r="O28" s="113" t="s">
        <v>445</v>
      </c>
      <c r="P28" s="113" t="s">
        <v>824</v>
      </c>
      <c r="Q28" s="113" t="s">
        <v>53</v>
      </c>
      <c r="R28" s="113" t="s">
        <v>53</v>
      </c>
      <c r="S28" s="84" t="str">
        <f t="shared" si="0"/>
        <v>HENDERSON</v>
      </c>
      <c r="T28" s="84" t="str">
        <f t="shared" si="4"/>
        <v>черный</v>
      </c>
      <c r="Y28" s="60">
        <f t="shared" si="5"/>
        <v>2</v>
      </c>
      <c r="Z28" s="49">
        <f t="shared" si="1"/>
        <v>45</v>
      </c>
      <c r="AA28" s="60">
        <f t="shared" si="6"/>
        <v>2045</v>
      </c>
    </row>
    <row r="29" spans="1:27">
      <c r="A29" s="84" t="str">
        <f t="shared" si="2"/>
        <v>25981011</v>
      </c>
      <c r="B29" s="84" t="str">
        <f t="shared" si="3"/>
        <v>02-046-09</v>
      </c>
      <c r="C29" s="113" t="s">
        <v>869</v>
      </c>
      <c r="D29" s="113" t="s">
        <v>870</v>
      </c>
      <c r="E29" s="113" t="s">
        <v>785</v>
      </c>
      <c r="F29" s="114">
        <v>59</v>
      </c>
      <c r="G29" s="113" t="s">
        <v>871</v>
      </c>
      <c r="H29" s="113" t="s">
        <v>53</v>
      </c>
      <c r="I29" s="113" t="s">
        <v>786</v>
      </c>
      <c r="J29" s="113" t="s">
        <v>330</v>
      </c>
      <c r="K29" s="113" t="s">
        <v>382</v>
      </c>
      <c r="L29" s="113" t="s">
        <v>420</v>
      </c>
      <c r="M29" s="113" t="s">
        <v>388</v>
      </c>
      <c r="N29" s="113" t="s">
        <v>30</v>
      </c>
      <c r="O29" s="113" t="s">
        <v>386</v>
      </c>
      <c r="P29" s="113" t="s">
        <v>824</v>
      </c>
      <c r="Q29" s="113">
        <v>1</v>
      </c>
      <c r="R29" s="113" t="s">
        <v>53</v>
      </c>
      <c r="S29" s="84" t="str">
        <f t="shared" si="0"/>
        <v>YUTAN</v>
      </c>
      <c r="T29" s="84" t="str">
        <f t="shared" si="4"/>
        <v>черный</v>
      </c>
      <c r="Y29" s="60">
        <f t="shared" si="5"/>
        <v>2</v>
      </c>
      <c r="Z29" s="49">
        <f t="shared" si="1"/>
        <v>46</v>
      </c>
      <c r="AA29" s="60">
        <f t="shared" si="6"/>
        <v>2046</v>
      </c>
    </row>
    <row r="30" spans="1:27">
      <c r="A30" s="84" t="str">
        <f t="shared" si="2"/>
        <v>25981011</v>
      </c>
      <c r="B30" s="84" t="str">
        <f t="shared" si="3"/>
        <v>02-046-09</v>
      </c>
      <c r="C30" s="113" t="s">
        <v>872</v>
      </c>
      <c r="D30" s="113" t="s">
        <v>870</v>
      </c>
      <c r="E30" s="113" t="s">
        <v>787</v>
      </c>
      <c r="F30" s="114">
        <v>57</v>
      </c>
      <c r="G30" s="113" t="s">
        <v>871</v>
      </c>
      <c r="H30" s="113" t="s">
        <v>53</v>
      </c>
      <c r="I30" s="113" t="s">
        <v>786</v>
      </c>
      <c r="J30" s="113" t="s">
        <v>330</v>
      </c>
      <c r="K30" s="113" t="s">
        <v>382</v>
      </c>
      <c r="L30" s="113" t="s">
        <v>420</v>
      </c>
      <c r="M30" s="113" t="s">
        <v>388</v>
      </c>
      <c r="N30" s="113" t="s">
        <v>30</v>
      </c>
      <c r="O30" s="113" t="s">
        <v>386</v>
      </c>
      <c r="P30" s="113" t="s">
        <v>824</v>
      </c>
      <c r="Q30" s="113">
        <v>1</v>
      </c>
      <c r="R30" s="113" t="s">
        <v>53</v>
      </c>
      <c r="S30" s="84" t="str">
        <f t="shared" si="0"/>
        <v>YUTAN</v>
      </c>
      <c r="T30" s="84" t="str">
        <f t="shared" si="4"/>
        <v>черный</v>
      </c>
      <c r="Y30" s="60">
        <f t="shared" si="5"/>
        <v>2</v>
      </c>
      <c r="Z30" s="49">
        <f t="shared" si="1"/>
        <v>46</v>
      </c>
      <c r="AA30" s="60">
        <f t="shared" si="6"/>
        <v>2046</v>
      </c>
    </row>
    <row r="31" spans="1:27">
      <c r="A31" s="84" t="str">
        <f t="shared" si="2"/>
        <v>25981011</v>
      </c>
      <c r="B31" s="84" t="str">
        <f t="shared" si="3"/>
        <v>02-046-09</v>
      </c>
      <c r="C31" s="113" t="s">
        <v>873</v>
      </c>
      <c r="D31" s="113" t="s">
        <v>870</v>
      </c>
      <c r="E31" s="113" t="s">
        <v>788</v>
      </c>
      <c r="F31" s="114">
        <v>61</v>
      </c>
      <c r="G31" s="113" t="s">
        <v>871</v>
      </c>
      <c r="H31" s="113" t="s">
        <v>53</v>
      </c>
      <c r="I31" s="113" t="s">
        <v>786</v>
      </c>
      <c r="J31" s="113" t="s">
        <v>330</v>
      </c>
      <c r="K31" s="113" t="s">
        <v>382</v>
      </c>
      <c r="L31" s="113" t="s">
        <v>420</v>
      </c>
      <c r="M31" s="113" t="s">
        <v>388</v>
      </c>
      <c r="N31" s="113" t="s">
        <v>30</v>
      </c>
      <c r="O31" s="113" t="s">
        <v>386</v>
      </c>
      <c r="P31" s="113" t="s">
        <v>824</v>
      </c>
      <c r="Q31" s="113">
        <v>1</v>
      </c>
      <c r="R31" s="113" t="s">
        <v>53</v>
      </c>
      <c r="S31" s="84" t="str">
        <f t="shared" si="0"/>
        <v>YUTAN</v>
      </c>
      <c r="T31" s="84" t="str">
        <f t="shared" si="4"/>
        <v>черный</v>
      </c>
      <c r="Y31" s="60">
        <f t="shared" si="5"/>
        <v>2</v>
      </c>
      <c r="Z31" s="49">
        <f t="shared" si="1"/>
        <v>46</v>
      </c>
      <c r="AA31" s="60">
        <f t="shared" si="6"/>
        <v>2046</v>
      </c>
    </row>
    <row r="32" spans="1:27">
      <c r="A32" s="84" t="str">
        <f t="shared" si="2"/>
        <v>25981011</v>
      </c>
      <c r="B32" s="84" t="str">
        <f t="shared" si="3"/>
        <v>02-046-09</v>
      </c>
      <c r="C32" s="113" t="s">
        <v>874</v>
      </c>
      <c r="D32" s="113" t="s">
        <v>870</v>
      </c>
      <c r="E32" s="113" t="s">
        <v>789</v>
      </c>
      <c r="F32" s="114">
        <v>63</v>
      </c>
      <c r="G32" s="113" t="s">
        <v>871</v>
      </c>
      <c r="H32" s="113" t="s">
        <v>53</v>
      </c>
      <c r="I32" s="113" t="s">
        <v>786</v>
      </c>
      <c r="J32" s="113" t="s">
        <v>330</v>
      </c>
      <c r="K32" s="113" t="s">
        <v>382</v>
      </c>
      <c r="L32" s="113" t="s">
        <v>420</v>
      </c>
      <c r="M32" s="113" t="s">
        <v>388</v>
      </c>
      <c r="N32" s="113" t="s">
        <v>30</v>
      </c>
      <c r="O32" s="113" t="s">
        <v>386</v>
      </c>
      <c r="P32" s="113" t="s">
        <v>824</v>
      </c>
      <c r="Q32" s="113">
        <v>1</v>
      </c>
      <c r="R32" s="113" t="s">
        <v>53</v>
      </c>
      <c r="S32" s="84" t="str">
        <f t="shared" si="0"/>
        <v>YUTAN</v>
      </c>
      <c r="T32" s="84" t="str">
        <f t="shared" si="4"/>
        <v>черный</v>
      </c>
      <c r="Y32" s="60">
        <f t="shared" si="5"/>
        <v>2</v>
      </c>
      <c r="Z32" s="49">
        <f t="shared" si="1"/>
        <v>46</v>
      </c>
      <c r="AA32" s="60">
        <f t="shared" si="6"/>
        <v>2046</v>
      </c>
    </row>
    <row r="33" spans="1:27">
      <c r="A33" s="84" t="str">
        <f t="shared" si="2"/>
        <v>2798401бежевый</v>
      </c>
      <c r="B33" s="84" t="str">
        <f t="shared" si="3"/>
        <v>02-047-02</v>
      </c>
      <c r="C33" s="113" t="s">
        <v>875</v>
      </c>
      <c r="D33" s="113" t="s">
        <v>876</v>
      </c>
      <c r="E33" s="113" t="s">
        <v>785</v>
      </c>
      <c r="F33" s="114">
        <v>59</v>
      </c>
      <c r="G33" s="113" t="s">
        <v>877</v>
      </c>
      <c r="H33" s="113" t="s">
        <v>63</v>
      </c>
      <c r="I33" s="113" t="s">
        <v>845</v>
      </c>
      <c r="J33" s="113" t="s">
        <v>330</v>
      </c>
      <c r="K33" s="113" t="s">
        <v>382</v>
      </c>
      <c r="L33" s="113" t="s">
        <v>420</v>
      </c>
      <c r="M33" s="113" t="s">
        <v>384</v>
      </c>
      <c r="N33" s="113" t="s">
        <v>35</v>
      </c>
      <c r="O33" s="113" t="s">
        <v>385</v>
      </c>
      <c r="P33" s="113" t="s">
        <v>824</v>
      </c>
      <c r="Q33" s="113" t="s">
        <v>63</v>
      </c>
      <c r="R33" s="113" t="s">
        <v>63</v>
      </c>
      <c r="S33" s="84" t="str">
        <f t="shared" si="0"/>
        <v>RINGWOOD</v>
      </c>
      <c r="T33" s="84" t="str">
        <f t="shared" si="4"/>
        <v>бежевый</v>
      </c>
      <c r="Y33" s="60">
        <f t="shared" si="5"/>
        <v>2</v>
      </c>
      <c r="Z33" s="49">
        <f t="shared" si="1"/>
        <v>47</v>
      </c>
      <c r="AA33" s="60">
        <f t="shared" si="6"/>
        <v>2047</v>
      </c>
    </row>
    <row r="34" spans="1:27">
      <c r="A34" s="84" t="str">
        <f t="shared" si="2"/>
        <v>2938502бежевый</v>
      </c>
      <c r="B34" s="84" t="str">
        <f t="shared" si="3"/>
        <v>02-048-02</v>
      </c>
      <c r="C34" s="113" t="s">
        <v>878</v>
      </c>
      <c r="D34" s="113" t="s">
        <v>879</v>
      </c>
      <c r="E34" s="113" t="s">
        <v>787</v>
      </c>
      <c r="F34" s="114">
        <v>57</v>
      </c>
      <c r="G34" s="113" t="s">
        <v>880</v>
      </c>
      <c r="H34" s="113" t="s">
        <v>63</v>
      </c>
      <c r="I34" s="113" t="s">
        <v>799</v>
      </c>
      <c r="J34" s="113" t="s">
        <v>321</v>
      </c>
      <c r="K34" s="113" t="s">
        <v>382</v>
      </c>
      <c r="L34" s="113" t="s">
        <v>420</v>
      </c>
      <c r="M34" s="113" t="s">
        <v>384</v>
      </c>
      <c r="N34" s="113" t="s">
        <v>35</v>
      </c>
      <c r="O34" s="113" t="s">
        <v>386</v>
      </c>
      <c r="P34" s="113" t="s">
        <v>824</v>
      </c>
      <c r="Q34" s="113" t="s">
        <v>63</v>
      </c>
      <c r="R34" s="113" t="s">
        <v>63</v>
      </c>
      <c r="S34" s="84" t="str">
        <f t="shared" si="0"/>
        <v>BOATER</v>
      </c>
      <c r="T34" s="84" t="str">
        <f t="shared" si="4"/>
        <v>бежевый</v>
      </c>
      <c r="Y34" s="60">
        <f t="shared" si="5"/>
        <v>2</v>
      </c>
      <c r="Z34" s="49">
        <f t="shared" si="1"/>
        <v>48</v>
      </c>
      <c r="AA34" s="60">
        <f t="shared" si="6"/>
        <v>2048</v>
      </c>
    </row>
    <row r="35" spans="1:27">
      <c r="A35" s="84" t="str">
        <f t="shared" si="2"/>
        <v>2938502бежевый</v>
      </c>
      <c r="B35" s="84" t="str">
        <f t="shared" si="3"/>
        <v>02-048-02</v>
      </c>
      <c r="C35" s="113" t="s">
        <v>881</v>
      </c>
      <c r="D35" s="113" t="s">
        <v>879</v>
      </c>
      <c r="E35" s="113" t="s">
        <v>785</v>
      </c>
      <c r="F35" s="114">
        <v>59</v>
      </c>
      <c r="G35" s="113" t="s">
        <v>880</v>
      </c>
      <c r="H35" s="113" t="s">
        <v>63</v>
      </c>
      <c r="I35" s="113" t="s">
        <v>799</v>
      </c>
      <c r="J35" s="113" t="s">
        <v>321</v>
      </c>
      <c r="K35" s="113" t="s">
        <v>382</v>
      </c>
      <c r="L35" s="113" t="s">
        <v>420</v>
      </c>
      <c r="M35" s="113" t="s">
        <v>384</v>
      </c>
      <c r="N35" s="113" t="s">
        <v>35</v>
      </c>
      <c r="O35" s="113" t="s">
        <v>386</v>
      </c>
      <c r="P35" s="113" t="s">
        <v>824</v>
      </c>
      <c r="Q35" s="113" t="s">
        <v>63</v>
      </c>
      <c r="R35" s="113" t="s">
        <v>63</v>
      </c>
      <c r="S35" s="84" t="str">
        <f t="shared" si="0"/>
        <v>BOATER</v>
      </c>
      <c r="T35" s="84" t="str">
        <f t="shared" si="4"/>
        <v>бежевый</v>
      </c>
      <c r="Y35" s="60">
        <f t="shared" si="5"/>
        <v>2</v>
      </c>
      <c r="Z35" s="49">
        <f t="shared" si="1"/>
        <v>48</v>
      </c>
      <c r="AA35" s="60">
        <f t="shared" si="6"/>
        <v>2048</v>
      </c>
    </row>
    <row r="36" spans="1:27">
      <c r="A36" s="84" t="str">
        <f t="shared" si="2"/>
        <v>2938502бежевый</v>
      </c>
      <c r="B36" s="84" t="str">
        <f t="shared" si="3"/>
        <v>02-048-02</v>
      </c>
      <c r="C36" s="113" t="s">
        <v>882</v>
      </c>
      <c r="D36" s="113" t="s">
        <v>879</v>
      </c>
      <c r="E36" s="113" t="s">
        <v>788</v>
      </c>
      <c r="F36" s="114">
        <v>61</v>
      </c>
      <c r="G36" s="113" t="s">
        <v>880</v>
      </c>
      <c r="H36" s="113" t="s">
        <v>63</v>
      </c>
      <c r="I36" s="113" t="s">
        <v>799</v>
      </c>
      <c r="J36" s="113" t="s">
        <v>321</v>
      </c>
      <c r="K36" s="113" t="s">
        <v>382</v>
      </c>
      <c r="L36" s="113" t="s">
        <v>420</v>
      </c>
      <c r="M36" s="113" t="s">
        <v>384</v>
      </c>
      <c r="N36" s="113" t="s">
        <v>35</v>
      </c>
      <c r="O36" s="113" t="s">
        <v>386</v>
      </c>
      <c r="P36" s="113" t="s">
        <v>824</v>
      </c>
      <c r="Q36" s="113" t="s">
        <v>63</v>
      </c>
      <c r="R36" s="113" t="s">
        <v>63</v>
      </c>
      <c r="S36" s="84" t="str">
        <f t="shared" si="0"/>
        <v>BOATER</v>
      </c>
      <c r="T36" s="84" t="str">
        <f t="shared" si="4"/>
        <v>бежевый</v>
      </c>
      <c r="Y36" s="60">
        <f t="shared" si="5"/>
        <v>2</v>
      </c>
      <c r="Z36" s="49">
        <f t="shared" si="1"/>
        <v>48</v>
      </c>
      <c r="AA36" s="60">
        <f t="shared" si="6"/>
        <v>2048</v>
      </c>
    </row>
    <row r="37" spans="1:27">
      <c r="A37" s="84" t="str">
        <f t="shared" si="2"/>
        <v>6657201коричневый</v>
      </c>
      <c r="B37" s="84" t="str">
        <f t="shared" si="3"/>
        <v>02-049-14</v>
      </c>
      <c r="C37" s="113" t="s">
        <v>883</v>
      </c>
      <c r="D37" s="113" t="s">
        <v>884</v>
      </c>
      <c r="E37" s="113" t="s">
        <v>785</v>
      </c>
      <c r="F37" s="114">
        <v>59</v>
      </c>
      <c r="G37" s="113" t="s">
        <v>885</v>
      </c>
      <c r="H37" s="113" t="s">
        <v>86</v>
      </c>
      <c r="I37" s="113" t="s">
        <v>793</v>
      </c>
      <c r="J37" s="113" t="s">
        <v>318</v>
      </c>
      <c r="K37" s="113" t="s">
        <v>382</v>
      </c>
      <c r="L37" s="113" t="s">
        <v>420</v>
      </c>
      <c r="M37" s="113" t="s">
        <v>388</v>
      </c>
      <c r="N37" s="113" t="s">
        <v>32</v>
      </c>
      <c r="O37" s="113" t="s">
        <v>428</v>
      </c>
      <c r="P37" s="113" t="s">
        <v>824</v>
      </c>
      <c r="Q37" s="113" t="s">
        <v>86</v>
      </c>
      <c r="R37" s="113" t="s">
        <v>86</v>
      </c>
      <c r="S37" s="84" t="str">
        <f t="shared" si="0"/>
        <v>OREGON</v>
      </c>
      <c r="T37" s="84" t="str">
        <f t="shared" si="4"/>
        <v>коричневый</v>
      </c>
      <c r="Y37" s="60">
        <f t="shared" si="5"/>
        <v>2</v>
      </c>
      <c r="Z37" s="49">
        <f t="shared" si="1"/>
        <v>49</v>
      </c>
      <c r="AA37" s="60">
        <f t="shared" si="6"/>
        <v>2049</v>
      </c>
    </row>
    <row r="38" spans="1:27">
      <c r="A38" s="84" t="str">
        <f t="shared" si="2"/>
        <v>684710263</v>
      </c>
      <c r="B38" s="84" t="str">
        <f t="shared" si="3"/>
        <v>02-050-14</v>
      </c>
      <c r="C38" s="113" t="s">
        <v>886</v>
      </c>
      <c r="D38" s="113" t="s">
        <v>887</v>
      </c>
      <c r="E38" s="113" t="s">
        <v>785</v>
      </c>
      <c r="F38" s="114">
        <v>59</v>
      </c>
      <c r="G38" s="113" t="s">
        <v>888</v>
      </c>
      <c r="H38" s="113" t="s">
        <v>271</v>
      </c>
      <c r="I38" s="113" t="s">
        <v>810</v>
      </c>
      <c r="J38" s="113" t="s">
        <v>318</v>
      </c>
      <c r="K38" s="113" t="s">
        <v>382</v>
      </c>
      <c r="L38" s="113" t="s">
        <v>420</v>
      </c>
      <c r="M38" s="113" t="s">
        <v>388</v>
      </c>
      <c r="N38" s="113" t="s">
        <v>32</v>
      </c>
      <c r="O38" s="113" t="s">
        <v>428</v>
      </c>
      <c r="P38" s="113" t="s">
        <v>824</v>
      </c>
      <c r="Q38" s="113">
        <v>63</v>
      </c>
      <c r="R38" s="113" t="s">
        <v>86</v>
      </c>
      <c r="S38" s="84" t="str">
        <f t="shared" si="0"/>
        <v>HATTERAS</v>
      </c>
      <c r="T38" s="84" t="str">
        <f t="shared" si="4"/>
        <v>темно-коричневый</v>
      </c>
      <c r="Y38" s="60">
        <f t="shared" si="5"/>
        <v>2</v>
      </c>
      <c r="Z38" s="49">
        <f t="shared" si="1"/>
        <v>50</v>
      </c>
      <c r="AA38" s="60">
        <f t="shared" si="6"/>
        <v>2050</v>
      </c>
    </row>
    <row r="39" spans="1:27">
      <c r="A39" s="84" t="str">
        <f t="shared" si="2"/>
        <v>684710263</v>
      </c>
      <c r="B39" s="84" t="str">
        <f t="shared" si="3"/>
        <v>02-050-14</v>
      </c>
      <c r="C39" s="113" t="s">
        <v>889</v>
      </c>
      <c r="D39" s="113" t="s">
        <v>887</v>
      </c>
      <c r="E39" s="113" t="s">
        <v>787</v>
      </c>
      <c r="F39" s="114">
        <v>57</v>
      </c>
      <c r="G39" s="113" t="s">
        <v>888</v>
      </c>
      <c r="H39" s="113" t="s">
        <v>271</v>
      </c>
      <c r="I39" s="113" t="s">
        <v>810</v>
      </c>
      <c r="J39" s="113" t="s">
        <v>318</v>
      </c>
      <c r="K39" s="113" t="s">
        <v>382</v>
      </c>
      <c r="L39" s="113" t="s">
        <v>420</v>
      </c>
      <c r="M39" s="113" t="s">
        <v>388</v>
      </c>
      <c r="N39" s="113" t="s">
        <v>32</v>
      </c>
      <c r="O39" s="113" t="s">
        <v>428</v>
      </c>
      <c r="P39" s="113" t="s">
        <v>824</v>
      </c>
      <c r="Q39" s="113">
        <v>63</v>
      </c>
      <c r="R39" s="113" t="s">
        <v>86</v>
      </c>
      <c r="S39" s="84" t="str">
        <f t="shared" si="0"/>
        <v>HATTERAS</v>
      </c>
      <c r="T39" s="84" t="str">
        <f t="shared" si="4"/>
        <v>темно-коричневый</v>
      </c>
      <c r="Y39" s="60">
        <f t="shared" si="5"/>
        <v>2</v>
      </c>
      <c r="Z39" s="49">
        <f t="shared" si="1"/>
        <v>50</v>
      </c>
      <c r="AA39" s="60">
        <f t="shared" si="6"/>
        <v>2050</v>
      </c>
    </row>
    <row r="40" spans="1:27">
      <c r="A40" s="84" t="str">
        <f t="shared" si="2"/>
        <v>684710263</v>
      </c>
      <c r="B40" s="84" t="str">
        <f t="shared" si="3"/>
        <v>02-050-14</v>
      </c>
      <c r="C40" s="113" t="s">
        <v>890</v>
      </c>
      <c r="D40" s="113" t="s">
        <v>887</v>
      </c>
      <c r="E40" s="113" t="s">
        <v>788</v>
      </c>
      <c r="F40" s="114">
        <v>61</v>
      </c>
      <c r="G40" s="113" t="s">
        <v>888</v>
      </c>
      <c r="H40" s="113" t="s">
        <v>271</v>
      </c>
      <c r="I40" s="113" t="s">
        <v>810</v>
      </c>
      <c r="J40" s="113" t="s">
        <v>318</v>
      </c>
      <c r="K40" s="113" t="s">
        <v>382</v>
      </c>
      <c r="L40" s="113" t="s">
        <v>420</v>
      </c>
      <c r="M40" s="113" t="s">
        <v>388</v>
      </c>
      <c r="N40" s="113" t="s">
        <v>32</v>
      </c>
      <c r="O40" s="113" t="s">
        <v>428</v>
      </c>
      <c r="P40" s="113" t="s">
        <v>824</v>
      </c>
      <c r="Q40" s="113">
        <v>63</v>
      </c>
      <c r="R40" s="113" t="s">
        <v>86</v>
      </c>
      <c r="S40" s="84" t="str">
        <f t="shared" si="0"/>
        <v>HATTERAS</v>
      </c>
      <c r="T40" s="84" t="str">
        <f t="shared" si="4"/>
        <v>темно-коричневый</v>
      </c>
      <c r="Y40" s="60">
        <f t="shared" si="5"/>
        <v>2</v>
      </c>
      <c r="Z40" s="49">
        <f t="shared" si="1"/>
        <v>50</v>
      </c>
      <c r="AA40" s="60">
        <f t="shared" si="6"/>
        <v>2050</v>
      </c>
    </row>
    <row r="41" spans="1:27">
      <c r="A41" s="84" t="str">
        <f t="shared" si="2"/>
        <v>684710263</v>
      </c>
      <c r="B41" s="84" t="str">
        <f t="shared" si="3"/>
        <v>02-050-14</v>
      </c>
      <c r="C41" s="113" t="s">
        <v>891</v>
      </c>
      <c r="D41" s="113" t="s">
        <v>887</v>
      </c>
      <c r="E41" s="113" t="s">
        <v>789</v>
      </c>
      <c r="F41" s="114">
        <v>63</v>
      </c>
      <c r="G41" s="113" t="s">
        <v>888</v>
      </c>
      <c r="H41" s="113" t="s">
        <v>271</v>
      </c>
      <c r="I41" s="113" t="s">
        <v>810</v>
      </c>
      <c r="J41" s="113" t="s">
        <v>318</v>
      </c>
      <c r="K41" s="113" t="s">
        <v>382</v>
      </c>
      <c r="L41" s="113" t="s">
        <v>420</v>
      </c>
      <c r="M41" s="113" t="s">
        <v>388</v>
      </c>
      <c r="N41" s="113" t="s">
        <v>32</v>
      </c>
      <c r="O41" s="113" t="s">
        <v>428</v>
      </c>
      <c r="P41" s="113" t="s">
        <v>824</v>
      </c>
      <c r="Q41" s="113">
        <v>63</v>
      </c>
      <c r="R41" s="113" t="s">
        <v>86</v>
      </c>
      <c r="S41" s="84" t="str">
        <f t="shared" si="0"/>
        <v>HATTERAS</v>
      </c>
      <c r="T41" s="84" t="str">
        <f t="shared" si="4"/>
        <v>темно-коричневый</v>
      </c>
      <c r="Y41" s="60">
        <f t="shared" si="5"/>
        <v>2</v>
      </c>
      <c r="Z41" s="49">
        <f t="shared" si="1"/>
        <v>50</v>
      </c>
      <c r="AA41" s="60">
        <f t="shared" si="6"/>
        <v>2050</v>
      </c>
    </row>
    <row r="42" spans="1:27">
      <c r="A42" s="84" t="str">
        <f t="shared" si="2"/>
        <v>684710263</v>
      </c>
      <c r="B42" s="84" t="str">
        <f t="shared" si="3"/>
        <v>02-050-14</v>
      </c>
      <c r="C42" s="113" t="s">
        <v>892</v>
      </c>
      <c r="D42" s="113" t="s">
        <v>887</v>
      </c>
      <c r="E42" s="113" t="s">
        <v>813</v>
      </c>
      <c r="F42" s="114">
        <v>56</v>
      </c>
      <c r="G42" s="113" t="s">
        <v>888</v>
      </c>
      <c r="H42" s="113" t="s">
        <v>271</v>
      </c>
      <c r="I42" s="113" t="s">
        <v>810</v>
      </c>
      <c r="J42" s="113" t="s">
        <v>318</v>
      </c>
      <c r="K42" s="113" t="s">
        <v>382</v>
      </c>
      <c r="L42" s="113" t="s">
        <v>420</v>
      </c>
      <c r="M42" s="113" t="s">
        <v>388</v>
      </c>
      <c r="N42" s="113" t="s">
        <v>32</v>
      </c>
      <c r="O42" s="113" t="s">
        <v>428</v>
      </c>
      <c r="P42" s="113" t="s">
        <v>824</v>
      </c>
      <c r="Q42" s="113">
        <v>63</v>
      </c>
      <c r="R42" s="113" t="s">
        <v>86</v>
      </c>
      <c r="S42" s="84" t="str">
        <f t="shared" si="0"/>
        <v>HATTERAS</v>
      </c>
      <c r="T42" s="84" t="str">
        <f t="shared" si="4"/>
        <v>темно-коричневый</v>
      </c>
      <c r="Y42" s="60">
        <f t="shared" si="5"/>
        <v>2</v>
      </c>
      <c r="Z42" s="49">
        <f t="shared" si="1"/>
        <v>50</v>
      </c>
      <c r="AA42" s="60">
        <f t="shared" si="6"/>
        <v>2050</v>
      </c>
    </row>
    <row r="43" spans="1:27">
      <c r="A43" s="84" t="str">
        <f t="shared" si="2"/>
        <v>771111723</v>
      </c>
      <c r="B43" s="84" t="str">
        <f t="shared" si="3"/>
        <v>02-051-09</v>
      </c>
      <c r="C43" s="113" t="s">
        <v>893</v>
      </c>
      <c r="D43" s="113" t="s">
        <v>894</v>
      </c>
      <c r="E43" s="113" t="s">
        <v>813</v>
      </c>
      <c r="F43" s="114">
        <v>56</v>
      </c>
      <c r="G43" s="113" t="s">
        <v>895</v>
      </c>
      <c r="H43" s="113" t="s">
        <v>53</v>
      </c>
      <c r="I43" s="113" t="s">
        <v>792</v>
      </c>
      <c r="J43" s="113" t="s">
        <v>327</v>
      </c>
      <c r="K43" s="113" t="s">
        <v>382</v>
      </c>
      <c r="L43" s="113" t="s">
        <v>420</v>
      </c>
      <c r="M43" s="113" t="s">
        <v>388</v>
      </c>
      <c r="N43" s="113" t="s">
        <v>43</v>
      </c>
      <c r="O43" s="113" t="s">
        <v>448</v>
      </c>
      <c r="P43" s="113" t="s">
        <v>824</v>
      </c>
      <c r="Q43" s="113">
        <v>23</v>
      </c>
      <c r="R43" s="113" t="s">
        <v>53</v>
      </c>
      <c r="S43" s="84" t="str">
        <f t="shared" si="0"/>
        <v>PLANO</v>
      </c>
      <c r="T43" s="84" t="str">
        <f t="shared" si="4"/>
        <v>черный</v>
      </c>
      <c r="Y43" s="60">
        <f t="shared" si="5"/>
        <v>2</v>
      </c>
      <c r="Z43" s="49">
        <f t="shared" si="1"/>
        <v>51</v>
      </c>
      <c r="AA43" s="60">
        <f t="shared" si="6"/>
        <v>2051</v>
      </c>
    </row>
    <row r="44" spans="1:27">
      <c r="A44" s="84" t="str">
        <f t="shared" si="2"/>
        <v>771111723</v>
      </c>
      <c r="B44" s="84" t="str">
        <f t="shared" si="3"/>
        <v>02-051-09</v>
      </c>
      <c r="C44" s="113" t="s">
        <v>896</v>
      </c>
      <c r="D44" s="113" t="s">
        <v>894</v>
      </c>
      <c r="E44" s="113" t="s">
        <v>798</v>
      </c>
      <c r="F44" s="114">
        <v>60</v>
      </c>
      <c r="G44" s="113" t="s">
        <v>895</v>
      </c>
      <c r="H44" s="113" t="s">
        <v>53</v>
      </c>
      <c r="I44" s="113" t="s">
        <v>792</v>
      </c>
      <c r="J44" s="113" t="s">
        <v>327</v>
      </c>
      <c r="K44" s="113" t="s">
        <v>382</v>
      </c>
      <c r="L44" s="113" t="s">
        <v>420</v>
      </c>
      <c r="M44" s="113" t="s">
        <v>388</v>
      </c>
      <c r="N44" s="113" t="s">
        <v>43</v>
      </c>
      <c r="O44" s="113" t="s">
        <v>448</v>
      </c>
      <c r="P44" s="113" t="s">
        <v>824</v>
      </c>
      <c r="Q44" s="113">
        <v>23</v>
      </c>
      <c r="R44" s="113" t="s">
        <v>53</v>
      </c>
      <c r="S44" s="84" t="str">
        <f t="shared" si="0"/>
        <v>PLANO</v>
      </c>
      <c r="T44" s="84" t="str">
        <f t="shared" si="4"/>
        <v>черный</v>
      </c>
      <c r="Y44" s="60">
        <f t="shared" si="5"/>
        <v>2</v>
      </c>
      <c r="Z44" s="49">
        <f t="shared" si="1"/>
        <v>51</v>
      </c>
      <c r="AA44" s="60">
        <f t="shared" si="6"/>
        <v>2051</v>
      </c>
    </row>
    <row r="45" spans="1:27">
      <c r="A45" s="84" t="str">
        <f t="shared" si="2"/>
        <v>77171056</v>
      </c>
      <c r="B45" s="84" t="str">
        <f t="shared" si="3"/>
        <v>02-052-14</v>
      </c>
      <c r="C45" s="113" t="s">
        <v>897</v>
      </c>
      <c r="D45" s="113" t="s">
        <v>898</v>
      </c>
      <c r="E45" s="113" t="s">
        <v>800</v>
      </c>
      <c r="F45" s="114">
        <v>0</v>
      </c>
      <c r="G45" s="113" t="s">
        <v>899</v>
      </c>
      <c r="H45" s="113" t="s">
        <v>86</v>
      </c>
      <c r="I45" s="113" t="s">
        <v>810</v>
      </c>
      <c r="J45" s="113" t="s">
        <v>327</v>
      </c>
      <c r="K45" s="113" t="s">
        <v>382</v>
      </c>
      <c r="L45" s="113" t="s">
        <v>420</v>
      </c>
      <c r="M45" s="113" t="s">
        <v>388</v>
      </c>
      <c r="N45" s="113" t="s">
        <v>32</v>
      </c>
      <c r="O45" s="113" t="s">
        <v>386</v>
      </c>
      <c r="P45" s="113" t="s">
        <v>824</v>
      </c>
      <c r="Q45" s="113">
        <v>6</v>
      </c>
      <c r="R45" s="113" t="s">
        <v>86</v>
      </c>
      <c r="S45" s="84" t="str">
        <f t="shared" si="0"/>
        <v>RAWLINS</v>
      </c>
      <c r="T45" s="84" t="str">
        <f t="shared" si="4"/>
        <v>коричневый</v>
      </c>
      <c r="Y45" s="60">
        <f t="shared" si="5"/>
        <v>2</v>
      </c>
      <c r="Z45" s="49">
        <f t="shared" si="1"/>
        <v>52</v>
      </c>
      <c r="AA45" s="60">
        <f t="shared" si="6"/>
        <v>2052</v>
      </c>
    </row>
    <row r="46" spans="1:27">
      <c r="A46" s="84" t="str">
        <f t="shared" si="2"/>
        <v>771710562</v>
      </c>
      <c r="B46" s="84" t="str">
        <f t="shared" si="3"/>
        <v>02-052-91</v>
      </c>
      <c r="C46" s="113" t="s">
        <v>900</v>
      </c>
      <c r="D46" s="113" t="s">
        <v>901</v>
      </c>
      <c r="E46" s="113" t="s">
        <v>800</v>
      </c>
      <c r="F46" s="114">
        <v>0</v>
      </c>
      <c r="G46" s="113" t="s">
        <v>899</v>
      </c>
      <c r="H46" s="113" t="s">
        <v>271</v>
      </c>
      <c r="I46" s="113" t="s">
        <v>902</v>
      </c>
      <c r="J46" s="113" t="s">
        <v>327</v>
      </c>
      <c r="K46" s="113" t="s">
        <v>382</v>
      </c>
      <c r="L46" s="113" t="s">
        <v>420</v>
      </c>
      <c r="M46" s="113" t="s">
        <v>388</v>
      </c>
      <c r="N46" s="113" t="s">
        <v>32</v>
      </c>
      <c r="O46" s="113" t="s">
        <v>386</v>
      </c>
      <c r="P46" s="113" t="s">
        <v>824</v>
      </c>
      <c r="Q46" s="113">
        <v>62</v>
      </c>
      <c r="R46" s="113" t="s">
        <v>86</v>
      </c>
      <c r="S46" s="84" t="str">
        <f t="shared" si="0"/>
        <v>RAWLINS</v>
      </c>
      <c r="T46" s="84" t="str">
        <f t="shared" si="4"/>
        <v>темно-коричневый</v>
      </c>
      <c r="Y46" s="60">
        <f t="shared" si="5"/>
        <v>2</v>
      </c>
      <c r="Z46" s="49">
        <f t="shared" si="1"/>
        <v>52</v>
      </c>
      <c r="AA46" s="60">
        <f t="shared" si="6"/>
        <v>2052</v>
      </c>
    </row>
    <row r="47" spans="1:27">
      <c r="A47" s="84" t="str">
        <f t="shared" si="2"/>
        <v>21981171</v>
      </c>
      <c r="B47" s="84" t="str">
        <f t="shared" si="3"/>
        <v>02-053-09</v>
      </c>
      <c r="C47" s="113" t="s">
        <v>903</v>
      </c>
      <c r="D47" s="113" t="s">
        <v>904</v>
      </c>
      <c r="E47" s="113" t="s">
        <v>785</v>
      </c>
      <c r="F47" s="114">
        <v>59</v>
      </c>
      <c r="G47" s="113" t="s">
        <v>905</v>
      </c>
      <c r="H47" s="113" t="s">
        <v>53</v>
      </c>
      <c r="I47" s="113" t="s">
        <v>786</v>
      </c>
      <c r="J47" s="113" t="s">
        <v>330</v>
      </c>
      <c r="K47" s="113" t="s">
        <v>382</v>
      </c>
      <c r="L47" s="113" t="s">
        <v>420</v>
      </c>
      <c r="M47" s="113" t="s">
        <v>388</v>
      </c>
      <c r="N47" s="113" t="s">
        <v>30</v>
      </c>
      <c r="O47" s="113" t="s">
        <v>386</v>
      </c>
      <c r="P47" s="113" t="s">
        <v>824</v>
      </c>
      <c r="Q47" s="113">
        <v>1</v>
      </c>
      <c r="R47" s="113" t="s">
        <v>53</v>
      </c>
      <c r="S47" s="84" t="str">
        <f t="shared" si="0"/>
        <v>VIRGINIA</v>
      </c>
      <c r="T47" s="84" t="str">
        <f t="shared" si="4"/>
        <v>черный</v>
      </c>
      <c r="Y47" s="60">
        <f t="shared" si="5"/>
        <v>2</v>
      </c>
      <c r="Z47" s="49">
        <f t="shared" si="1"/>
        <v>53</v>
      </c>
      <c r="AA47" s="60">
        <f t="shared" si="6"/>
        <v>2053</v>
      </c>
    </row>
    <row r="48" spans="1:27">
      <c r="A48" s="84" t="str">
        <f t="shared" si="2"/>
        <v>21480011</v>
      </c>
      <c r="B48" s="84" t="str">
        <f t="shared" si="3"/>
        <v>02-054-09</v>
      </c>
      <c r="C48" s="113" t="s">
        <v>906</v>
      </c>
      <c r="D48" s="113" t="s">
        <v>907</v>
      </c>
      <c r="E48" s="113" t="s">
        <v>785</v>
      </c>
      <c r="F48" s="114">
        <v>59</v>
      </c>
      <c r="G48" s="113" t="s">
        <v>908</v>
      </c>
      <c r="H48" s="113" t="s">
        <v>53</v>
      </c>
      <c r="I48" s="113" t="s">
        <v>786</v>
      </c>
      <c r="J48" s="113" t="s">
        <v>330</v>
      </c>
      <c r="K48" s="113" t="s">
        <v>382</v>
      </c>
      <c r="L48" s="113" t="s">
        <v>420</v>
      </c>
      <c r="M48" s="113" t="s">
        <v>388</v>
      </c>
      <c r="N48" s="113" t="s">
        <v>30</v>
      </c>
      <c r="O48" s="113" t="s">
        <v>445</v>
      </c>
      <c r="P48" s="113" t="s">
        <v>824</v>
      </c>
      <c r="Q48" s="113">
        <v>1</v>
      </c>
      <c r="R48" s="113" t="s">
        <v>53</v>
      </c>
      <c r="S48" s="84" t="str">
        <f t="shared" si="0"/>
        <v>FEDORA</v>
      </c>
      <c r="T48" s="84" t="str">
        <f t="shared" si="4"/>
        <v>черный</v>
      </c>
      <c r="Y48" s="60">
        <f t="shared" si="5"/>
        <v>2</v>
      </c>
      <c r="Z48" s="49">
        <f t="shared" si="1"/>
        <v>54</v>
      </c>
      <c r="AA48" s="60">
        <f t="shared" si="6"/>
        <v>2054</v>
      </c>
    </row>
    <row r="49" spans="1:27">
      <c r="A49" s="84" t="str">
        <f t="shared" si="2"/>
        <v>25981251</v>
      </c>
      <c r="B49" s="84" t="str">
        <f t="shared" si="3"/>
        <v>02-055-09</v>
      </c>
      <c r="C49" s="113" t="s">
        <v>909</v>
      </c>
      <c r="D49" s="113" t="s">
        <v>910</v>
      </c>
      <c r="E49" s="113" t="s">
        <v>785</v>
      </c>
      <c r="F49" s="114">
        <v>59</v>
      </c>
      <c r="G49" s="113" t="s">
        <v>911</v>
      </c>
      <c r="H49" s="113" t="s">
        <v>53</v>
      </c>
      <c r="I49" s="113" t="s">
        <v>786</v>
      </c>
      <c r="J49" s="113" t="s">
        <v>330</v>
      </c>
      <c r="K49" s="113" t="s">
        <v>382</v>
      </c>
      <c r="L49" s="113" t="s">
        <v>420</v>
      </c>
      <c r="M49" s="113" t="s">
        <v>388</v>
      </c>
      <c r="N49" s="113" t="s">
        <v>30</v>
      </c>
      <c r="O49" s="113" t="s">
        <v>386</v>
      </c>
      <c r="P49" s="113" t="s">
        <v>824</v>
      </c>
      <c r="Q49" s="113">
        <v>1</v>
      </c>
      <c r="R49" s="113" t="s">
        <v>60</v>
      </c>
      <c r="S49" s="84" t="str">
        <f t="shared" si="0"/>
        <v>ATLANTA</v>
      </c>
      <c r="T49" s="84" t="str">
        <f t="shared" si="4"/>
        <v>черный</v>
      </c>
      <c r="Y49" s="60">
        <f t="shared" si="5"/>
        <v>2</v>
      </c>
      <c r="Z49" s="49">
        <f t="shared" si="1"/>
        <v>55</v>
      </c>
      <c r="AA49" s="60">
        <f t="shared" si="6"/>
        <v>2055</v>
      </c>
    </row>
    <row r="50" spans="1:27">
      <c r="A50" s="84" t="str">
        <f t="shared" si="2"/>
        <v>252800542</v>
      </c>
      <c r="B50" s="84" t="str">
        <f t="shared" si="3"/>
        <v>02-010-07</v>
      </c>
      <c r="C50" s="113" t="s">
        <v>912</v>
      </c>
      <c r="D50" s="113" t="s">
        <v>913</v>
      </c>
      <c r="E50" s="113" t="s">
        <v>785</v>
      </c>
      <c r="F50" s="114">
        <v>59</v>
      </c>
      <c r="G50" s="113" t="s">
        <v>914</v>
      </c>
      <c r="H50" s="113" t="s">
        <v>269</v>
      </c>
      <c r="I50" s="113" t="s">
        <v>915</v>
      </c>
      <c r="J50" s="113" t="s">
        <v>330</v>
      </c>
      <c r="K50" s="113" t="s">
        <v>382</v>
      </c>
      <c r="L50" s="113" t="s">
        <v>420</v>
      </c>
      <c r="M50" s="113" t="s">
        <v>388</v>
      </c>
      <c r="N50" s="113" t="s">
        <v>30</v>
      </c>
      <c r="O50" s="113" t="s">
        <v>445</v>
      </c>
      <c r="P50" s="113" t="s">
        <v>824</v>
      </c>
      <c r="Q50" s="113">
        <v>42</v>
      </c>
      <c r="R50" s="113" t="s">
        <v>60</v>
      </c>
      <c r="S50" s="84" t="str">
        <f t="shared" si="0"/>
        <v>SARDIS</v>
      </c>
      <c r="T50" s="84" t="str">
        <f t="shared" si="4"/>
        <v>темно-зеленый</v>
      </c>
      <c r="Y50" s="60">
        <f t="shared" si="5"/>
        <v>2</v>
      </c>
      <c r="Z50" s="49">
        <f t="shared" si="1"/>
        <v>10</v>
      </c>
      <c r="AA50" s="60">
        <f t="shared" si="6"/>
        <v>2010</v>
      </c>
    </row>
    <row r="51" spans="1:27">
      <c r="A51" s="84" t="str">
        <f t="shared" si="2"/>
        <v>252800542</v>
      </c>
      <c r="B51" s="84" t="str">
        <f t="shared" si="3"/>
        <v>02-010-07</v>
      </c>
      <c r="C51" s="113" t="s">
        <v>916</v>
      </c>
      <c r="D51" s="113" t="s">
        <v>913</v>
      </c>
      <c r="E51" s="113" t="s">
        <v>787</v>
      </c>
      <c r="F51" s="114">
        <v>57</v>
      </c>
      <c r="G51" s="113" t="s">
        <v>914</v>
      </c>
      <c r="H51" s="113" t="s">
        <v>269</v>
      </c>
      <c r="I51" s="113" t="s">
        <v>915</v>
      </c>
      <c r="J51" s="113" t="s">
        <v>330</v>
      </c>
      <c r="K51" s="113" t="s">
        <v>382</v>
      </c>
      <c r="L51" s="113" t="s">
        <v>420</v>
      </c>
      <c r="M51" s="113" t="s">
        <v>388</v>
      </c>
      <c r="N51" s="113" t="s">
        <v>30</v>
      </c>
      <c r="O51" s="113" t="s">
        <v>445</v>
      </c>
      <c r="P51" s="113" t="s">
        <v>824</v>
      </c>
      <c r="Q51" s="113">
        <v>42</v>
      </c>
      <c r="R51" s="113" t="s">
        <v>60</v>
      </c>
      <c r="S51" s="84" t="str">
        <f t="shared" si="0"/>
        <v>SARDIS</v>
      </c>
      <c r="T51" s="84" t="str">
        <f t="shared" si="4"/>
        <v>темно-зеленый</v>
      </c>
      <c r="Y51" s="60">
        <f t="shared" si="5"/>
        <v>2</v>
      </c>
      <c r="Z51" s="49">
        <f t="shared" si="1"/>
        <v>10</v>
      </c>
      <c r="AA51" s="60">
        <f t="shared" si="6"/>
        <v>2010</v>
      </c>
    </row>
    <row r="52" spans="1:27">
      <c r="A52" s="84" t="str">
        <f t="shared" si="2"/>
        <v>252800542</v>
      </c>
      <c r="B52" s="84" t="str">
        <f t="shared" si="3"/>
        <v>02-010-07</v>
      </c>
      <c r="C52" s="113" t="s">
        <v>917</v>
      </c>
      <c r="D52" s="113" t="s">
        <v>913</v>
      </c>
      <c r="E52" s="113" t="s">
        <v>788</v>
      </c>
      <c r="F52" s="114">
        <v>61</v>
      </c>
      <c r="G52" s="113" t="s">
        <v>914</v>
      </c>
      <c r="H52" s="113" t="s">
        <v>269</v>
      </c>
      <c r="I52" s="113" t="s">
        <v>915</v>
      </c>
      <c r="J52" s="113" t="s">
        <v>330</v>
      </c>
      <c r="K52" s="113" t="s">
        <v>382</v>
      </c>
      <c r="L52" s="113" t="s">
        <v>420</v>
      </c>
      <c r="M52" s="113" t="s">
        <v>388</v>
      </c>
      <c r="N52" s="113" t="s">
        <v>30</v>
      </c>
      <c r="O52" s="113" t="s">
        <v>445</v>
      </c>
      <c r="P52" s="113" t="s">
        <v>824</v>
      </c>
      <c r="Q52" s="113">
        <v>42</v>
      </c>
      <c r="R52" s="113" t="s">
        <v>60</v>
      </c>
      <c r="S52" s="84" t="str">
        <f t="shared" si="0"/>
        <v>SARDIS</v>
      </c>
      <c r="T52" s="84" t="str">
        <f t="shared" si="4"/>
        <v>темно-зеленый</v>
      </c>
      <c r="Y52" s="60">
        <f t="shared" si="5"/>
        <v>2</v>
      </c>
      <c r="Z52" s="49">
        <f t="shared" si="1"/>
        <v>10</v>
      </c>
      <c r="AA52" s="60">
        <f t="shared" si="6"/>
        <v>2010</v>
      </c>
    </row>
    <row r="53" spans="1:27">
      <c r="A53" s="84" t="str">
        <f t="shared" si="2"/>
        <v>25981331</v>
      </c>
      <c r="B53" s="84" t="str">
        <f t="shared" si="3"/>
        <v>02-056-09</v>
      </c>
      <c r="C53" s="113" t="s">
        <v>918</v>
      </c>
      <c r="D53" s="113" t="s">
        <v>919</v>
      </c>
      <c r="E53" s="113" t="s">
        <v>785</v>
      </c>
      <c r="F53" s="114">
        <v>59</v>
      </c>
      <c r="G53" s="113" t="s">
        <v>920</v>
      </c>
      <c r="H53" s="113" t="s">
        <v>53</v>
      </c>
      <c r="I53" s="113" t="s">
        <v>786</v>
      </c>
      <c r="J53" s="113" t="s">
        <v>330</v>
      </c>
      <c r="K53" s="113" t="s">
        <v>382</v>
      </c>
      <c r="L53" s="113" t="s">
        <v>420</v>
      </c>
      <c r="M53" s="113" t="s">
        <v>388</v>
      </c>
      <c r="N53" s="113" t="s">
        <v>30</v>
      </c>
      <c r="O53" s="113" t="s">
        <v>386</v>
      </c>
      <c r="P53" s="113" t="s">
        <v>824</v>
      </c>
      <c r="Q53" s="113">
        <v>1</v>
      </c>
      <c r="R53" s="113" t="s">
        <v>53</v>
      </c>
      <c r="S53" s="84" t="str">
        <f t="shared" si="0"/>
        <v>ATLANTA</v>
      </c>
      <c r="T53" s="84" t="str">
        <f t="shared" si="4"/>
        <v>черный</v>
      </c>
      <c r="Y53" s="60">
        <f t="shared" si="5"/>
        <v>2</v>
      </c>
      <c r="Z53" s="49">
        <f t="shared" si="1"/>
        <v>56</v>
      </c>
      <c r="AA53" s="60">
        <f t="shared" si="6"/>
        <v>2056</v>
      </c>
    </row>
    <row r="54" spans="1:27">
      <c r="A54" s="84" t="str">
        <f t="shared" si="2"/>
        <v>25981334</v>
      </c>
      <c r="B54" s="84" t="str">
        <f t="shared" si="3"/>
        <v>02-056-07</v>
      </c>
      <c r="C54" s="113" t="s">
        <v>921</v>
      </c>
      <c r="D54" s="113" t="s">
        <v>922</v>
      </c>
      <c r="E54" s="113" t="s">
        <v>787</v>
      </c>
      <c r="F54" s="114">
        <v>57</v>
      </c>
      <c r="G54" s="113" t="s">
        <v>920</v>
      </c>
      <c r="H54" s="113" t="s">
        <v>269</v>
      </c>
      <c r="I54" s="113" t="s">
        <v>786</v>
      </c>
      <c r="J54" s="113" t="s">
        <v>330</v>
      </c>
      <c r="K54" s="113" t="s">
        <v>382</v>
      </c>
      <c r="L54" s="113" t="s">
        <v>420</v>
      </c>
      <c r="M54" s="113" t="s">
        <v>388</v>
      </c>
      <c r="N54" s="113" t="s">
        <v>30</v>
      </c>
      <c r="O54" s="113" t="s">
        <v>386</v>
      </c>
      <c r="P54" s="113" t="s">
        <v>824</v>
      </c>
      <c r="Q54" s="113">
        <v>4</v>
      </c>
      <c r="R54" s="113" t="s">
        <v>60</v>
      </c>
      <c r="S54" s="84" t="str">
        <f t="shared" si="0"/>
        <v>ATLANTA</v>
      </c>
      <c r="T54" s="84" t="str">
        <f t="shared" si="4"/>
        <v>темно-зеленый</v>
      </c>
      <c r="Y54" s="60">
        <f t="shared" si="5"/>
        <v>2</v>
      </c>
      <c r="Z54" s="49">
        <f t="shared" si="1"/>
        <v>56</v>
      </c>
      <c r="AA54" s="60">
        <f t="shared" si="6"/>
        <v>2056</v>
      </c>
    </row>
    <row r="55" spans="1:27">
      <c r="A55" s="84" t="str">
        <f t="shared" si="2"/>
        <v>26382121</v>
      </c>
      <c r="B55" s="84" t="str">
        <f t="shared" si="3"/>
        <v>02-034-09</v>
      </c>
      <c r="C55" s="113" t="s">
        <v>923</v>
      </c>
      <c r="D55" s="113" t="s">
        <v>924</v>
      </c>
      <c r="E55" s="113" t="s">
        <v>797</v>
      </c>
      <c r="F55" s="114">
        <v>58</v>
      </c>
      <c r="G55" s="113" t="s">
        <v>925</v>
      </c>
      <c r="H55" s="113" t="s">
        <v>53</v>
      </c>
      <c r="I55" s="113" t="s">
        <v>802</v>
      </c>
      <c r="J55" s="113" t="s">
        <v>330</v>
      </c>
      <c r="K55" s="113" t="s">
        <v>382</v>
      </c>
      <c r="L55" s="113" t="s">
        <v>420</v>
      </c>
      <c r="M55" s="113" t="s">
        <v>388</v>
      </c>
      <c r="N55" s="113" t="s">
        <v>38</v>
      </c>
      <c r="O55" s="113" t="s">
        <v>442</v>
      </c>
      <c r="P55" s="113" t="s">
        <v>824</v>
      </c>
      <c r="Q55" s="113">
        <v>1</v>
      </c>
      <c r="R55" s="113" t="s">
        <v>53</v>
      </c>
      <c r="S55" s="84" t="str">
        <f t="shared" si="0"/>
        <v>ATLANTA</v>
      </c>
      <c r="T55" s="84" t="str">
        <f t="shared" si="4"/>
        <v>черный</v>
      </c>
      <c r="Y55" s="60">
        <f t="shared" si="5"/>
        <v>2</v>
      </c>
      <c r="Z55" s="49">
        <f t="shared" si="1"/>
        <v>34</v>
      </c>
      <c r="AA55" s="60">
        <f t="shared" si="6"/>
        <v>2034</v>
      </c>
    </row>
    <row r="56" spans="1:27">
      <c r="A56" s="84" t="str">
        <f t="shared" si="2"/>
        <v>26382121</v>
      </c>
      <c r="B56" s="84" t="str">
        <f t="shared" si="3"/>
        <v>02-034-09</v>
      </c>
      <c r="C56" s="113" t="s">
        <v>926</v>
      </c>
      <c r="D56" s="113" t="s">
        <v>924</v>
      </c>
      <c r="E56" s="113" t="s">
        <v>798</v>
      </c>
      <c r="F56" s="114">
        <v>60</v>
      </c>
      <c r="G56" s="113" t="s">
        <v>925</v>
      </c>
      <c r="H56" s="113" t="s">
        <v>53</v>
      </c>
      <c r="I56" s="113" t="s">
        <v>802</v>
      </c>
      <c r="J56" s="113" t="s">
        <v>330</v>
      </c>
      <c r="K56" s="113" t="s">
        <v>382</v>
      </c>
      <c r="L56" s="113" t="s">
        <v>420</v>
      </c>
      <c r="M56" s="113" t="s">
        <v>388</v>
      </c>
      <c r="N56" s="113" t="s">
        <v>38</v>
      </c>
      <c r="O56" s="113" t="s">
        <v>442</v>
      </c>
      <c r="P56" s="113" t="s">
        <v>824</v>
      </c>
      <c r="Q56" s="113">
        <v>1</v>
      </c>
      <c r="R56" s="113" t="s">
        <v>53</v>
      </c>
      <c r="S56" s="84" t="str">
        <f t="shared" si="0"/>
        <v>ATLANTA</v>
      </c>
      <c r="T56" s="84" t="str">
        <f t="shared" si="4"/>
        <v>черный</v>
      </c>
      <c r="Y56" s="60">
        <f t="shared" si="5"/>
        <v>2</v>
      </c>
      <c r="Z56" s="49">
        <f t="shared" si="1"/>
        <v>34</v>
      </c>
      <c r="AA56" s="60">
        <f t="shared" si="6"/>
        <v>2034</v>
      </c>
    </row>
    <row r="57" spans="1:27">
      <c r="A57" s="84" t="str">
        <f t="shared" si="2"/>
        <v>25280261</v>
      </c>
      <c r="B57" s="84" t="str">
        <f t="shared" si="3"/>
        <v>02-057-09</v>
      </c>
      <c r="C57" s="113" t="s">
        <v>927</v>
      </c>
      <c r="D57" s="113" t="s">
        <v>928</v>
      </c>
      <c r="E57" s="113" t="s">
        <v>785</v>
      </c>
      <c r="F57" s="114">
        <v>59</v>
      </c>
      <c r="G57" s="113" t="s">
        <v>929</v>
      </c>
      <c r="H57" s="113" t="s">
        <v>53</v>
      </c>
      <c r="I57" s="113" t="s">
        <v>786</v>
      </c>
      <c r="J57" s="113" t="s">
        <v>330</v>
      </c>
      <c r="K57" s="113" t="s">
        <v>382</v>
      </c>
      <c r="L57" s="113" t="s">
        <v>420</v>
      </c>
      <c r="M57" s="113" t="s">
        <v>388</v>
      </c>
      <c r="N57" s="113" t="s">
        <v>30</v>
      </c>
      <c r="O57" s="113" t="s">
        <v>445</v>
      </c>
      <c r="P57" s="113" t="s">
        <v>824</v>
      </c>
      <c r="Q57" s="113">
        <v>1</v>
      </c>
      <c r="R57" s="113" t="s">
        <v>53</v>
      </c>
      <c r="S57" s="84" t="str">
        <f t="shared" si="0"/>
        <v>TRAVELLER EARFLAPS</v>
      </c>
      <c r="T57" s="84" t="str">
        <f t="shared" si="4"/>
        <v>черный</v>
      </c>
      <c r="Y57" s="60">
        <f t="shared" si="5"/>
        <v>2</v>
      </c>
      <c r="Z57" s="49">
        <f t="shared" si="1"/>
        <v>57</v>
      </c>
      <c r="AA57" s="60">
        <f t="shared" si="6"/>
        <v>2057</v>
      </c>
    </row>
    <row r="58" spans="1:27">
      <c r="A58" s="84" t="str">
        <f t="shared" si="2"/>
        <v>25971046</v>
      </c>
      <c r="B58" s="84" t="str">
        <f t="shared" si="3"/>
        <v>02-058-14</v>
      </c>
      <c r="C58" s="113" t="s">
        <v>930</v>
      </c>
      <c r="D58" s="113" t="s">
        <v>931</v>
      </c>
      <c r="E58" s="113" t="s">
        <v>787</v>
      </c>
      <c r="F58" s="114">
        <v>57</v>
      </c>
      <c r="G58" s="113" t="s">
        <v>932</v>
      </c>
      <c r="H58" s="113" t="s">
        <v>86</v>
      </c>
      <c r="I58" s="113" t="s">
        <v>810</v>
      </c>
      <c r="J58" s="113" t="s">
        <v>330</v>
      </c>
      <c r="K58" s="113" t="s">
        <v>382</v>
      </c>
      <c r="L58" s="113" t="s">
        <v>420</v>
      </c>
      <c r="M58" s="113" t="s">
        <v>388</v>
      </c>
      <c r="N58" s="113" t="s">
        <v>32</v>
      </c>
      <c r="O58" s="113" t="s">
        <v>386</v>
      </c>
      <c r="P58" s="113" t="s">
        <v>824</v>
      </c>
      <c r="Q58" s="113">
        <v>6</v>
      </c>
      <c r="R58" s="113" t="s">
        <v>86</v>
      </c>
      <c r="S58" s="84" t="str">
        <f t="shared" si="0"/>
        <v>SIKESTON</v>
      </c>
      <c r="T58" s="84" t="str">
        <f t="shared" si="4"/>
        <v>коричневый</v>
      </c>
      <c r="Y58" s="60">
        <f t="shared" si="5"/>
        <v>2</v>
      </c>
      <c r="Z58" s="49">
        <f t="shared" si="1"/>
        <v>58</v>
      </c>
      <c r="AA58" s="60">
        <f t="shared" si="6"/>
        <v>2058</v>
      </c>
    </row>
    <row r="59" spans="1:27">
      <c r="A59" s="84" t="str">
        <f t="shared" si="2"/>
        <v>25971046</v>
      </c>
      <c r="B59" s="84" t="str">
        <f t="shared" si="3"/>
        <v>02-058-14</v>
      </c>
      <c r="C59" s="113" t="s">
        <v>933</v>
      </c>
      <c r="D59" s="113" t="s">
        <v>931</v>
      </c>
      <c r="E59" s="113" t="s">
        <v>785</v>
      </c>
      <c r="F59" s="114">
        <v>59</v>
      </c>
      <c r="G59" s="113" t="s">
        <v>932</v>
      </c>
      <c r="H59" s="113" t="s">
        <v>86</v>
      </c>
      <c r="I59" s="113" t="s">
        <v>810</v>
      </c>
      <c r="J59" s="113" t="s">
        <v>330</v>
      </c>
      <c r="K59" s="113" t="s">
        <v>382</v>
      </c>
      <c r="L59" s="113" t="s">
        <v>420</v>
      </c>
      <c r="M59" s="113" t="s">
        <v>388</v>
      </c>
      <c r="N59" s="113" t="s">
        <v>32</v>
      </c>
      <c r="O59" s="113" t="s">
        <v>386</v>
      </c>
      <c r="P59" s="113" t="s">
        <v>824</v>
      </c>
      <c r="Q59" s="113">
        <v>6</v>
      </c>
      <c r="R59" s="113" t="s">
        <v>86</v>
      </c>
      <c r="S59" s="84" t="str">
        <f t="shared" si="0"/>
        <v>SIKESTON</v>
      </c>
      <c r="T59" s="84" t="str">
        <f t="shared" si="4"/>
        <v>коричневый</v>
      </c>
      <c r="Y59" s="60">
        <f t="shared" si="5"/>
        <v>2</v>
      </c>
      <c r="Z59" s="49">
        <f t="shared" si="1"/>
        <v>58</v>
      </c>
      <c r="AA59" s="60">
        <f t="shared" si="6"/>
        <v>2058</v>
      </c>
    </row>
    <row r="60" spans="1:27">
      <c r="A60" s="84" t="str">
        <f t="shared" si="2"/>
        <v>25971046</v>
      </c>
      <c r="B60" s="84" t="str">
        <f t="shared" si="3"/>
        <v>02-058-14</v>
      </c>
      <c r="C60" s="113" t="s">
        <v>934</v>
      </c>
      <c r="D60" s="113" t="s">
        <v>931</v>
      </c>
      <c r="E60" s="113" t="s">
        <v>788</v>
      </c>
      <c r="F60" s="114">
        <v>61</v>
      </c>
      <c r="G60" s="113" t="s">
        <v>932</v>
      </c>
      <c r="H60" s="113" t="s">
        <v>86</v>
      </c>
      <c r="I60" s="113" t="s">
        <v>810</v>
      </c>
      <c r="J60" s="113" t="s">
        <v>330</v>
      </c>
      <c r="K60" s="113" t="s">
        <v>382</v>
      </c>
      <c r="L60" s="113" t="s">
        <v>420</v>
      </c>
      <c r="M60" s="113" t="s">
        <v>388</v>
      </c>
      <c r="N60" s="113" t="s">
        <v>32</v>
      </c>
      <c r="O60" s="113" t="s">
        <v>386</v>
      </c>
      <c r="P60" s="113" t="s">
        <v>824</v>
      </c>
      <c r="Q60" s="113">
        <v>6</v>
      </c>
      <c r="R60" s="113" t="s">
        <v>86</v>
      </c>
      <c r="S60" s="84" t="str">
        <f t="shared" si="0"/>
        <v>SIKESTON</v>
      </c>
      <c r="T60" s="84" t="str">
        <f t="shared" si="4"/>
        <v>коричневый</v>
      </c>
      <c r="Y60" s="60">
        <f t="shared" si="5"/>
        <v>2</v>
      </c>
      <c r="Z60" s="49">
        <f t="shared" si="1"/>
        <v>58</v>
      </c>
      <c r="AA60" s="60">
        <f t="shared" si="6"/>
        <v>2058</v>
      </c>
    </row>
    <row r="61" spans="1:27">
      <c r="A61" s="84" t="str">
        <f t="shared" si="2"/>
        <v>259812320</v>
      </c>
      <c r="B61" s="84" t="str">
        <f t="shared" si="3"/>
        <v>02-059-05</v>
      </c>
      <c r="C61" s="113" t="s">
        <v>935</v>
      </c>
      <c r="D61" s="113" t="s">
        <v>936</v>
      </c>
      <c r="E61" s="113" t="s">
        <v>787</v>
      </c>
      <c r="F61" s="114">
        <v>57</v>
      </c>
      <c r="G61" s="113" t="s">
        <v>937</v>
      </c>
      <c r="H61" s="113" t="s">
        <v>277</v>
      </c>
      <c r="I61" s="113" t="s">
        <v>786</v>
      </c>
      <c r="J61" s="113" t="s">
        <v>330</v>
      </c>
      <c r="K61" s="113" t="s">
        <v>382</v>
      </c>
      <c r="L61" s="113" t="s">
        <v>420</v>
      </c>
      <c r="M61" s="113" t="s">
        <v>388</v>
      </c>
      <c r="N61" s="113" t="s">
        <v>30</v>
      </c>
      <c r="O61" s="113" t="s">
        <v>395</v>
      </c>
      <c r="P61" s="113" t="s">
        <v>824</v>
      </c>
      <c r="Q61" s="113">
        <v>20</v>
      </c>
      <c r="R61" s="113" t="s">
        <v>83</v>
      </c>
      <c r="S61" s="84" t="str">
        <f t="shared" si="0"/>
        <v>POWELL</v>
      </c>
      <c r="T61" s="84" t="str">
        <f t="shared" si="4"/>
        <v>темно-серый</v>
      </c>
      <c r="Y61" s="60">
        <f t="shared" si="5"/>
        <v>2</v>
      </c>
      <c r="Z61" s="49">
        <f t="shared" si="1"/>
        <v>59</v>
      </c>
      <c r="AA61" s="60">
        <f t="shared" si="6"/>
        <v>2059</v>
      </c>
    </row>
    <row r="62" spans="1:27">
      <c r="A62" s="84" t="str">
        <f t="shared" si="2"/>
        <v>259812320</v>
      </c>
      <c r="B62" s="84" t="str">
        <f t="shared" si="3"/>
        <v>02-059-05</v>
      </c>
      <c r="C62" s="113" t="s">
        <v>938</v>
      </c>
      <c r="D62" s="113" t="s">
        <v>936</v>
      </c>
      <c r="E62" s="113" t="s">
        <v>785</v>
      </c>
      <c r="F62" s="114">
        <v>59</v>
      </c>
      <c r="G62" s="113" t="s">
        <v>937</v>
      </c>
      <c r="H62" s="113" t="s">
        <v>277</v>
      </c>
      <c r="I62" s="113" t="s">
        <v>786</v>
      </c>
      <c r="J62" s="113" t="s">
        <v>330</v>
      </c>
      <c r="K62" s="113" t="s">
        <v>382</v>
      </c>
      <c r="L62" s="113" t="s">
        <v>420</v>
      </c>
      <c r="M62" s="113" t="s">
        <v>388</v>
      </c>
      <c r="N62" s="113" t="s">
        <v>30</v>
      </c>
      <c r="O62" s="113" t="s">
        <v>395</v>
      </c>
      <c r="P62" s="113" t="s">
        <v>824</v>
      </c>
      <c r="Q62" s="113">
        <v>20</v>
      </c>
      <c r="R62" s="113" t="s">
        <v>83</v>
      </c>
      <c r="S62" s="84" t="str">
        <f t="shared" si="0"/>
        <v>POWELL</v>
      </c>
      <c r="T62" s="84" t="str">
        <f t="shared" si="4"/>
        <v>темно-серый</v>
      </c>
      <c r="Y62" s="60">
        <f t="shared" si="5"/>
        <v>2</v>
      </c>
      <c r="Z62" s="49">
        <f t="shared" si="1"/>
        <v>59</v>
      </c>
      <c r="AA62" s="60">
        <f t="shared" si="6"/>
        <v>2059</v>
      </c>
    </row>
    <row r="63" spans="1:27">
      <c r="A63" s="84" t="str">
        <f t="shared" si="2"/>
        <v>259812320</v>
      </c>
      <c r="B63" s="84" t="str">
        <f t="shared" si="3"/>
        <v>02-059-05</v>
      </c>
      <c r="C63" s="113" t="s">
        <v>939</v>
      </c>
      <c r="D63" s="113" t="s">
        <v>936</v>
      </c>
      <c r="E63" s="113" t="s">
        <v>788</v>
      </c>
      <c r="F63" s="114">
        <v>61</v>
      </c>
      <c r="G63" s="113" t="s">
        <v>937</v>
      </c>
      <c r="H63" s="113" t="s">
        <v>277</v>
      </c>
      <c r="I63" s="113" t="s">
        <v>786</v>
      </c>
      <c r="J63" s="113" t="s">
        <v>330</v>
      </c>
      <c r="K63" s="113" t="s">
        <v>382</v>
      </c>
      <c r="L63" s="113" t="s">
        <v>420</v>
      </c>
      <c r="M63" s="113" t="s">
        <v>388</v>
      </c>
      <c r="N63" s="113" t="s">
        <v>30</v>
      </c>
      <c r="O63" s="113" t="s">
        <v>395</v>
      </c>
      <c r="P63" s="113" t="s">
        <v>824</v>
      </c>
      <c r="Q63" s="113">
        <v>20</v>
      </c>
      <c r="R63" s="113" t="s">
        <v>83</v>
      </c>
      <c r="S63" s="84" t="str">
        <f t="shared" si="0"/>
        <v>POWELL</v>
      </c>
      <c r="T63" s="84" t="str">
        <f t="shared" si="4"/>
        <v>темно-серый</v>
      </c>
      <c r="Y63" s="60">
        <f t="shared" si="5"/>
        <v>2</v>
      </c>
      <c r="Z63" s="49">
        <f t="shared" si="1"/>
        <v>59</v>
      </c>
      <c r="AA63" s="60">
        <f t="shared" si="6"/>
        <v>2059</v>
      </c>
    </row>
    <row r="64" spans="1:27">
      <c r="A64" s="84" t="str">
        <f t="shared" si="2"/>
        <v>259812320</v>
      </c>
      <c r="B64" s="84" t="str">
        <f t="shared" si="3"/>
        <v>02-059-05</v>
      </c>
      <c r="C64" s="113" t="s">
        <v>940</v>
      </c>
      <c r="D64" s="113" t="s">
        <v>936</v>
      </c>
      <c r="E64" s="113" t="s">
        <v>789</v>
      </c>
      <c r="F64" s="114">
        <v>63</v>
      </c>
      <c r="G64" s="113" t="s">
        <v>937</v>
      </c>
      <c r="H64" s="113" t="s">
        <v>277</v>
      </c>
      <c r="I64" s="113" t="s">
        <v>786</v>
      </c>
      <c r="J64" s="113" t="s">
        <v>330</v>
      </c>
      <c r="K64" s="113" t="s">
        <v>382</v>
      </c>
      <c r="L64" s="113" t="s">
        <v>420</v>
      </c>
      <c r="M64" s="113" t="s">
        <v>388</v>
      </c>
      <c r="N64" s="113" t="s">
        <v>30</v>
      </c>
      <c r="O64" s="113" t="s">
        <v>395</v>
      </c>
      <c r="P64" s="113" t="s">
        <v>824</v>
      </c>
      <c r="Q64" s="113">
        <v>20</v>
      </c>
      <c r="R64" s="113" t="s">
        <v>83</v>
      </c>
      <c r="S64" s="84" t="str">
        <f t="shared" si="0"/>
        <v>POWELL</v>
      </c>
      <c r="T64" s="84" t="str">
        <f t="shared" si="4"/>
        <v>темно-серый</v>
      </c>
      <c r="Y64" s="60">
        <f t="shared" si="5"/>
        <v>2</v>
      </c>
      <c r="Z64" s="49">
        <f t="shared" si="1"/>
        <v>59</v>
      </c>
      <c r="AA64" s="60">
        <f t="shared" si="6"/>
        <v>2059</v>
      </c>
    </row>
    <row r="65" spans="1:27">
      <c r="A65" s="84" t="str">
        <f t="shared" si="2"/>
        <v>35981071</v>
      </c>
      <c r="B65" s="84" t="str">
        <f t="shared" si="3"/>
        <v>02-060-09</v>
      </c>
      <c r="C65" s="113" t="s">
        <v>941</v>
      </c>
      <c r="D65" s="113" t="s">
        <v>942</v>
      </c>
      <c r="E65" s="113" t="s">
        <v>785</v>
      </c>
      <c r="F65" s="114">
        <v>59</v>
      </c>
      <c r="G65" s="113" t="s">
        <v>943</v>
      </c>
      <c r="H65" s="113" t="s">
        <v>53</v>
      </c>
      <c r="I65" s="113" t="s">
        <v>786</v>
      </c>
      <c r="J65" s="113" t="s">
        <v>331</v>
      </c>
      <c r="K65" s="113" t="s">
        <v>382</v>
      </c>
      <c r="L65" s="113" t="s">
        <v>420</v>
      </c>
      <c r="M65" s="113" t="s">
        <v>388</v>
      </c>
      <c r="N65" s="113" t="s">
        <v>30</v>
      </c>
      <c r="O65" s="113" t="s">
        <v>386</v>
      </c>
      <c r="P65" s="113" t="s">
        <v>824</v>
      </c>
      <c r="Q65" s="113">
        <v>1</v>
      </c>
      <c r="R65" s="113" t="s">
        <v>53</v>
      </c>
      <c r="S65" s="84" t="str">
        <f t="shared" si="0"/>
        <v>PETALUNA</v>
      </c>
      <c r="T65" s="84" t="str">
        <f t="shared" si="4"/>
        <v>черный</v>
      </c>
      <c r="Y65" s="60">
        <f t="shared" si="5"/>
        <v>2</v>
      </c>
      <c r="Z65" s="49">
        <f t="shared" si="1"/>
        <v>60</v>
      </c>
      <c r="AA65" s="60">
        <f t="shared" si="6"/>
        <v>2060</v>
      </c>
    </row>
    <row r="66" spans="1:27">
      <c r="A66" s="84" t="str">
        <f t="shared" si="2"/>
        <v>25982081</v>
      </c>
      <c r="B66" s="84" t="str">
        <f t="shared" si="3"/>
        <v>02-032-09</v>
      </c>
      <c r="C66" s="113" t="s">
        <v>944</v>
      </c>
      <c r="D66" s="113" t="s">
        <v>945</v>
      </c>
      <c r="E66" s="113" t="s">
        <v>785</v>
      </c>
      <c r="F66" s="114">
        <v>59</v>
      </c>
      <c r="G66" s="113" t="s">
        <v>946</v>
      </c>
      <c r="H66" s="113" t="s">
        <v>53</v>
      </c>
      <c r="I66" s="113" t="s">
        <v>802</v>
      </c>
      <c r="J66" s="113" t="s">
        <v>330</v>
      </c>
      <c r="K66" s="113" t="s">
        <v>382</v>
      </c>
      <c r="L66" s="113" t="s">
        <v>420</v>
      </c>
      <c r="M66" s="113" t="s">
        <v>388</v>
      </c>
      <c r="N66" s="113" t="s">
        <v>38</v>
      </c>
      <c r="O66" s="113" t="s">
        <v>442</v>
      </c>
      <c r="P66" s="113" t="s">
        <v>824</v>
      </c>
      <c r="Q66" s="113">
        <v>1</v>
      </c>
      <c r="R66" s="113" t="s">
        <v>53</v>
      </c>
      <c r="S66" s="84" t="str">
        <f t="shared" ref="S66:S129" si="7">IF(A66&lt;&gt;"",IF(FIND(" ",G66)&gt;=1,MID(G66,FIND(" ",G66)+1,LEN(G66)),""),"")</f>
        <v>IONA</v>
      </c>
      <c r="T66" s="84" t="str">
        <f t="shared" si="4"/>
        <v>черный</v>
      </c>
      <c r="Y66" s="60">
        <f t="shared" si="5"/>
        <v>2</v>
      </c>
      <c r="Z66" s="49">
        <f t="shared" si="1"/>
        <v>32</v>
      </c>
      <c r="AA66" s="60">
        <f t="shared" si="6"/>
        <v>2032</v>
      </c>
    </row>
    <row r="67" spans="1:27">
      <c r="A67" s="84" t="str">
        <f t="shared" ref="A67:A130" si="8">IF(G67&amp;Q67&lt;&gt;"",IF(FIND(" ",G67)&gt;=1,MID(G67,1,FIND(" ",G67)-1)&amp;Q67,G67&amp;Q67),"")</f>
        <v>25982081</v>
      </c>
      <c r="B67" s="84" t="str">
        <f t="shared" ref="B67:B130" si="9">IF(C67&lt;&gt;"",LEFT(C67,9),"")</f>
        <v>02-032-09</v>
      </c>
      <c r="C67" s="113" t="s">
        <v>947</v>
      </c>
      <c r="D67" s="113" t="s">
        <v>945</v>
      </c>
      <c r="E67" s="113" t="s">
        <v>788</v>
      </c>
      <c r="F67" s="114">
        <v>61</v>
      </c>
      <c r="G67" s="113" t="s">
        <v>946</v>
      </c>
      <c r="H67" s="113" t="s">
        <v>53</v>
      </c>
      <c r="I67" s="113" t="s">
        <v>802</v>
      </c>
      <c r="J67" s="113" t="s">
        <v>330</v>
      </c>
      <c r="K67" s="113" t="s">
        <v>382</v>
      </c>
      <c r="L67" s="113" t="s">
        <v>420</v>
      </c>
      <c r="M67" s="113" t="s">
        <v>388</v>
      </c>
      <c r="N67" s="113" t="s">
        <v>38</v>
      </c>
      <c r="O67" s="113" t="s">
        <v>442</v>
      </c>
      <c r="P67" s="113" t="s">
        <v>824</v>
      </c>
      <c r="Q67" s="113">
        <v>1</v>
      </c>
      <c r="R67" s="113" t="s">
        <v>53</v>
      </c>
      <c r="S67" s="84" t="str">
        <f t="shared" si="7"/>
        <v>IONA</v>
      </c>
      <c r="T67" s="84" t="str">
        <f t="shared" ref="T67:T130" si="10">IF(H67&lt;&gt;"",H67,"")</f>
        <v>черный</v>
      </c>
      <c r="Y67" s="60">
        <f t="shared" ref="Y67:Y130" si="11">IFERROR(VALUE(MID($C67,1,2)),0)</f>
        <v>2</v>
      </c>
      <c r="Z67" s="49">
        <f t="shared" ref="Z67:Z130" si="12">IFERROR(VALUE(MID($C67,4,3)),0)</f>
        <v>32</v>
      </c>
      <c r="AA67" s="60">
        <f t="shared" ref="AA67:AA130" si="13">VALUE(RIGHT("00"&amp;Y67,2)&amp;RIGHT("000"&amp;Z67,3))</f>
        <v>2032</v>
      </c>
    </row>
    <row r="68" spans="1:27">
      <c r="A68" s="84" t="str">
        <f t="shared" si="8"/>
        <v>6126201138</v>
      </c>
      <c r="B68" s="84" t="str">
        <f t="shared" si="9"/>
        <v>02-061-35</v>
      </c>
      <c r="C68" s="113" t="s">
        <v>948</v>
      </c>
      <c r="D68" s="113" t="s">
        <v>949</v>
      </c>
      <c r="E68" s="113" t="s">
        <v>785</v>
      </c>
      <c r="F68" s="114">
        <v>59</v>
      </c>
      <c r="G68" s="113" t="s">
        <v>950</v>
      </c>
      <c r="H68" s="113" t="s">
        <v>209</v>
      </c>
      <c r="I68" s="113" t="s">
        <v>951</v>
      </c>
      <c r="J68" s="113" t="s">
        <v>320</v>
      </c>
      <c r="K68" s="113" t="s">
        <v>382</v>
      </c>
      <c r="L68" s="113" t="s">
        <v>420</v>
      </c>
      <c r="M68" s="113" t="s">
        <v>388</v>
      </c>
      <c r="N68" s="113" t="s">
        <v>44</v>
      </c>
      <c r="O68" s="113" t="s">
        <v>433</v>
      </c>
      <c r="P68" s="113" t="s">
        <v>824</v>
      </c>
      <c r="Q68" s="113">
        <v>138</v>
      </c>
      <c r="R68" s="113" t="s">
        <v>209</v>
      </c>
      <c r="S68" s="84" t="str">
        <f t="shared" si="7"/>
        <v>MICHIGAN</v>
      </c>
      <c r="T68" s="84" t="str">
        <f t="shared" si="10"/>
        <v>разноцветный</v>
      </c>
      <c r="Y68" s="60">
        <f t="shared" si="11"/>
        <v>2</v>
      </c>
      <c r="Z68" s="49">
        <f t="shared" si="12"/>
        <v>61</v>
      </c>
      <c r="AA68" s="60">
        <f t="shared" si="13"/>
        <v>2061</v>
      </c>
    </row>
    <row r="69" spans="1:27">
      <c r="A69" s="84" t="str">
        <f t="shared" si="8"/>
        <v>259820824</v>
      </c>
      <c r="B69" s="84" t="str">
        <f t="shared" si="9"/>
        <v>02-032-19</v>
      </c>
      <c r="C69" s="113" t="s">
        <v>952</v>
      </c>
      <c r="D69" s="113" t="s">
        <v>953</v>
      </c>
      <c r="E69" s="113" t="s">
        <v>797</v>
      </c>
      <c r="F69" s="114">
        <v>58</v>
      </c>
      <c r="G69" s="113" t="s">
        <v>946</v>
      </c>
      <c r="H69" s="113" t="s">
        <v>233</v>
      </c>
      <c r="I69" s="113" t="s">
        <v>802</v>
      </c>
      <c r="J69" s="113" t="s">
        <v>330</v>
      </c>
      <c r="K69" s="113" t="s">
        <v>382</v>
      </c>
      <c r="L69" s="113" t="s">
        <v>420</v>
      </c>
      <c r="M69" s="113" t="s">
        <v>388</v>
      </c>
      <c r="N69" s="113" t="s">
        <v>38</v>
      </c>
      <c r="O69" s="113" t="s">
        <v>442</v>
      </c>
      <c r="P69" s="113" t="s">
        <v>824</v>
      </c>
      <c r="Q69" s="113">
        <v>24</v>
      </c>
      <c r="R69" s="113" t="s">
        <v>71</v>
      </c>
      <c r="S69" s="84" t="str">
        <f t="shared" si="7"/>
        <v>IONA</v>
      </c>
      <c r="T69" s="84" t="str">
        <f t="shared" si="10"/>
        <v>светло-синий</v>
      </c>
      <c r="Y69" s="60">
        <f t="shared" si="11"/>
        <v>2</v>
      </c>
      <c r="Z69" s="49">
        <f t="shared" si="12"/>
        <v>32</v>
      </c>
      <c r="AA69" s="60">
        <f t="shared" si="13"/>
        <v>2032</v>
      </c>
    </row>
    <row r="70" spans="1:27">
      <c r="A70" s="84" t="str">
        <f t="shared" si="8"/>
        <v>6240401275</v>
      </c>
      <c r="B70" s="84" t="str">
        <f t="shared" si="9"/>
        <v>02-062-14</v>
      </c>
      <c r="C70" s="113" t="s">
        <v>954</v>
      </c>
      <c r="D70" s="113" t="s">
        <v>955</v>
      </c>
      <c r="E70" s="113" t="s">
        <v>785</v>
      </c>
      <c r="F70" s="114">
        <v>59</v>
      </c>
      <c r="G70" s="113" t="s">
        <v>956</v>
      </c>
      <c r="H70" s="113" t="s">
        <v>86</v>
      </c>
      <c r="I70" s="113" t="s">
        <v>957</v>
      </c>
      <c r="J70" s="113" t="s">
        <v>324</v>
      </c>
      <c r="K70" s="113" t="s">
        <v>382</v>
      </c>
      <c r="L70" s="113" t="s">
        <v>420</v>
      </c>
      <c r="M70" s="113" t="s">
        <v>388</v>
      </c>
      <c r="N70" s="113" t="s">
        <v>44</v>
      </c>
      <c r="O70" s="113" t="s">
        <v>428</v>
      </c>
      <c r="P70" s="113" t="s">
        <v>824</v>
      </c>
      <c r="Q70" s="113">
        <v>275</v>
      </c>
      <c r="R70" s="113" t="s">
        <v>86</v>
      </c>
      <c r="S70" s="84" t="str">
        <f t="shared" si="7"/>
        <v>BANDERA</v>
      </c>
      <c r="T70" s="84" t="str">
        <f t="shared" si="10"/>
        <v>коричневый</v>
      </c>
      <c r="Y70" s="60">
        <f t="shared" si="11"/>
        <v>2</v>
      </c>
      <c r="Z70" s="49">
        <f t="shared" si="12"/>
        <v>62</v>
      </c>
      <c r="AA70" s="60">
        <f t="shared" si="13"/>
        <v>2062</v>
      </c>
    </row>
    <row r="71" spans="1:27">
      <c r="A71" s="84" t="str">
        <f t="shared" si="8"/>
        <v>6650301232</v>
      </c>
      <c r="B71" s="84" t="str">
        <f t="shared" si="9"/>
        <v>02-063-05</v>
      </c>
      <c r="C71" s="113" t="s">
        <v>958</v>
      </c>
      <c r="D71" s="113" t="s">
        <v>959</v>
      </c>
      <c r="E71" s="113" t="s">
        <v>787</v>
      </c>
      <c r="F71" s="114">
        <v>57</v>
      </c>
      <c r="G71" s="113" t="s">
        <v>960</v>
      </c>
      <c r="H71" s="113" t="s">
        <v>277</v>
      </c>
      <c r="I71" s="113" t="s">
        <v>786</v>
      </c>
      <c r="J71" s="113" t="s">
        <v>318</v>
      </c>
      <c r="K71" s="113" t="s">
        <v>382</v>
      </c>
      <c r="L71" s="113" t="s">
        <v>420</v>
      </c>
      <c r="M71" s="113" t="s">
        <v>388</v>
      </c>
      <c r="N71" s="113" t="s">
        <v>44</v>
      </c>
      <c r="O71" s="113" t="s">
        <v>433</v>
      </c>
      <c r="P71" s="113" t="s">
        <v>824</v>
      </c>
      <c r="Q71" s="113">
        <v>232</v>
      </c>
      <c r="R71" s="113" t="s">
        <v>83</v>
      </c>
      <c r="S71" s="84" t="str">
        <f t="shared" si="7"/>
        <v>OREGON</v>
      </c>
      <c r="T71" s="84" t="str">
        <f t="shared" si="10"/>
        <v>темно-серый</v>
      </c>
      <c r="Y71" s="60">
        <f t="shared" si="11"/>
        <v>2</v>
      </c>
      <c r="Z71" s="49">
        <f t="shared" si="12"/>
        <v>63</v>
      </c>
      <c r="AA71" s="60">
        <f t="shared" si="13"/>
        <v>2063</v>
      </c>
    </row>
    <row r="72" spans="1:27">
      <c r="A72" s="84" t="str">
        <f t="shared" si="8"/>
        <v>6650301232</v>
      </c>
      <c r="B72" s="84" t="str">
        <f t="shared" si="9"/>
        <v>02-063-05</v>
      </c>
      <c r="C72" s="113" t="s">
        <v>961</v>
      </c>
      <c r="D72" s="113" t="s">
        <v>959</v>
      </c>
      <c r="E72" s="113" t="s">
        <v>785</v>
      </c>
      <c r="F72" s="114">
        <v>59</v>
      </c>
      <c r="G72" s="113" t="s">
        <v>960</v>
      </c>
      <c r="H72" s="113" t="s">
        <v>277</v>
      </c>
      <c r="I72" s="113" t="s">
        <v>786</v>
      </c>
      <c r="J72" s="113" t="s">
        <v>318</v>
      </c>
      <c r="K72" s="113" t="s">
        <v>382</v>
      </c>
      <c r="L72" s="113" t="s">
        <v>420</v>
      </c>
      <c r="M72" s="113" t="s">
        <v>388</v>
      </c>
      <c r="N72" s="113" t="s">
        <v>44</v>
      </c>
      <c r="O72" s="113" t="s">
        <v>433</v>
      </c>
      <c r="P72" s="113" t="s">
        <v>824</v>
      </c>
      <c r="Q72" s="113">
        <v>232</v>
      </c>
      <c r="R72" s="113" t="s">
        <v>83</v>
      </c>
      <c r="S72" s="84" t="str">
        <f t="shared" si="7"/>
        <v>OREGON</v>
      </c>
      <c r="T72" s="84" t="str">
        <f t="shared" si="10"/>
        <v>темно-серый</v>
      </c>
      <c r="Y72" s="60">
        <f t="shared" si="11"/>
        <v>2</v>
      </c>
      <c r="Z72" s="49">
        <f t="shared" si="12"/>
        <v>63</v>
      </c>
      <c r="AA72" s="60">
        <f t="shared" si="13"/>
        <v>2063</v>
      </c>
    </row>
    <row r="73" spans="1:27">
      <c r="A73" s="84" t="str">
        <f t="shared" si="8"/>
        <v>6650301232</v>
      </c>
      <c r="B73" s="84" t="str">
        <f t="shared" si="9"/>
        <v>02-063-05</v>
      </c>
      <c r="C73" s="113" t="s">
        <v>962</v>
      </c>
      <c r="D73" s="113" t="s">
        <v>959</v>
      </c>
      <c r="E73" s="113" t="s">
        <v>788</v>
      </c>
      <c r="F73" s="114">
        <v>61</v>
      </c>
      <c r="G73" s="113" t="s">
        <v>960</v>
      </c>
      <c r="H73" s="113" t="s">
        <v>277</v>
      </c>
      <c r="I73" s="113" t="s">
        <v>786</v>
      </c>
      <c r="J73" s="113" t="s">
        <v>318</v>
      </c>
      <c r="K73" s="113" t="s">
        <v>382</v>
      </c>
      <c r="L73" s="113" t="s">
        <v>420</v>
      </c>
      <c r="M73" s="113" t="s">
        <v>388</v>
      </c>
      <c r="N73" s="113" t="s">
        <v>44</v>
      </c>
      <c r="O73" s="113" t="s">
        <v>433</v>
      </c>
      <c r="P73" s="113" t="s">
        <v>824</v>
      </c>
      <c r="Q73" s="113">
        <v>232</v>
      </c>
      <c r="R73" s="113" t="s">
        <v>83</v>
      </c>
      <c r="S73" s="84" t="str">
        <f t="shared" si="7"/>
        <v>OREGON</v>
      </c>
      <c r="T73" s="84" t="str">
        <f t="shared" si="10"/>
        <v>темно-серый</v>
      </c>
      <c r="Y73" s="60">
        <f t="shared" si="11"/>
        <v>2</v>
      </c>
      <c r="Z73" s="49">
        <f t="shared" si="12"/>
        <v>63</v>
      </c>
      <c r="AA73" s="60">
        <f t="shared" si="13"/>
        <v>2063</v>
      </c>
    </row>
    <row r="74" spans="1:27">
      <c r="A74" s="84" t="str">
        <f t="shared" si="8"/>
        <v>26382112</v>
      </c>
      <c r="B74" s="84" t="str">
        <f t="shared" si="9"/>
        <v>02-033-16</v>
      </c>
      <c r="C74" s="113" t="s">
        <v>963</v>
      </c>
      <c r="D74" s="113" t="s">
        <v>964</v>
      </c>
      <c r="E74" s="113" t="s">
        <v>785</v>
      </c>
      <c r="F74" s="114">
        <v>59</v>
      </c>
      <c r="G74" s="113" t="s">
        <v>965</v>
      </c>
      <c r="H74" s="113" t="s">
        <v>55</v>
      </c>
      <c r="I74" s="113" t="s">
        <v>802</v>
      </c>
      <c r="J74" s="113" t="s">
        <v>330</v>
      </c>
      <c r="K74" s="113" t="s">
        <v>382</v>
      </c>
      <c r="L74" s="113" t="s">
        <v>420</v>
      </c>
      <c r="M74" s="113" t="s">
        <v>388</v>
      </c>
      <c r="N74" s="113" t="s">
        <v>38</v>
      </c>
      <c r="O74" s="113" t="s">
        <v>442</v>
      </c>
      <c r="P74" s="113" t="s">
        <v>824</v>
      </c>
      <c r="Q74" s="113">
        <v>2</v>
      </c>
      <c r="R74" s="113" t="s">
        <v>86</v>
      </c>
      <c r="S74" s="84" t="str">
        <f t="shared" si="7"/>
        <v>PARKLAND</v>
      </c>
      <c r="T74" s="84" t="str">
        <f t="shared" si="10"/>
        <v>темно-синий</v>
      </c>
      <c r="Y74" s="60">
        <f t="shared" si="11"/>
        <v>2</v>
      </c>
      <c r="Z74" s="49">
        <f t="shared" si="12"/>
        <v>33</v>
      </c>
      <c r="AA74" s="60">
        <f t="shared" si="13"/>
        <v>2033</v>
      </c>
    </row>
    <row r="75" spans="1:27">
      <c r="A75" s="84" t="str">
        <f t="shared" si="8"/>
        <v>684090423</v>
      </c>
      <c r="B75" s="84" t="str">
        <f t="shared" si="9"/>
        <v>02-064-35</v>
      </c>
      <c r="C75" s="113" t="s">
        <v>966</v>
      </c>
      <c r="D75" s="113" t="s">
        <v>967</v>
      </c>
      <c r="E75" s="113" t="s">
        <v>787</v>
      </c>
      <c r="F75" s="114">
        <v>57</v>
      </c>
      <c r="G75" s="113" t="s">
        <v>968</v>
      </c>
      <c r="H75" s="113" t="s">
        <v>209</v>
      </c>
      <c r="I75" s="113" t="s">
        <v>969</v>
      </c>
      <c r="J75" s="113" t="s">
        <v>318</v>
      </c>
      <c r="K75" s="113" t="s">
        <v>382</v>
      </c>
      <c r="L75" s="113" t="s">
        <v>420</v>
      </c>
      <c r="M75" s="113" t="s">
        <v>388</v>
      </c>
      <c r="N75" s="113" t="s">
        <v>44</v>
      </c>
      <c r="O75" s="113" t="s">
        <v>433</v>
      </c>
      <c r="P75" s="113" t="s">
        <v>824</v>
      </c>
      <c r="Q75" s="113">
        <v>23</v>
      </c>
      <c r="R75" s="113" t="s">
        <v>86</v>
      </c>
      <c r="S75" s="84" t="str">
        <f t="shared" si="7"/>
        <v>HATTERAS</v>
      </c>
      <c r="T75" s="84" t="str">
        <f t="shared" si="10"/>
        <v>разноцветный</v>
      </c>
      <c r="Y75" s="60">
        <f t="shared" si="11"/>
        <v>2</v>
      </c>
      <c r="Z75" s="49">
        <f t="shared" si="12"/>
        <v>64</v>
      </c>
      <c r="AA75" s="60">
        <f t="shared" si="13"/>
        <v>2064</v>
      </c>
    </row>
    <row r="76" spans="1:27">
      <c r="A76" s="84" t="str">
        <f t="shared" si="8"/>
        <v>684090423</v>
      </c>
      <c r="B76" s="84" t="str">
        <f t="shared" si="9"/>
        <v>02-064-35</v>
      </c>
      <c r="C76" s="113" t="s">
        <v>970</v>
      </c>
      <c r="D76" s="113" t="s">
        <v>967</v>
      </c>
      <c r="E76" s="113" t="s">
        <v>785</v>
      </c>
      <c r="F76" s="114">
        <v>59</v>
      </c>
      <c r="G76" s="113" t="s">
        <v>968</v>
      </c>
      <c r="H76" s="113" t="s">
        <v>209</v>
      </c>
      <c r="I76" s="113" t="s">
        <v>969</v>
      </c>
      <c r="J76" s="113" t="s">
        <v>318</v>
      </c>
      <c r="K76" s="113" t="s">
        <v>382</v>
      </c>
      <c r="L76" s="113" t="s">
        <v>420</v>
      </c>
      <c r="M76" s="113" t="s">
        <v>388</v>
      </c>
      <c r="N76" s="113" t="s">
        <v>44</v>
      </c>
      <c r="O76" s="113" t="s">
        <v>433</v>
      </c>
      <c r="P76" s="113" t="s">
        <v>824</v>
      </c>
      <c r="Q76" s="113">
        <v>23</v>
      </c>
      <c r="R76" s="113" t="s">
        <v>86</v>
      </c>
      <c r="S76" s="84" t="str">
        <f t="shared" si="7"/>
        <v>HATTERAS</v>
      </c>
      <c r="T76" s="84" t="str">
        <f t="shared" si="10"/>
        <v>разноцветный</v>
      </c>
      <c r="Y76" s="60">
        <f t="shared" si="11"/>
        <v>2</v>
      </c>
      <c r="Z76" s="49">
        <f t="shared" si="12"/>
        <v>64</v>
      </c>
      <c r="AA76" s="60">
        <f t="shared" si="13"/>
        <v>2064</v>
      </c>
    </row>
    <row r="77" spans="1:27">
      <c r="A77" s="84" t="str">
        <f t="shared" si="8"/>
        <v>684090423</v>
      </c>
      <c r="B77" s="84" t="str">
        <f t="shared" si="9"/>
        <v>02-064-35</v>
      </c>
      <c r="C77" s="113" t="s">
        <v>971</v>
      </c>
      <c r="D77" s="113" t="s">
        <v>967</v>
      </c>
      <c r="E77" s="113" t="s">
        <v>788</v>
      </c>
      <c r="F77" s="114">
        <v>61</v>
      </c>
      <c r="G77" s="113" t="s">
        <v>968</v>
      </c>
      <c r="H77" s="113" t="s">
        <v>209</v>
      </c>
      <c r="I77" s="113" t="s">
        <v>969</v>
      </c>
      <c r="J77" s="113" t="s">
        <v>318</v>
      </c>
      <c r="K77" s="113" t="s">
        <v>382</v>
      </c>
      <c r="L77" s="113" t="s">
        <v>420</v>
      </c>
      <c r="M77" s="113" t="s">
        <v>388</v>
      </c>
      <c r="N77" s="113" t="s">
        <v>44</v>
      </c>
      <c r="O77" s="113" t="s">
        <v>433</v>
      </c>
      <c r="P77" s="113" t="s">
        <v>824</v>
      </c>
      <c r="Q77" s="113">
        <v>23</v>
      </c>
      <c r="R77" s="113" t="s">
        <v>86</v>
      </c>
      <c r="S77" s="84" t="str">
        <f t="shared" si="7"/>
        <v>HATTERAS</v>
      </c>
      <c r="T77" s="84" t="str">
        <f t="shared" si="10"/>
        <v>разноцветный</v>
      </c>
      <c r="Y77" s="60">
        <f t="shared" si="11"/>
        <v>2</v>
      </c>
      <c r="Z77" s="49">
        <f t="shared" si="12"/>
        <v>64</v>
      </c>
      <c r="AA77" s="60">
        <f t="shared" si="13"/>
        <v>2064</v>
      </c>
    </row>
    <row r="78" spans="1:27">
      <c r="A78" s="84" t="str">
        <f t="shared" si="8"/>
        <v>279811367</v>
      </c>
      <c r="B78" s="84" t="str">
        <f t="shared" si="9"/>
        <v>02-065-15</v>
      </c>
      <c r="C78" s="113" t="s">
        <v>972</v>
      </c>
      <c r="D78" s="113" t="s">
        <v>973</v>
      </c>
      <c r="E78" s="113" t="s">
        <v>785</v>
      </c>
      <c r="F78" s="114">
        <v>59</v>
      </c>
      <c r="G78" s="113" t="s">
        <v>974</v>
      </c>
      <c r="H78" s="113" t="s">
        <v>226</v>
      </c>
      <c r="I78" s="113" t="s">
        <v>786</v>
      </c>
      <c r="J78" s="113" t="s">
        <v>331</v>
      </c>
      <c r="K78" s="113" t="s">
        <v>382</v>
      </c>
      <c r="L78" s="113" t="s">
        <v>420</v>
      </c>
      <c r="M78" s="113" t="s">
        <v>388</v>
      </c>
      <c r="N78" s="113" t="s">
        <v>30</v>
      </c>
      <c r="O78" s="113" t="s">
        <v>386</v>
      </c>
      <c r="P78" s="113" t="s">
        <v>824</v>
      </c>
      <c r="Q78" s="113">
        <v>67</v>
      </c>
      <c r="R78" s="113" t="s">
        <v>86</v>
      </c>
      <c r="S78" s="84" t="str">
        <f t="shared" si="7"/>
        <v>OKLAHOMA</v>
      </c>
      <c r="T78" s="84" t="str">
        <f t="shared" si="10"/>
        <v>светло-коричневый</v>
      </c>
      <c r="Y78" s="60">
        <f t="shared" si="11"/>
        <v>2</v>
      </c>
      <c r="Z78" s="49">
        <f t="shared" si="12"/>
        <v>65</v>
      </c>
      <c r="AA78" s="60">
        <f t="shared" si="13"/>
        <v>2065</v>
      </c>
    </row>
    <row r="79" spans="1:27">
      <c r="A79" s="84" t="str">
        <f t="shared" si="8"/>
        <v>7710302232</v>
      </c>
      <c r="B79" s="84" t="str">
        <f t="shared" si="9"/>
        <v>02-066-05</v>
      </c>
      <c r="C79" s="113" t="s">
        <v>975</v>
      </c>
      <c r="D79" s="113" t="s">
        <v>976</v>
      </c>
      <c r="E79" s="113" t="s">
        <v>787</v>
      </c>
      <c r="F79" s="114">
        <v>57</v>
      </c>
      <c r="G79" s="113" t="s">
        <v>977</v>
      </c>
      <c r="H79" s="113" t="s">
        <v>277</v>
      </c>
      <c r="I79" s="113" t="s">
        <v>786</v>
      </c>
      <c r="J79" s="113" t="s">
        <v>327</v>
      </c>
      <c r="K79" s="113" t="s">
        <v>382</v>
      </c>
      <c r="L79" s="113" t="s">
        <v>420</v>
      </c>
      <c r="M79" s="113" t="s">
        <v>388</v>
      </c>
      <c r="N79" s="113" t="s">
        <v>44</v>
      </c>
      <c r="O79" s="113" t="s">
        <v>386</v>
      </c>
      <c r="P79" s="113" t="s">
        <v>824</v>
      </c>
      <c r="Q79" s="113">
        <v>232</v>
      </c>
      <c r="R79" s="113" t="s">
        <v>86</v>
      </c>
      <c r="S79" s="84" t="str">
        <f t="shared" si="7"/>
        <v>CALIFORNIA</v>
      </c>
      <c r="T79" s="84" t="str">
        <f t="shared" si="10"/>
        <v>темно-серый</v>
      </c>
      <c r="Y79" s="60">
        <f t="shared" si="11"/>
        <v>2</v>
      </c>
      <c r="Z79" s="49">
        <f t="shared" si="12"/>
        <v>66</v>
      </c>
      <c r="AA79" s="60">
        <f t="shared" si="13"/>
        <v>2066</v>
      </c>
    </row>
    <row r="80" spans="1:27">
      <c r="A80" s="84" t="str">
        <f t="shared" si="8"/>
        <v>7720306223</v>
      </c>
      <c r="B80" s="84" t="str">
        <f t="shared" si="9"/>
        <v>02-068-06</v>
      </c>
      <c r="C80" s="113" t="s">
        <v>978</v>
      </c>
      <c r="D80" s="113" t="s">
        <v>979</v>
      </c>
      <c r="E80" s="113" t="s">
        <v>787</v>
      </c>
      <c r="F80" s="114">
        <v>57</v>
      </c>
      <c r="G80" s="113" t="s">
        <v>980</v>
      </c>
      <c r="H80" s="113" t="s">
        <v>71</v>
      </c>
      <c r="I80" s="113" t="s">
        <v>957</v>
      </c>
      <c r="J80" s="113" t="s">
        <v>327</v>
      </c>
      <c r="K80" s="113" t="s">
        <v>382</v>
      </c>
      <c r="L80" s="113" t="s">
        <v>420</v>
      </c>
      <c r="M80" s="113" t="s">
        <v>388</v>
      </c>
      <c r="N80" s="113" t="s">
        <v>44</v>
      </c>
      <c r="O80" s="113" t="s">
        <v>386</v>
      </c>
      <c r="P80" s="113" t="s">
        <v>824</v>
      </c>
      <c r="Q80" s="113">
        <v>223</v>
      </c>
      <c r="R80" s="113" t="s">
        <v>71</v>
      </c>
      <c r="S80" s="84" t="str">
        <f t="shared" si="7"/>
        <v>CALIFORNIA</v>
      </c>
      <c r="T80" s="84" t="str">
        <f t="shared" si="10"/>
        <v>синий</v>
      </c>
      <c r="Y80" s="60">
        <f t="shared" si="11"/>
        <v>2</v>
      </c>
      <c r="Z80" s="49">
        <f t="shared" si="12"/>
        <v>68</v>
      </c>
      <c r="AA80" s="60">
        <f t="shared" si="13"/>
        <v>2068</v>
      </c>
    </row>
    <row r="81" spans="1:27">
      <c r="A81" s="84" t="str">
        <f t="shared" si="8"/>
        <v>7720306223</v>
      </c>
      <c r="B81" s="84" t="str">
        <f t="shared" si="9"/>
        <v>02-068-06</v>
      </c>
      <c r="C81" s="113" t="s">
        <v>981</v>
      </c>
      <c r="D81" s="113" t="s">
        <v>979</v>
      </c>
      <c r="E81" s="113" t="s">
        <v>785</v>
      </c>
      <c r="F81" s="114">
        <v>59</v>
      </c>
      <c r="G81" s="113" t="s">
        <v>980</v>
      </c>
      <c r="H81" s="113" t="s">
        <v>71</v>
      </c>
      <c r="I81" s="113" t="s">
        <v>957</v>
      </c>
      <c r="J81" s="113" t="s">
        <v>327</v>
      </c>
      <c r="K81" s="113" t="s">
        <v>382</v>
      </c>
      <c r="L81" s="113" t="s">
        <v>420</v>
      </c>
      <c r="M81" s="113" t="s">
        <v>388</v>
      </c>
      <c r="N81" s="113" t="s">
        <v>44</v>
      </c>
      <c r="O81" s="113" t="s">
        <v>386</v>
      </c>
      <c r="P81" s="113" t="s">
        <v>824</v>
      </c>
      <c r="Q81" s="113">
        <v>223</v>
      </c>
      <c r="R81" s="113" t="s">
        <v>71</v>
      </c>
      <c r="S81" s="84" t="str">
        <f t="shared" si="7"/>
        <v>CALIFORNIA</v>
      </c>
      <c r="T81" s="84" t="str">
        <f t="shared" si="10"/>
        <v>синий</v>
      </c>
      <c r="Y81" s="60">
        <f t="shared" si="11"/>
        <v>2</v>
      </c>
      <c r="Z81" s="49">
        <f t="shared" si="12"/>
        <v>68</v>
      </c>
      <c r="AA81" s="60">
        <f t="shared" si="13"/>
        <v>2068</v>
      </c>
    </row>
    <row r="82" spans="1:27">
      <c r="A82" s="84" t="str">
        <f t="shared" si="8"/>
        <v>7720306223</v>
      </c>
      <c r="B82" s="84" t="str">
        <f t="shared" si="9"/>
        <v>02-068-06</v>
      </c>
      <c r="C82" s="113" t="s">
        <v>982</v>
      </c>
      <c r="D82" s="113" t="s">
        <v>979</v>
      </c>
      <c r="E82" s="113" t="s">
        <v>788</v>
      </c>
      <c r="F82" s="114">
        <v>61</v>
      </c>
      <c r="G82" s="113" t="s">
        <v>980</v>
      </c>
      <c r="H82" s="113" t="s">
        <v>71</v>
      </c>
      <c r="I82" s="113" t="s">
        <v>957</v>
      </c>
      <c r="J82" s="113" t="s">
        <v>327</v>
      </c>
      <c r="K82" s="113" t="s">
        <v>382</v>
      </c>
      <c r="L82" s="113" t="s">
        <v>420</v>
      </c>
      <c r="M82" s="113" t="s">
        <v>388</v>
      </c>
      <c r="N82" s="113" t="s">
        <v>44</v>
      </c>
      <c r="O82" s="113" t="s">
        <v>386</v>
      </c>
      <c r="P82" s="113" t="s">
        <v>824</v>
      </c>
      <c r="Q82" s="113">
        <v>223</v>
      </c>
      <c r="R82" s="113" t="s">
        <v>71</v>
      </c>
      <c r="S82" s="84" t="str">
        <f t="shared" si="7"/>
        <v>CALIFORNIA</v>
      </c>
      <c r="T82" s="84" t="str">
        <f t="shared" si="10"/>
        <v>синий</v>
      </c>
      <c r="Y82" s="60">
        <f t="shared" si="11"/>
        <v>2</v>
      </c>
      <c r="Z82" s="49">
        <f t="shared" si="12"/>
        <v>68</v>
      </c>
      <c r="AA82" s="60">
        <f t="shared" si="13"/>
        <v>2068</v>
      </c>
    </row>
    <row r="83" spans="1:27">
      <c r="A83" s="84" t="str">
        <f t="shared" si="8"/>
        <v>6210505331</v>
      </c>
      <c r="B83" s="84" t="str">
        <f t="shared" si="9"/>
        <v>02-069-05</v>
      </c>
      <c r="C83" s="113" t="s">
        <v>983</v>
      </c>
      <c r="D83" s="113" t="s">
        <v>984</v>
      </c>
      <c r="E83" s="113" t="s">
        <v>787</v>
      </c>
      <c r="F83" s="114">
        <v>57</v>
      </c>
      <c r="G83" s="113" t="s">
        <v>985</v>
      </c>
      <c r="H83" s="113" t="s">
        <v>277</v>
      </c>
      <c r="I83" s="113" t="s">
        <v>986</v>
      </c>
      <c r="J83" s="113" t="s">
        <v>336</v>
      </c>
      <c r="K83" s="113" t="s">
        <v>382</v>
      </c>
      <c r="L83" s="113" t="s">
        <v>420</v>
      </c>
      <c r="M83" s="113" t="s">
        <v>388</v>
      </c>
      <c r="N83" s="113" t="s">
        <v>44</v>
      </c>
      <c r="O83" s="113" t="s">
        <v>433</v>
      </c>
      <c r="P83" s="113" t="s">
        <v>824</v>
      </c>
      <c r="Q83" s="113">
        <v>331</v>
      </c>
      <c r="R83" s="113" t="s">
        <v>83</v>
      </c>
      <c r="S83" s="84" t="str">
        <f t="shared" si="7"/>
        <v>KENT EF</v>
      </c>
      <c r="T83" s="84" t="str">
        <f t="shared" si="10"/>
        <v>темно-серый</v>
      </c>
      <c r="Y83" s="60">
        <f t="shared" si="11"/>
        <v>2</v>
      </c>
      <c r="Z83" s="49">
        <f t="shared" si="12"/>
        <v>69</v>
      </c>
      <c r="AA83" s="60">
        <f t="shared" si="13"/>
        <v>2069</v>
      </c>
    </row>
    <row r="84" spans="1:27">
      <c r="A84" s="84" t="str">
        <f t="shared" si="8"/>
        <v>6210505331</v>
      </c>
      <c r="B84" s="84" t="str">
        <f t="shared" si="9"/>
        <v>02-069-05</v>
      </c>
      <c r="C84" s="113" t="s">
        <v>987</v>
      </c>
      <c r="D84" s="113" t="s">
        <v>984</v>
      </c>
      <c r="E84" s="113" t="s">
        <v>785</v>
      </c>
      <c r="F84" s="114">
        <v>59</v>
      </c>
      <c r="G84" s="113" t="s">
        <v>985</v>
      </c>
      <c r="H84" s="113" t="s">
        <v>277</v>
      </c>
      <c r="I84" s="113" t="s">
        <v>986</v>
      </c>
      <c r="J84" s="113" t="s">
        <v>336</v>
      </c>
      <c r="K84" s="113" t="s">
        <v>382</v>
      </c>
      <c r="L84" s="113" t="s">
        <v>420</v>
      </c>
      <c r="M84" s="113" t="s">
        <v>388</v>
      </c>
      <c r="N84" s="113" t="s">
        <v>44</v>
      </c>
      <c r="O84" s="113" t="s">
        <v>433</v>
      </c>
      <c r="P84" s="113" t="s">
        <v>824</v>
      </c>
      <c r="Q84" s="113">
        <v>331</v>
      </c>
      <c r="R84" s="113" t="s">
        <v>83</v>
      </c>
      <c r="S84" s="84" t="str">
        <f t="shared" si="7"/>
        <v>KENT EF</v>
      </c>
      <c r="T84" s="84" t="str">
        <f t="shared" si="10"/>
        <v>темно-серый</v>
      </c>
      <c r="Y84" s="60">
        <f t="shared" si="11"/>
        <v>2</v>
      </c>
      <c r="Z84" s="49">
        <f t="shared" si="12"/>
        <v>69</v>
      </c>
      <c r="AA84" s="60">
        <f t="shared" si="13"/>
        <v>2069</v>
      </c>
    </row>
    <row r="85" spans="1:27">
      <c r="A85" s="84" t="str">
        <f t="shared" si="8"/>
        <v>6210505331</v>
      </c>
      <c r="B85" s="84" t="str">
        <f t="shared" si="9"/>
        <v>02-069-05</v>
      </c>
      <c r="C85" s="113" t="s">
        <v>988</v>
      </c>
      <c r="D85" s="113" t="s">
        <v>984</v>
      </c>
      <c r="E85" s="113" t="s">
        <v>788</v>
      </c>
      <c r="F85" s="114">
        <v>61</v>
      </c>
      <c r="G85" s="113" t="s">
        <v>985</v>
      </c>
      <c r="H85" s="113" t="s">
        <v>277</v>
      </c>
      <c r="I85" s="113" t="s">
        <v>986</v>
      </c>
      <c r="J85" s="113" t="s">
        <v>336</v>
      </c>
      <c r="K85" s="113" t="s">
        <v>382</v>
      </c>
      <c r="L85" s="113" t="s">
        <v>420</v>
      </c>
      <c r="M85" s="113" t="s">
        <v>388</v>
      </c>
      <c r="N85" s="113" t="s">
        <v>44</v>
      </c>
      <c r="O85" s="113" t="s">
        <v>433</v>
      </c>
      <c r="P85" s="113" t="s">
        <v>824</v>
      </c>
      <c r="Q85" s="113">
        <v>331</v>
      </c>
      <c r="R85" s="113" t="s">
        <v>83</v>
      </c>
      <c r="S85" s="84" t="str">
        <f t="shared" si="7"/>
        <v>KENT EF</v>
      </c>
      <c r="T85" s="84" t="str">
        <f t="shared" si="10"/>
        <v>темно-серый</v>
      </c>
      <c r="Y85" s="60">
        <f t="shared" si="11"/>
        <v>2</v>
      </c>
      <c r="Z85" s="49">
        <f t="shared" si="12"/>
        <v>69</v>
      </c>
      <c r="AA85" s="60">
        <f t="shared" si="13"/>
        <v>2069</v>
      </c>
    </row>
    <row r="86" spans="1:27">
      <c r="A86" s="84" t="str">
        <f t="shared" si="8"/>
        <v>6210505331</v>
      </c>
      <c r="B86" s="84" t="str">
        <f t="shared" si="9"/>
        <v>02-069-05</v>
      </c>
      <c r="C86" s="113" t="s">
        <v>989</v>
      </c>
      <c r="D86" s="113" t="s">
        <v>984</v>
      </c>
      <c r="E86" s="113" t="s">
        <v>790</v>
      </c>
      <c r="F86" s="114">
        <v>55</v>
      </c>
      <c r="G86" s="113" t="s">
        <v>985</v>
      </c>
      <c r="H86" s="113" t="s">
        <v>277</v>
      </c>
      <c r="I86" s="113" t="s">
        <v>986</v>
      </c>
      <c r="J86" s="113" t="s">
        <v>336</v>
      </c>
      <c r="K86" s="113" t="s">
        <v>382</v>
      </c>
      <c r="L86" s="113" t="s">
        <v>420</v>
      </c>
      <c r="M86" s="113" t="s">
        <v>388</v>
      </c>
      <c r="N86" s="113" t="s">
        <v>44</v>
      </c>
      <c r="O86" s="113" t="s">
        <v>433</v>
      </c>
      <c r="P86" s="113" t="s">
        <v>824</v>
      </c>
      <c r="Q86" s="113">
        <v>331</v>
      </c>
      <c r="R86" s="113" t="s">
        <v>83</v>
      </c>
      <c r="S86" s="84" t="str">
        <f t="shared" si="7"/>
        <v>KENT EF</v>
      </c>
      <c r="T86" s="84" t="str">
        <f t="shared" si="10"/>
        <v>темно-серый</v>
      </c>
      <c r="Y86" s="60">
        <f t="shared" si="11"/>
        <v>2</v>
      </c>
      <c r="Z86" s="49">
        <f t="shared" si="12"/>
        <v>69</v>
      </c>
      <c r="AA86" s="60">
        <f t="shared" si="13"/>
        <v>2069</v>
      </c>
    </row>
    <row r="87" spans="1:27">
      <c r="A87" s="84" t="str">
        <f t="shared" si="8"/>
        <v>6210505331</v>
      </c>
      <c r="B87" s="84" t="str">
        <f t="shared" si="9"/>
        <v>02-069-05</v>
      </c>
      <c r="C87" s="113" t="s">
        <v>990</v>
      </c>
      <c r="D87" s="113" t="s">
        <v>984</v>
      </c>
      <c r="E87" s="113" t="s">
        <v>789</v>
      </c>
      <c r="F87" s="114">
        <v>63</v>
      </c>
      <c r="G87" s="113" t="s">
        <v>985</v>
      </c>
      <c r="H87" s="113" t="s">
        <v>277</v>
      </c>
      <c r="I87" s="113" t="s">
        <v>986</v>
      </c>
      <c r="J87" s="113" t="s">
        <v>336</v>
      </c>
      <c r="K87" s="113" t="s">
        <v>382</v>
      </c>
      <c r="L87" s="113" t="s">
        <v>420</v>
      </c>
      <c r="M87" s="113" t="s">
        <v>388</v>
      </c>
      <c r="N87" s="113" t="s">
        <v>44</v>
      </c>
      <c r="O87" s="113" t="s">
        <v>433</v>
      </c>
      <c r="P87" s="113" t="s">
        <v>824</v>
      </c>
      <c r="Q87" s="113">
        <v>331</v>
      </c>
      <c r="R87" s="113" t="s">
        <v>83</v>
      </c>
      <c r="S87" s="84" t="str">
        <f t="shared" si="7"/>
        <v>KENT EF</v>
      </c>
      <c r="T87" s="84" t="str">
        <f t="shared" si="10"/>
        <v>темно-серый</v>
      </c>
      <c r="Y87" s="60">
        <f t="shared" si="11"/>
        <v>2</v>
      </c>
      <c r="Z87" s="49">
        <f t="shared" si="12"/>
        <v>69</v>
      </c>
      <c r="AA87" s="60">
        <f t="shared" si="13"/>
        <v>2069</v>
      </c>
    </row>
    <row r="88" spans="1:27">
      <c r="A88" s="84" t="str">
        <f t="shared" si="8"/>
        <v>6210505331</v>
      </c>
      <c r="B88" s="84" t="str">
        <f t="shared" si="9"/>
        <v>02-069-05</v>
      </c>
      <c r="C88" s="113" t="s">
        <v>991</v>
      </c>
      <c r="D88" s="113" t="s">
        <v>984</v>
      </c>
      <c r="E88" s="113" t="s">
        <v>797</v>
      </c>
      <c r="F88" s="114">
        <v>58</v>
      </c>
      <c r="G88" s="113" t="s">
        <v>985</v>
      </c>
      <c r="H88" s="113" t="s">
        <v>277</v>
      </c>
      <c r="I88" s="113" t="s">
        <v>986</v>
      </c>
      <c r="J88" s="113" t="s">
        <v>336</v>
      </c>
      <c r="K88" s="113" t="s">
        <v>382</v>
      </c>
      <c r="L88" s="113" t="s">
        <v>420</v>
      </c>
      <c r="M88" s="113" t="s">
        <v>388</v>
      </c>
      <c r="N88" s="113" t="s">
        <v>44</v>
      </c>
      <c r="O88" s="113" t="s">
        <v>433</v>
      </c>
      <c r="P88" s="113" t="s">
        <v>824</v>
      </c>
      <c r="Q88" s="113">
        <v>331</v>
      </c>
      <c r="R88" s="113" t="s">
        <v>83</v>
      </c>
      <c r="S88" s="84" t="str">
        <f t="shared" si="7"/>
        <v>KENT EF</v>
      </c>
      <c r="T88" s="84" t="str">
        <f t="shared" si="10"/>
        <v>темно-серый</v>
      </c>
      <c r="Y88" s="60">
        <f t="shared" si="11"/>
        <v>2</v>
      </c>
      <c r="Z88" s="49">
        <f t="shared" si="12"/>
        <v>69</v>
      </c>
      <c r="AA88" s="60">
        <f t="shared" si="13"/>
        <v>2069</v>
      </c>
    </row>
    <row r="89" spans="1:27">
      <c r="A89" s="84" t="str">
        <f t="shared" si="8"/>
        <v>6210505331</v>
      </c>
      <c r="B89" s="84" t="str">
        <f t="shared" si="9"/>
        <v>02-069-05</v>
      </c>
      <c r="C89" s="113" t="s">
        <v>992</v>
      </c>
      <c r="D89" s="113" t="s">
        <v>984</v>
      </c>
      <c r="E89" s="113" t="s">
        <v>798</v>
      </c>
      <c r="F89" s="114">
        <v>60</v>
      </c>
      <c r="G89" s="113" t="s">
        <v>985</v>
      </c>
      <c r="H89" s="113" t="s">
        <v>277</v>
      </c>
      <c r="I89" s="113" t="s">
        <v>986</v>
      </c>
      <c r="J89" s="113" t="s">
        <v>336</v>
      </c>
      <c r="K89" s="113" t="s">
        <v>382</v>
      </c>
      <c r="L89" s="113" t="s">
        <v>420</v>
      </c>
      <c r="M89" s="113" t="s">
        <v>388</v>
      </c>
      <c r="N89" s="113" t="s">
        <v>44</v>
      </c>
      <c r="O89" s="113" t="s">
        <v>433</v>
      </c>
      <c r="P89" s="113" t="s">
        <v>824</v>
      </c>
      <c r="Q89" s="113">
        <v>331</v>
      </c>
      <c r="R89" s="113" t="s">
        <v>83</v>
      </c>
      <c r="S89" s="84" t="str">
        <f t="shared" si="7"/>
        <v>KENT EF</v>
      </c>
      <c r="T89" s="84" t="str">
        <f t="shared" si="10"/>
        <v>темно-серый</v>
      </c>
      <c r="Y89" s="60">
        <f t="shared" si="11"/>
        <v>2</v>
      </c>
      <c r="Z89" s="49">
        <f t="shared" si="12"/>
        <v>69</v>
      </c>
      <c r="AA89" s="60">
        <f t="shared" si="13"/>
        <v>2069</v>
      </c>
    </row>
    <row r="90" spans="1:27">
      <c r="A90" s="84" t="str">
        <f t="shared" si="8"/>
        <v>6210505331</v>
      </c>
      <c r="B90" s="84" t="str">
        <f t="shared" si="9"/>
        <v>02-069-05</v>
      </c>
      <c r="C90" s="113" t="s">
        <v>993</v>
      </c>
      <c r="D90" s="113" t="s">
        <v>984</v>
      </c>
      <c r="E90" s="113" t="s">
        <v>835</v>
      </c>
      <c r="F90" s="114">
        <v>62</v>
      </c>
      <c r="G90" s="113" t="s">
        <v>985</v>
      </c>
      <c r="H90" s="113" t="s">
        <v>277</v>
      </c>
      <c r="I90" s="113" t="s">
        <v>986</v>
      </c>
      <c r="J90" s="113" t="s">
        <v>336</v>
      </c>
      <c r="K90" s="113" t="s">
        <v>382</v>
      </c>
      <c r="L90" s="113" t="s">
        <v>420</v>
      </c>
      <c r="M90" s="113" t="s">
        <v>388</v>
      </c>
      <c r="N90" s="113" t="s">
        <v>44</v>
      </c>
      <c r="O90" s="113" t="s">
        <v>433</v>
      </c>
      <c r="P90" s="113" t="s">
        <v>824</v>
      </c>
      <c r="Q90" s="113">
        <v>331</v>
      </c>
      <c r="R90" s="113" t="s">
        <v>83</v>
      </c>
      <c r="S90" s="84" t="str">
        <f t="shared" si="7"/>
        <v>KENT EF</v>
      </c>
      <c r="T90" s="84" t="str">
        <f t="shared" si="10"/>
        <v>темно-серый</v>
      </c>
      <c r="Y90" s="60">
        <f t="shared" si="11"/>
        <v>2</v>
      </c>
      <c r="Z90" s="49">
        <f t="shared" si="12"/>
        <v>69</v>
      </c>
      <c r="AA90" s="60">
        <f t="shared" si="13"/>
        <v>2069</v>
      </c>
    </row>
    <row r="91" spans="1:27">
      <c r="A91" s="84" t="str">
        <f t="shared" si="8"/>
        <v>6210505331</v>
      </c>
      <c r="B91" s="84" t="str">
        <f t="shared" si="9"/>
        <v>02-069-05</v>
      </c>
      <c r="C91" s="113" t="s">
        <v>994</v>
      </c>
      <c r="D91" s="113" t="s">
        <v>984</v>
      </c>
      <c r="E91" s="113" t="s">
        <v>813</v>
      </c>
      <c r="F91" s="114">
        <v>56</v>
      </c>
      <c r="G91" s="113" t="s">
        <v>985</v>
      </c>
      <c r="H91" s="113" t="s">
        <v>277</v>
      </c>
      <c r="I91" s="113" t="s">
        <v>986</v>
      </c>
      <c r="J91" s="113" t="s">
        <v>336</v>
      </c>
      <c r="K91" s="113" t="s">
        <v>382</v>
      </c>
      <c r="L91" s="113" t="s">
        <v>420</v>
      </c>
      <c r="M91" s="113" t="s">
        <v>388</v>
      </c>
      <c r="N91" s="113" t="s">
        <v>44</v>
      </c>
      <c r="O91" s="113" t="s">
        <v>433</v>
      </c>
      <c r="P91" s="113" t="s">
        <v>824</v>
      </c>
      <c r="Q91" s="113">
        <v>331</v>
      </c>
      <c r="R91" s="113" t="s">
        <v>83</v>
      </c>
      <c r="S91" s="84" t="str">
        <f t="shared" si="7"/>
        <v>KENT EF</v>
      </c>
      <c r="T91" s="84" t="str">
        <f t="shared" si="10"/>
        <v>темно-серый</v>
      </c>
      <c r="Y91" s="60">
        <f t="shared" si="11"/>
        <v>2</v>
      </c>
      <c r="Z91" s="49">
        <f t="shared" si="12"/>
        <v>69</v>
      </c>
      <c r="AA91" s="60">
        <f t="shared" si="13"/>
        <v>2069</v>
      </c>
    </row>
    <row r="92" spans="1:27">
      <c r="A92" s="84" t="str">
        <f t="shared" si="8"/>
        <v>6620505371</v>
      </c>
      <c r="B92" s="84" t="str">
        <f t="shared" si="9"/>
        <v>02-070-14</v>
      </c>
      <c r="C92" s="113" t="s">
        <v>995</v>
      </c>
      <c r="D92" s="113" t="s">
        <v>996</v>
      </c>
      <c r="E92" s="113" t="s">
        <v>787</v>
      </c>
      <c r="F92" s="114">
        <v>57</v>
      </c>
      <c r="G92" s="113" t="s">
        <v>997</v>
      </c>
      <c r="H92" s="113" t="s">
        <v>86</v>
      </c>
      <c r="I92" s="113" t="s">
        <v>986</v>
      </c>
      <c r="J92" s="113" t="s">
        <v>320</v>
      </c>
      <c r="K92" s="113" t="s">
        <v>382</v>
      </c>
      <c r="L92" s="113" t="s">
        <v>420</v>
      </c>
      <c r="M92" s="113" t="s">
        <v>388</v>
      </c>
      <c r="N92" s="113" t="s">
        <v>44</v>
      </c>
      <c r="O92" s="113" t="s">
        <v>386</v>
      </c>
      <c r="P92" s="113" t="s">
        <v>824</v>
      </c>
      <c r="Q92" s="113">
        <v>371</v>
      </c>
      <c r="R92" s="113" t="s">
        <v>86</v>
      </c>
      <c r="S92" s="84" t="str">
        <f t="shared" si="7"/>
        <v>DUCK</v>
      </c>
      <c r="T92" s="84" t="str">
        <f t="shared" si="10"/>
        <v>коричневый</v>
      </c>
      <c r="Y92" s="60">
        <f t="shared" si="11"/>
        <v>2</v>
      </c>
      <c r="Z92" s="49">
        <f t="shared" si="12"/>
        <v>70</v>
      </c>
      <c r="AA92" s="60">
        <f t="shared" si="13"/>
        <v>2070</v>
      </c>
    </row>
    <row r="93" spans="1:27">
      <c r="A93" s="84" t="str">
        <f t="shared" si="8"/>
        <v>6620505371</v>
      </c>
      <c r="B93" s="84" t="str">
        <f t="shared" si="9"/>
        <v>02-070-14</v>
      </c>
      <c r="C93" s="113" t="s">
        <v>998</v>
      </c>
      <c r="D93" s="113" t="s">
        <v>996</v>
      </c>
      <c r="E93" s="113" t="s">
        <v>785</v>
      </c>
      <c r="F93" s="114">
        <v>59</v>
      </c>
      <c r="G93" s="113" t="s">
        <v>997</v>
      </c>
      <c r="H93" s="113" t="s">
        <v>86</v>
      </c>
      <c r="I93" s="113" t="s">
        <v>986</v>
      </c>
      <c r="J93" s="113" t="s">
        <v>320</v>
      </c>
      <c r="K93" s="113" t="s">
        <v>382</v>
      </c>
      <c r="L93" s="113" t="s">
        <v>420</v>
      </c>
      <c r="M93" s="113" t="s">
        <v>388</v>
      </c>
      <c r="N93" s="113" t="s">
        <v>44</v>
      </c>
      <c r="O93" s="113" t="s">
        <v>386</v>
      </c>
      <c r="P93" s="113" t="s">
        <v>824</v>
      </c>
      <c r="Q93" s="113">
        <v>371</v>
      </c>
      <c r="R93" s="113" t="s">
        <v>86</v>
      </c>
      <c r="S93" s="84" t="str">
        <f t="shared" si="7"/>
        <v>DUCK</v>
      </c>
      <c r="T93" s="84" t="str">
        <f t="shared" si="10"/>
        <v>коричневый</v>
      </c>
      <c r="Y93" s="60">
        <f t="shared" si="11"/>
        <v>2</v>
      </c>
      <c r="Z93" s="49">
        <f t="shared" si="12"/>
        <v>70</v>
      </c>
      <c r="AA93" s="60">
        <f t="shared" si="13"/>
        <v>2070</v>
      </c>
    </row>
    <row r="94" spans="1:27">
      <c r="A94" s="84" t="str">
        <f t="shared" si="8"/>
        <v>6620505371</v>
      </c>
      <c r="B94" s="84" t="str">
        <f t="shared" si="9"/>
        <v>02-070-14</v>
      </c>
      <c r="C94" s="113" t="s">
        <v>999</v>
      </c>
      <c r="D94" s="113" t="s">
        <v>996</v>
      </c>
      <c r="E94" s="113" t="s">
        <v>788</v>
      </c>
      <c r="F94" s="114">
        <v>61</v>
      </c>
      <c r="G94" s="113" t="s">
        <v>997</v>
      </c>
      <c r="H94" s="113" t="s">
        <v>86</v>
      </c>
      <c r="I94" s="113" t="s">
        <v>986</v>
      </c>
      <c r="J94" s="113" t="s">
        <v>320</v>
      </c>
      <c r="K94" s="113" t="s">
        <v>382</v>
      </c>
      <c r="L94" s="113" t="s">
        <v>420</v>
      </c>
      <c r="M94" s="113" t="s">
        <v>388</v>
      </c>
      <c r="N94" s="113" t="s">
        <v>44</v>
      </c>
      <c r="O94" s="113" t="s">
        <v>386</v>
      </c>
      <c r="P94" s="113" t="s">
        <v>824</v>
      </c>
      <c r="Q94" s="113">
        <v>371</v>
      </c>
      <c r="R94" s="113" t="s">
        <v>86</v>
      </c>
      <c r="S94" s="84" t="str">
        <f t="shared" si="7"/>
        <v>DUCK</v>
      </c>
      <c r="T94" s="84" t="str">
        <f t="shared" si="10"/>
        <v>коричневый</v>
      </c>
      <c r="Y94" s="60">
        <f t="shared" si="11"/>
        <v>2</v>
      </c>
      <c r="Z94" s="49">
        <f t="shared" si="12"/>
        <v>70</v>
      </c>
      <c r="AA94" s="60">
        <f t="shared" si="13"/>
        <v>2070</v>
      </c>
    </row>
    <row r="95" spans="1:27">
      <c r="A95" s="84" t="str">
        <f t="shared" si="8"/>
        <v>6620505371</v>
      </c>
      <c r="B95" s="84" t="str">
        <f t="shared" si="9"/>
        <v>02-070-14</v>
      </c>
      <c r="C95" s="113" t="s">
        <v>1000</v>
      </c>
      <c r="D95" s="113" t="s">
        <v>996</v>
      </c>
      <c r="E95" s="113" t="s">
        <v>813</v>
      </c>
      <c r="F95" s="114">
        <v>56</v>
      </c>
      <c r="G95" s="113" t="s">
        <v>997</v>
      </c>
      <c r="H95" s="113" t="s">
        <v>86</v>
      </c>
      <c r="I95" s="113" t="s">
        <v>986</v>
      </c>
      <c r="J95" s="113" t="s">
        <v>320</v>
      </c>
      <c r="K95" s="113" t="s">
        <v>382</v>
      </c>
      <c r="L95" s="113" t="s">
        <v>420</v>
      </c>
      <c r="M95" s="113" t="s">
        <v>388</v>
      </c>
      <c r="N95" s="113" t="s">
        <v>44</v>
      </c>
      <c r="O95" s="113" t="s">
        <v>386</v>
      </c>
      <c r="P95" s="113" t="s">
        <v>824</v>
      </c>
      <c r="Q95" s="113">
        <v>371</v>
      </c>
      <c r="R95" s="113" t="s">
        <v>86</v>
      </c>
      <c r="S95" s="84" t="str">
        <f t="shared" si="7"/>
        <v>DUCK</v>
      </c>
      <c r="T95" s="84" t="str">
        <f t="shared" si="10"/>
        <v>коричневый</v>
      </c>
      <c r="Y95" s="60">
        <f t="shared" si="11"/>
        <v>2</v>
      </c>
      <c r="Z95" s="49">
        <f t="shared" si="12"/>
        <v>70</v>
      </c>
      <c r="AA95" s="60">
        <f t="shared" si="13"/>
        <v>2070</v>
      </c>
    </row>
    <row r="96" spans="1:27">
      <c r="A96" s="84" t="str">
        <f t="shared" si="8"/>
        <v>6620505371</v>
      </c>
      <c r="B96" s="84" t="str">
        <f t="shared" si="9"/>
        <v>02-070-14</v>
      </c>
      <c r="C96" s="113" t="s">
        <v>1001</v>
      </c>
      <c r="D96" s="113" t="s">
        <v>996</v>
      </c>
      <c r="E96" s="113" t="s">
        <v>797</v>
      </c>
      <c r="F96" s="114">
        <v>58</v>
      </c>
      <c r="G96" s="113" t="s">
        <v>997</v>
      </c>
      <c r="H96" s="113" t="s">
        <v>86</v>
      </c>
      <c r="I96" s="113" t="s">
        <v>986</v>
      </c>
      <c r="J96" s="113" t="s">
        <v>320</v>
      </c>
      <c r="K96" s="113" t="s">
        <v>382</v>
      </c>
      <c r="L96" s="113" t="s">
        <v>420</v>
      </c>
      <c r="M96" s="113" t="s">
        <v>388</v>
      </c>
      <c r="N96" s="113" t="s">
        <v>44</v>
      </c>
      <c r="O96" s="113" t="s">
        <v>386</v>
      </c>
      <c r="P96" s="113" t="s">
        <v>824</v>
      </c>
      <c r="Q96" s="113">
        <v>371</v>
      </c>
      <c r="R96" s="113" t="s">
        <v>86</v>
      </c>
      <c r="S96" s="84" t="str">
        <f t="shared" si="7"/>
        <v>DUCK</v>
      </c>
      <c r="T96" s="84" t="str">
        <f t="shared" si="10"/>
        <v>коричневый</v>
      </c>
      <c r="Y96" s="60">
        <f t="shared" si="11"/>
        <v>2</v>
      </c>
      <c r="Z96" s="49">
        <f t="shared" si="12"/>
        <v>70</v>
      </c>
      <c r="AA96" s="60">
        <f t="shared" si="13"/>
        <v>2070</v>
      </c>
    </row>
    <row r="97" spans="1:27">
      <c r="A97" s="84" t="str">
        <f t="shared" si="8"/>
        <v>6620505371</v>
      </c>
      <c r="B97" s="84" t="str">
        <f t="shared" si="9"/>
        <v>02-070-14</v>
      </c>
      <c r="C97" s="113" t="s">
        <v>1002</v>
      </c>
      <c r="D97" s="113" t="s">
        <v>996</v>
      </c>
      <c r="E97" s="113" t="s">
        <v>798</v>
      </c>
      <c r="F97" s="114">
        <v>60</v>
      </c>
      <c r="G97" s="113" t="s">
        <v>997</v>
      </c>
      <c r="H97" s="113" t="s">
        <v>86</v>
      </c>
      <c r="I97" s="113" t="s">
        <v>986</v>
      </c>
      <c r="J97" s="113" t="s">
        <v>320</v>
      </c>
      <c r="K97" s="113" t="s">
        <v>382</v>
      </c>
      <c r="L97" s="113" t="s">
        <v>420</v>
      </c>
      <c r="M97" s="113" t="s">
        <v>388</v>
      </c>
      <c r="N97" s="113" t="s">
        <v>44</v>
      </c>
      <c r="O97" s="113" t="s">
        <v>386</v>
      </c>
      <c r="P97" s="113" t="s">
        <v>824</v>
      </c>
      <c r="Q97" s="113">
        <v>371</v>
      </c>
      <c r="R97" s="113" t="s">
        <v>86</v>
      </c>
      <c r="S97" s="84" t="str">
        <f t="shared" si="7"/>
        <v>DUCK</v>
      </c>
      <c r="T97" s="84" t="str">
        <f t="shared" si="10"/>
        <v>коричневый</v>
      </c>
      <c r="Y97" s="60">
        <f t="shared" si="11"/>
        <v>2</v>
      </c>
      <c r="Z97" s="49">
        <f t="shared" si="12"/>
        <v>70</v>
      </c>
      <c r="AA97" s="60">
        <f t="shared" si="13"/>
        <v>2070</v>
      </c>
    </row>
    <row r="98" spans="1:27">
      <c r="A98" s="84" t="str">
        <f t="shared" si="8"/>
        <v>6620505371</v>
      </c>
      <c r="B98" s="84" t="str">
        <f t="shared" si="9"/>
        <v>02-070-14</v>
      </c>
      <c r="C98" s="113" t="s">
        <v>1003</v>
      </c>
      <c r="D98" s="113" t="s">
        <v>996</v>
      </c>
      <c r="E98" s="113" t="s">
        <v>835</v>
      </c>
      <c r="F98" s="114">
        <v>62</v>
      </c>
      <c r="G98" s="113" t="s">
        <v>997</v>
      </c>
      <c r="H98" s="113" t="s">
        <v>86</v>
      </c>
      <c r="I98" s="113" t="s">
        <v>986</v>
      </c>
      <c r="J98" s="113" t="s">
        <v>320</v>
      </c>
      <c r="K98" s="113" t="s">
        <v>382</v>
      </c>
      <c r="L98" s="113" t="s">
        <v>420</v>
      </c>
      <c r="M98" s="113" t="s">
        <v>388</v>
      </c>
      <c r="N98" s="113" t="s">
        <v>44</v>
      </c>
      <c r="O98" s="113" t="s">
        <v>386</v>
      </c>
      <c r="P98" s="113" t="s">
        <v>824</v>
      </c>
      <c r="Q98" s="113">
        <v>371</v>
      </c>
      <c r="R98" s="113" t="s">
        <v>86</v>
      </c>
      <c r="S98" s="84" t="str">
        <f t="shared" si="7"/>
        <v>DUCK</v>
      </c>
      <c r="T98" s="84" t="str">
        <f t="shared" si="10"/>
        <v>коричневый</v>
      </c>
      <c r="Y98" s="60">
        <f t="shared" si="11"/>
        <v>2</v>
      </c>
      <c r="Z98" s="49">
        <f t="shared" si="12"/>
        <v>70</v>
      </c>
      <c r="AA98" s="60">
        <f t="shared" si="13"/>
        <v>2070</v>
      </c>
    </row>
    <row r="99" spans="1:27">
      <c r="A99" s="84" t="str">
        <f t="shared" si="8"/>
        <v>6620505371</v>
      </c>
      <c r="B99" s="84" t="str">
        <f t="shared" si="9"/>
        <v>02-070-14</v>
      </c>
      <c r="C99" s="113" t="s">
        <v>1004</v>
      </c>
      <c r="D99" s="113" t="s">
        <v>996</v>
      </c>
      <c r="E99" s="113" t="s">
        <v>789</v>
      </c>
      <c r="F99" s="114">
        <v>63</v>
      </c>
      <c r="G99" s="113" t="s">
        <v>997</v>
      </c>
      <c r="H99" s="113" t="s">
        <v>86</v>
      </c>
      <c r="I99" s="113" t="s">
        <v>986</v>
      </c>
      <c r="J99" s="113" t="s">
        <v>320</v>
      </c>
      <c r="K99" s="113" t="s">
        <v>382</v>
      </c>
      <c r="L99" s="113" t="s">
        <v>420</v>
      </c>
      <c r="M99" s="113" t="s">
        <v>388</v>
      </c>
      <c r="N99" s="113" t="s">
        <v>44</v>
      </c>
      <c r="O99" s="113" t="s">
        <v>386</v>
      </c>
      <c r="P99" s="113" t="s">
        <v>824</v>
      </c>
      <c r="Q99" s="113">
        <v>371</v>
      </c>
      <c r="R99" s="113" t="s">
        <v>86</v>
      </c>
      <c r="S99" s="84" t="str">
        <f t="shared" si="7"/>
        <v>DUCK</v>
      </c>
      <c r="T99" s="84" t="str">
        <f t="shared" si="10"/>
        <v>коричневый</v>
      </c>
      <c r="Y99" s="60">
        <f t="shared" si="11"/>
        <v>2</v>
      </c>
      <c r="Z99" s="49">
        <f t="shared" si="12"/>
        <v>70</v>
      </c>
      <c r="AA99" s="60">
        <f t="shared" si="13"/>
        <v>2070</v>
      </c>
    </row>
    <row r="100" spans="1:27">
      <c r="A100" s="84" t="str">
        <f t="shared" si="8"/>
        <v>6840311225</v>
      </c>
      <c r="B100" s="84" t="str">
        <f t="shared" si="9"/>
        <v>02-071-08</v>
      </c>
      <c r="C100" s="113" t="s">
        <v>1005</v>
      </c>
      <c r="D100" s="113" t="s">
        <v>1006</v>
      </c>
      <c r="E100" s="113" t="s">
        <v>787</v>
      </c>
      <c r="F100" s="114">
        <v>57</v>
      </c>
      <c r="G100" s="113" t="s">
        <v>1007</v>
      </c>
      <c r="H100" s="113" t="s">
        <v>83</v>
      </c>
      <c r="I100" s="113" t="s">
        <v>786</v>
      </c>
      <c r="J100" s="113" t="s">
        <v>318</v>
      </c>
      <c r="K100" s="113" t="s">
        <v>382</v>
      </c>
      <c r="L100" s="113" t="s">
        <v>420</v>
      </c>
      <c r="M100" s="113" t="s">
        <v>388</v>
      </c>
      <c r="N100" s="113" t="s">
        <v>44</v>
      </c>
      <c r="O100" s="113" t="s">
        <v>433</v>
      </c>
      <c r="P100" s="113" t="s">
        <v>824</v>
      </c>
      <c r="Q100" s="113">
        <v>225</v>
      </c>
      <c r="R100" s="113" t="s">
        <v>83</v>
      </c>
      <c r="S100" s="84" t="str">
        <f t="shared" si="7"/>
        <v>HATTERAS</v>
      </c>
      <c r="T100" s="84" t="str">
        <f t="shared" si="10"/>
        <v>серый</v>
      </c>
      <c r="Y100" s="60">
        <f t="shared" si="11"/>
        <v>2</v>
      </c>
      <c r="Z100" s="49">
        <f t="shared" si="12"/>
        <v>71</v>
      </c>
      <c r="AA100" s="60">
        <f t="shared" si="13"/>
        <v>2071</v>
      </c>
    </row>
    <row r="101" spans="1:27">
      <c r="A101" s="84" t="str">
        <f t="shared" si="8"/>
        <v>6840311225</v>
      </c>
      <c r="B101" s="84" t="str">
        <f t="shared" si="9"/>
        <v>02-071-08</v>
      </c>
      <c r="C101" s="113" t="s">
        <v>1008</v>
      </c>
      <c r="D101" s="113" t="s">
        <v>1006</v>
      </c>
      <c r="E101" s="113" t="s">
        <v>785</v>
      </c>
      <c r="F101" s="114">
        <v>59</v>
      </c>
      <c r="G101" s="113" t="s">
        <v>1007</v>
      </c>
      <c r="H101" s="113" t="s">
        <v>83</v>
      </c>
      <c r="I101" s="113" t="s">
        <v>786</v>
      </c>
      <c r="J101" s="113" t="s">
        <v>318</v>
      </c>
      <c r="K101" s="113" t="s">
        <v>382</v>
      </c>
      <c r="L101" s="113" t="s">
        <v>420</v>
      </c>
      <c r="M101" s="113" t="s">
        <v>388</v>
      </c>
      <c r="N101" s="113" t="s">
        <v>44</v>
      </c>
      <c r="O101" s="113" t="s">
        <v>433</v>
      </c>
      <c r="P101" s="113" t="s">
        <v>824</v>
      </c>
      <c r="Q101" s="113">
        <v>225</v>
      </c>
      <c r="R101" s="113" t="s">
        <v>83</v>
      </c>
      <c r="S101" s="84" t="str">
        <f t="shared" si="7"/>
        <v>HATTERAS</v>
      </c>
      <c r="T101" s="84" t="str">
        <f t="shared" si="10"/>
        <v>серый</v>
      </c>
      <c r="Y101" s="60">
        <f t="shared" si="11"/>
        <v>2</v>
      </c>
      <c r="Z101" s="49">
        <f t="shared" si="12"/>
        <v>71</v>
      </c>
      <c r="AA101" s="60">
        <f t="shared" si="13"/>
        <v>2071</v>
      </c>
    </row>
    <row r="102" spans="1:27">
      <c r="A102" s="84" t="str">
        <f t="shared" si="8"/>
        <v>6840311225</v>
      </c>
      <c r="B102" s="84" t="str">
        <f t="shared" si="9"/>
        <v>02-071-08</v>
      </c>
      <c r="C102" s="113" t="s">
        <v>1009</v>
      </c>
      <c r="D102" s="113" t="s">
        <v>1006</v>
      </c>
      <c r="E102" s="113" t="s">
        <v>788</v>
      </c>
      <c r="F102" s="114">
        <v>61</v>
      </c>
      <c r="G102" s="113" t="s">
        <v>1007</v>
      </c>
      <c r="H102" s="113" t="s">
        <v>83</v>
      </c>
      <c r="I102" s="113" t="s">
        <v>786</v>
      </c>
      <c r="J102" s="113" t="s">
        <v>318</v>
      </c>
      <c r="K102" s="113" t="s">
        <v>382</v>
      </c>
      <c r="L102" s="113" t="s">
        <v>420</v>
      </c>
      <c r="M102" s="113" t="s">
        <v>388</v>
      </c>
      <c r="N102" s="113" t="s">
        <v>44</v>
      </c>
      <c r="O102" s="113" t="s">
        <v>433</v>
      </c>
      <c r="P102" s="113" t="s">
        <v>824</v>
      </c>
      <c r="Q102" s="113">
        <v>225</v>
      </c>
      <c r="R102" s="113" t="s">
        <v>83</v>
      </c>
      <c r="S102" s="84" t="str">
        <f t="shared" si="7"/>
        <v>HATTERAS</v>
      </c>
      <c r="T102" s="84" t="str">
        <f t="shared" si="10"/>
        <v>серый</v>
      </c>
      <c r="Y102" s="60">
        <f t="shared" si="11"/>
        <v>2</v>
      </c>
      <c r="Z102" s="49">
        <f t="shared" si="12"/>
        <v>71</v>
      </c>
      <c r="AA102" s="60">
        <f t="shared" si="13"/>
        <v>2071</v>
      </c>
    </row>
    <row r="103" spans="1:27">
      <c r="A103" s="84" t="str">
        <f t="shared" si="8"/>
        <v>7720502323</v>
      </c>
      <c r="B103" s="84" t="str">
        <f t="shared" si="9"/>
        <v>02-072-06</v>
      </c>
      <c r="C103" s="113" t="s">
        <v>1010</v>
      </c>
      <c r="D103" s="113" t="s">
        <v>1011</v>
      </c>
      <c r="E103" s="113" t="s">
        <v>787</v>
      </c>
      <c r="F103" s="114">
        <v>57</v>
      </c>
      <c r="G103" s="113" t="s">
        <v>1012</v>
      </c>
      <c r="H103" s="113" t="s">
        <v>71</v>
      </c>
      <c r="I103" s="113" t="s">
        <v>786</v>
      </c>
      <c r="J103" s="113" t="s">
        <v>327</v>
      </c>
      <c r="K103" s="113" t="s">
        <v>382</v>
      </c>
      <c r="L103" s="113" t="s">
        <v>420</v>
      </c>
      <c r="M103" s="113" t="s">
        <v>388</v>
      </c>
      <c r="N103" s="113" t="s">
        <v>44</v>
      </c>
      <c r="O103" s="113" t="s">
        <v>386</v>
      </c>
      <c r="P103" s="113" t="s">
        <v>824</v>
      </c>
      <c r="Q103" s="113">
        <v>323</v>
      </c>
      <c r="R103" s="113" t="s">
        <v>71</v>
      </c>
      <c r="S103" s="84" t="str">
        <f t="shared" si="7"/>
        <v>WOOLRICH</v>
      </c>
      <c r="T103" s="84" t="str">
        <f t="shared" si="10"/>
        <v>синий</v>
      </c>
      <c r="Y103" s="60">
        <f t="shared" si="11"/>
        <v>2</v>
      </c>
      <c r="Z103" s="49">
        <f t="shared" si="12"/>
        <v>72</v>
      </c>
      <c r="AA103" s="60">
        <f t="shared" si="13"/>
        <v>2072</v>
      </c>
    </row>
    <row r="104" spans="1:27">
      <c r="A104" s="84" t="str">
        <f t="shared" si="8"/>
        <v>7720502323</v>
      </c>
      <c r="B104" s="84" t="str">
        <f t="shared" si="9"/>
        <v>02-072-06</v>
      </c>
      <c r="C104" s="113" t="s">
        <v>1013</v>
      </c>
      <c r="D104" s="113" t="s">
        <v>1011</v>
      </c>
      <c r="E104" s="113" t="s">
        <v>785</v>
      </c>
      <c r="F104" s="114">
        <v>59</v>
      </c>
      <c r="G104" s="113" t="s">
        <v>1012</v>
      </c>
      <c r="H104" s="113" t="s">
        <v>71</v>
      </c>
      <c r="I104" s="113" t="s">
        <v>786</v>
      </c>
      <c r="J104" s="113" t="s">
        <v>327</v>
      </c>
      <c r="K104" s="113" t="s">
        <v>382</v>
      </c>
      <c r="L104" s="113" t="s">
        <v>420</v>
      </c>
      <c r="M104" s="113" t="s">
        <v>388</v>
      </c>
      <c r="N104" s="113" t="s">
        <v>44</v>
      </c>
      <c r="O104" s="113" t="s">
        <v>386</v>
      </c>
      <c r="P104" s="113" t="s">
        <v>824</v>
      </c>
      <c r="Q104" s="113">
        <v>323</v>
      </c>
      <c r="R104" s="113" t="s">
        <v>71</v>
      </c>
      <c r="S104" s="84" t="str">
        <f t="shared" si="7"/>
        <v>WOOLRICH</v>
      </c>
      <c r="T104" s="84" t="str">
        <f t="shared" si="10"/>
        <v>синий</v>
      </c>
      <c r="Y104" s="60">
        <f t="shared" si="11"/>
        <v>2</v>
      </c>
      <c r="Z104" s="49">
        <f t="shared" si="12"/>
        <v>72</v>
      </c>
      <c r="AA104" s="60">
        <f t="shared" si="13"/>
        <v>2072</v>
      </c>
    </row>
    <row r="105" spans="1:27">
      <c r="A105" s="84" t="str">
        <f t="shared" si="8"/>
        <v>7720502323</v>
      </c>
      <c r="B105" s="84" t="str">
        <f t="shared" si="9"/>
        <v>02-072-06</v>
      </c>
      <c r="C105" s="113" t="s">
        <v>1014</v>
      </c>
      <c r="D105" s="113" t="s">
        <v>1011</v>
      </c>
      <c r="E105" s="113" t="s">
        <v>788</v>
      </c>
      <c r="F105" s="114">
        <v>61</v>
      </c>
      <c r="G105" s="113" t="s">
        <v>1012</v>
      </c>
      <c r="H105" s="113" t="s">
        <v>71</v>
      </c>
      <c r="I105" s="113" t="s">
        <v>786</v>
      </c>
      <c r="J105" s="113" t="s">
        <v>327</v>
      </c>
      <c r="K105" s="113" t="s">
        <v>382</v>
      </c>
      <c r="L105" s="113" t="s">
        <v>420</v>
      </c>
      <c r="M105" s="113" t="s">
        <v>388</v>
      </c>
      <c r="N105" s="113" t="s">
        <v>44</v>
      </c>
      <c r="O105" s="113" t="s">
        <v>386</v>
      </c>
      <c r="P105" s="113" t="s">
        <v>824</v>
      </c>
      <c r="Q105" s="113">
        <v>323</v>
      </c>
      <c r="R105" s="113" t="s">
        <v>71</v>
      </c>
      <c r="S105" s="84" t="str">
        <f t="shared" si="7"/>
        <v>WOOLRICH</v>
      </c>
      <c r="T105" s="84" t="str">
        <f t="shared" si="10"/>
        <v>синий</v>
      </c>
      <c r="Y105" s="60">
        <f t="shared" si="11"/>
        <v>2</v>
      </c>
      <c r="Z105" s="49">
        <f t="shared" si="12"/>
        <v>72</v>
      </c>
      <c r="AA105" s="60">
        <f t="shared" si="13"/>
        <v>2072</v>
      </c>
    </row>
    <row r="106" spans="1:27">
      <c r="A106" s="84" t="str">
        <f t="shared" si="8"/>
        <v>7720502323</v>
      </c>
      <c r="B106" s="84" t="str">
        <f t="shared" si="9"/>
        <v>02-072-06</v>
      </c>
      <c r="C106" s="113" t="s">
        <v>1015</v>
      </c>
      <c r="D106" s="113" t="s">
        <v>1011</v>
      </c>
      <c r="E106" s="113" t="s">
        <v>789</v>
      </c>
      <c r="F106" s="114">
        <v>63</v>
      </c>
      <c r="G106" s="113" t="s">
        <v>1012</v>
      </c>
      <c r="H106" s="113" t="s">
        <v>71</v>
      </c>
      <c r="I106" s="113" t="s">
        <v>786</v>
      </c>
      <c r="J106" s="113" t="s">
        <v>327</v>
      </c>
      <c r="K106" s="113" t="s">
        <v>382</v>
      </c>
      <c r="L106" s="113" t="s">
        <v>420</v>
      </c>
      <c r="M106" s="113" t="s">
        <v>388</v>
      </c>
      <c r="N106" s="113" t="s">
        <v>44</v>
      </c>
      <c r="O106" s="113" t="s">
        <v>386</v>
      </c>
      <c r="P106" s="113" t="s">
        <v>824</v>
      </c>
      <c r="Q106" s="113">
        <v>323</v>
      </c>
      <c r="R106" s="113" t="s">
        <v>71</v>
      </c>
      <c r="S106" s="84" t="str">
        <f t="shared" si="7"/>
        <v>WOOLRICH</v>
      </c>
      <c r="T106" s="84" t="str">
        <f t="shared" si="10"/>
        <v>синий</v>
      </c>
      <c r="Y106" s="60">
        <f t="shared" si="11"/>
        <v>2</v>
      </c>
      <c r="Z106" s="49">
        <f t="shared" si="12"/>
        <v>72</v>
      </c>
      <c r="AA106" s="60">
        <f t="shared" si="13"/>
        <v>2072</v>
      </c>
    </row>
    <row r="107" spans="1:27">
      <c r="A107" s="84" t="str">
        <f t="shared" si="8"/>
        <v>7720502333</v>
      </c>
      <c r="B107" s="84" t="str">
        <f t="shared" si="9"/>
        <v>02-072-08</v>
      </c>
      <c r="C107" s="113" t="s">
        <v>1016</v>
      </c>
      <c r="D107" s="113" t="s">
        <v>1017</v>
      </c>
      <c r="E107" s="113" t="s">
        <v>787</v>
      </c>
      <c r="F107" s="114">
        <v>57</v>
      </c>
      <c r="G107" s="113" t="s">
        <v>1012</v>
      </c>
      <c r="H107" s="113" t="s">
        <v>83</v>
      </c>
      <c r="I107" s="113" t="s">
        <v>1018</v>
      </c>
      <c r="J107" s="113" t="s">
        <v>327</v>
      </c>
      <c r="K107" s="113" t="s">
        <v>382</v>
      </c>
      <c r="L107" s="113" t="s">
        <v>420</v>
      </c>
      <c r="M107" s="113" t="s">
        <v>388</v>
      </c>
      <c r="N107" s="113" t="s">
        <v>44</v>
      </c>
      <c r="O107" s="113" t="s">
        <v>386</v>
      </c>
      <c r="P107" s="113" t="s">
        <v>824</v>
      </c>
      <c r="Q107" s="113">
        <v>333</v>
      </c>
      <c r="R107" s="113" t="s">
        <v>83</v>
      </c>
      <c r="S107" s="84" t="str">
        <f t="shared" si="7"/>
        <v>WOOLRICH</v>
      </c>
      <c r="T107" s="84" t="str">
        <f t="shared" si="10"/>
        <v>серый</v>
      </c>
      <c r="Y107" s="60">
        <f t="shared" si="11"/>
        <v>2</v>
      </c>
      <c r="Z107" s="49">
        <f t="shared" si="12"/>
        <v>72</v>
      </c>
      <c r="AA107" s="60">
        <f t="shared" si="13"/>
        <v>2072</v>
      </c>
    </row>
    <row r="108" spans="1:27">
      <c r="A108" s="84" t="str">
        <f t="shared" si="8"/>
        <v>7720502333</v>
      </c>
      <c r="B108" s="84" t="str">
        <f t="shared" si="9"/>
        <v>02-072-08</v>
      </c>
      <c r="C108" s="113" t="s">
        <v>1019</v>
      </c>
      <c r="D108" s="113" t="s">
        <v>1017</v>
      </c>
      <c r="E108" s="113" t="s">
        <v>785</v>
      </c>
      <c r="F108" s="114">
        <v>59</v>
      </c>
      <c r="G108" s="113" t="s">
        <v>1012</v>
      </c>
      <c r="H108" s="113" t="s">
        <v>83</v>
      </c>
      <c r="I108" s="113" t="s">
        <v>1018</v>
      </c>
      <c r="J108" s="113" t="s">
        <v>327</v>
      </c>
      <c r="K108" s="113" t="s">
        <v>382</v>
      </c>
      <c r="L108" s="113" t="s">
        <v>420</v>
      </c>
      <c r="M108" s="113" t="s">
        <v>388</v>
      </c>
      <c r="N108" s="113" t="s">
        <v>44</v>
      </c>
      <c r="O108" s="113" t="s">
        <v>386</v>
      </c>
      <c r="P108" s="113" t="s">
        <v>824</v>
      </c>
      <c r="Q108" s="113">
        <v>333</v>
      </c>
      <c r="R108" s="113" t="s">
        <v>83</v>
      </c>
      <c r="S108" s="84" t="str">
        <f t="shared" si="7"/>
        <v>WOOLRICH</v>
      </c>
      <c r="T108" s="84" t="str">
        <f t="shared" si="10"/>
        <v>серый</v>
      </c>
      <c r="Y108" s="60">
        <f t="shared" si="11"/>
        <v>2</v>
      </c>
      <c r="Z108" s="49">
        <f t="shared" si="12"/>
        <v>72</v>
      </c>
      <c r="AA108" s="60">
        <f t="shared" si="13"/>
        <v>2072</v>
      </c>
    </row>
    <row r="109" spans="1:27">
      <c r="A109" s="84" t="str">
        <f t="shared" si="8"/>
        <v>7720502333</v>
      </c>
      <c r="B109" s="84" t="str">
        <f t="shared" si="9"/>
        <v>02-072-08</v>
      </c>
      <c r="C109" s="113" t="s">
        <v>1020</v>
      </c>
      <c r="D109" s="113" t="s">
        <v>1017</v>
      </c>
      <c r="E109" s="113" t="s">
        <v>788</v>
      </c>
      <c r="F109" s="114">
        <v>61</v>
      </c>
      <c r="G109" s="113" t="s">
        <v>1012</v>
      </c>
      <c r="H109" s="113" t="s">
        <v>83</v>
      </c>
      <c r="I109" s="113" t="s">
        <v>1018</v>
      </c>
      <c r="J109" s="113" t="s">
        <v>327</v>
      </c>
      <c r="K109" s="113" t="s">
        <v>382</v>
      </c>
      <c r="L109" s="113" t="s">
        <v>420</v>
      </c>
      <c r="M109" s="113" t="s">
        <v>388</v>
      </c>
      <c r="N109" s="113" t="s">
        <v>44</v>
      </c>
      <c r="O109" s="113" t="s">
        <v>386</v>
      </c>
      <c r="P109" s="113" t="s">
        <v>824</v>
      </c>
      <c r="Q109" s="113">
        <v>333</v>
      </c>
      <c r="R109" s="113" t="s">
        <v>83</v>
      </c>
      <c r="S109" s="84" t="str">
        <f t="shared" si="7"/>
        <v>WOOLRICH</v>
      </c>
      <c r="T109" s="84" t="str">
        <f t="shared" si="10"/>
        <v>серый</v>
      </c>
      <c r="Y109" s="60">
        <f t="shared" si="11"/>
        <v>2</v>
      </c>
      <c r="Z109" s="49">
        <f t="shared" si="12"/>
        <v>72</v>
      </c>
      <c r="AA109" s="60">
        <f t="shared" si="13"/>
        <v>2072</v>
      </c>
    </row>
    <row r="110" spans="1:27">
      <c r="A110" s="84" t="str">
        <f t="shared" si="8"/>
        <v>7720502333</v>
      </c>
      <c r="B110" s="84" t="str">
        <f t="shared" si="9"/>
        <v>02-072-08</v>
      </c>
      <c r="C110" s="113" t="s">
        <v>1021</v>
      </c>
      <c r="D110" s="113" t="s">
        <v>1017</v>
      </c>
      <c r="E110" s="113" t="s">
        <v>789</v>
      </c>
      <c r="F110" s="114">
        <v>63</v>
      </c>
      <c r="G110" s="113" t="s">
        <v>1012</v>
      </c>
      <c r="H110" s="113" t="s">
        <v>83</v>
      </c>
      <c r="I110" s="113" t="s">
        <v>1018</v>
      </c>
      <c r="J110" s="113" t="s">
        <v>327</v>
      </c>
      <c r="K110" s="113" t="s">
        <v>382</v>
      </c>
      <c r="L110" s="113" t="s">
        <v>420</v>
      </c>
      <c r="M110" s="113" t="s">
        <v>388</v>
      </c>
      <c r="N110" s="113" t="s">
        <v>44</v>
      </c>
      <c r="O110" s="113" t="s">
        <v>386</v>
      </c>
      <c r="P110" s="113" t="s">
        <v>824</v>
      </c>
      <c r="Q110" s="113">
        <v>333</v>
      </c>
      <c r="R110" s="113" t="s">
        <v>83</v>
      </c>
      <c r="S110" s="84" t="str">
        <f t="shared" si="7"/>
        <v>WOOLRICH</v>
      </c>
      <c r="T110" s="84" t="str">
        <f t="shared" si="10"/>
        <v>серый</v>
      </c>
      <c r="Y110" s="60">
        <f t="shared" si="11"/>
        <v>2</v>
      </c>
      <c r="Z110" s="49">
        <f t="shared" si="12"/>
        <v>72</v>
      </c>
      <c r="AA110" s="60">
        <f t="shared" si="13"/>
        <v>2072</v>
      </c>
    </row>
    <row r="111" spans="1:27">
      <c r="A111" s="84" t="str">
        <f t="shared" si="8"/>
        <v>7720502333</v>
      </c>
      <c r="B111" s="84" t="str">
        <f t="shared" si="9"/>
        <v>02-072-08</v>
      </c>
      <c r="C111" s="113" t="s">
        <v>1022</v>
      </c>
      <c r="D111" s="113" t="s">
        <v>1017</v>
      </c>
      <c r="E111" s="113" t="s">
        <v>790</v>
      </c>
      <c r="F111" s="114">
        <v>55</v>
      </c>
      <c r="G111" s="113" t="s">
        <v>1012</v>
      </c>
      <c r="H111" s="113" t="s">
        <v>83</v>
      </c>
      <c r="I111" s="113" t="s">
        <v>1018</v>
      </c>
      <c r="J111" s="113" t="s">
        <v>327</v>
      </c>
      <c r="K111" s="113" t="s">
        <v>382</v>
      </c>
      <c r="L111" s="113" t="s">
        <v>420</v>
      </c>
      <c r="M111" s="113" t="s">
        <v>388</v>
      </c>
      <c r="N111" s="113" t="s">
        <v>44</v>
      </c>
      <c r="O111" s="113" t="s">
        <v>386</v>
      </c>
      <c r="P111" s="113" t="s">
        <v>824</v>
      </c>
      <c r="Q111" s="113">
        <v>333</v>
      </c>
      <c r="R111" s="113" t="s">
        <v>83</v>
      </c>
      <c r="S111" s="84" t="str">
        <f t="shared" si="7"/>
        <v>WOOLRICH</v>
      </c>
      <c r="T111" s="84" t="str">
        <f t="shared" si="10"/>
        <v>серый</v>
      </c>
      <c r="Y111" s="60">
        <f t="shared" si="11"/>
        <v>2</v>
      </c>
      <c r="Z111" s="49">
        <f t="shared" si="12"/>
        <v>72</v>
      </c>
      <c r="AA111" s="60">
        <f t="shared" si="13"/>
        <v>2072</v>
      </c>
    </row>
    <row r="112" spans="1:27">
      <c r="A112" s="84" t="str">
        <f t="shared" si="8"/>
        <v>88101011</v>
      </c>
      <c r="B112" s="84" t="str">
        <f t="shared" si="9"/>
        <v>02-073-09</v>
      </c>
      <c r="C112" s="113" t="s">
        <v>1023</v>
      </c>
      <c r="D112" s="113" t="s">
        <v>1024</v>
      </c>
      <c r="E112" s="113" t="s">
        <v>787</v>
      </c>
      <c r="F112" s="114">
        <v>57</v>
      </c>
      <c r="G112" s="113" t="s">
        <v>1025</v>
      </c>
      <c r="H112" s="113" t="s">
        <v>53</v>
      </c>
      <c r="I112" s="113" t="s">
        <v>1026</v>
      </c>
      <c r="J112" s="113" t="s">
        <v>361</v>
      </c>
      <c r="K112" s="113" t="s">
        <v>382</v>
      </c>
      <c r="L112" s="113" t="s">
        <v>420</v>
      </c>
      <c r="M112" s="113" t="s">
        <v>389</v>
      </c>
      <c r="N112" s="113" t="s">
        <v>44</v>
      </c>
      <c r="O112" s="113" t="s">
        <v>433</v>
      </c>
      <c r="P112" s="113" t="s">
        <v>824</v>
      </c>
      <c r="Q112" s="113">
        <v>1</v>
      </c>
      <c r="R112" s="113" t="s">
        <v>53</v>
      </c>
      <c r="S112" s="84" t="str">
        <f t="shared" si="7"/>
        <v>DOCKER</v>
      </c>
      <c r="T112" s="84" t="str">
        <f t="shared" si="10"/>
        <v>черный</v>
      </c>
      <c r="Y112" s="60">
        <f t="shared" si="11"/>
        <v>2</v>
      </c>
      <c r="Z112" s="49">
        <f t="shared" si="12"/>
        <v>73</v>
      </c>
      <c r="AA112" s="60">
        <f t="shared" si="13"/>
        <v>2073</v>
      </c>
    </row>
    <row r="113" spans="1:27">
      <c r="A113" s="84" t="str">
        <f t="shared" si="8"/>
        <v>88101011</v>
      </c>
      <c r="B113" s="84" t="str">
        <f t="shared" si="9"/>
        <v>02-073-09</v>
      </c>
      <c r="C113" s="113" t="s">
        <v>1027</v>
      </c>
      <c r="D113" s="113" t="s">
        <v>1024</v>
      </c>
      <c r="E113" s="113" t="s">
        <v>785</v>
      </c>
      <c r="F113" s="114">
        <v>59</v>
      </c>
      <c r="G113" s="113" t="s">
        <v>1025</v>
      </c>
      <c r="H113" s="113" t="s">
        <v>53</v>
      </c>
      <c r="I113" s="113" t="s">
        <v>1026</v>
      </c>
      <c r="J113" s="113" t="s">
        <v>361</v>
      </c>
      <c r="K113" s="113" t="s">
        <v>382</v>
      </c>
      <c r="L113" s="113" t="s">
        <v>420</v>
      </c>
      <c r="M113" s="113" t="s">
        <v>389</v>
      </c>
      <c r="N113" s="113" t="s">
        <v>44</v>
      </c>
      <c r="O113" s="113" t="s">
        <v>433</v>
      </c>
      <c r="P113" s="113" t="s">
        <v>824</v>
      </c>
      <c r="Q113" s="113">
        <v>1</v>
      </c>
      <c r="R113" s="113" t="s">
        <v>53</v>
      </c>
      <c r="S113" s="84" t="str">
        <f t="shared" si="7"/>
        <v>DOCKER</v>
      </c>
      <c r="T113" s="84" t="str">
        <f t="shared" si="10"/>
        <v>черный</v>
      </c>
      <c r="Y113" s="60">
        <f t="shared" si="11"/>
        <v>2</v>
      </c>
      <c r="Z113" s="49">
        <f t="shared" si="12"/>
        <v>73</v>
      </c>
      <c r="AA113" s="60">
        <f t="shared" si="13"/>
        <v>2073</v>
      </c>
    </row>
    <row r="114" spans="1:27">
      <c r="A114" s="84" t="str">
        <f t="shared" si="8"/>
        <v>88101011</v>
      </c>
      <c r="B114" s="84" t="str">
        <f t="shared" si="9"/>
        <v>02-073-09</v>
      </c>
      <c r="C114" s="113" t="s">
        <v>1028</v>
      </c>
      <c r="D114" s="113" t="s">
        <v>1024</v>
      </c>
      <c r="E114" s="113" t="s">
        <v>790</v>
      </c>
      <c r="F114" s="114">
        <v>55</v>
      </c>
      <c r="G114" s="113" t="s">
        <v>1025</v>
      </c>
      <c r="H114" s="113" t="s">
        <v>53</v>
      </c>
      <c r="I114" s="113" t="s">
        <v>1026</v>
      </c>
      <c r="J114" s="113" t="s">
        <v>361</v>
      </c>
      <c r="K114" s="113" t="s">
        <v>382</v>
      </c>
      <c r="L114" s="113" t="s">
        <v>420</v>
      </c>
      <c r="M114" s="113" t="s">
        <v>389</v>
      </c>
      <c r="N114" s="113" t="s">
        <v>44</v>
      </c>
      <c r="O114" s="113" t="s">
        <v>433</v>
      </c>
      <c r="P114" s="113" t="s">
        <v>824</v>
      </c>
      <c r="Q114" s="113">
        <v>1</v>
      </c>
      <c r="R114" s="113" t="s">
        <v>53</v>
      </c>
      <c r="S114" s="84" t="str">
        <f t="shared" si="7"/>
        <v>DOCKER</v>
      </c>
      <c r="T114" s="84" t="str">
        <f t="shared" si="10"/>
        <v>черный</v>
      </c>
      <c r="Y114" s="60">
        <f t="shared" si="11"/>
        <v>2</v>
      </c>
      <c r="Z114" s="49">
        <f t="shared" si="12"/>
        <v>73</v>
      </c>
      <c r="AA114" s="60">
        <f t="shared" si="13"/>
        <v>2073</v>
      </c>
    </row>
    <row r="115" spans="1:27">
      <c r="A115" s="84" t="str">
        <f t="shared" si="8"/>
        <v>88101011</v>
      </c>
      <c r="B115" s="84" t="str">
        <f t="shared" si="9"/>
        <v>02-073-09</v>
      </c>
      <c r="C115" s="113" t="s">
        <v>1029</v>
      </c>
      <c r="D115" s="113" t="s">
        <v>1024</v>
      </c>
      <c r="E115" s="113" t="s">
        <v>788</v>
      </c>
      <c r="F115" s="114">
        <v>61</v>
      </c>
      <c r="G115" s="113" t="s">
        <v>1025</v>
      </c>
      <c r="H115" s="113" t="s">
        <v>53</v>
      </c>
      <c r="I115" s="113" t="s">
        <v>1026</v>
      </c>
      <c r="J115" s="113" t="s">
        <v>361</v>
      </c>
      <c r="K115" s="113" t="s">
        <v>382</v>
      </c>
      <c r="L115" s="113" t="s">
        <v>420</v>
      </c>
      <c r="M115" s="113" t="s">
        <v>389</v>
      </c>
      <c r="N115" s="113" t="s">
        <v>44</v>
      </c>
      <c r="O115" s="113" t="s">
        <v>433</v>
      </c>
      <c r="P115" s="113" t="s">
        <v>824</v>
      </c>
      <c r="Q115" s="113">
        <v>1</v>
      </c>
      <c r="R115" s="113" t="s">
        <v>53</v>
      </c>
      <c r="S115" s="84" t="str">
        <f t="shared" si="7"/>
        <v>DOCKER</v>
      </c>
      <c r="T115" s="84" t="str">
        <f t="shared" si="10"/>
        <v>черный</v>
      </c>
      <c r="Y115" s="60">
        <f t="shared" si="11"/>
        <v>2</v>
      </c>
      <c r="Z115" s="49">
        <f t="shared" si="12"/>
        <v>73</v>
      </c>
      <c r="AA115" s="60">
        <f t="shared" si="13"/>
        <v>2073</v>
      </c>
    </row>
    <row r="116" spans="1:27">
      <c r="A116" s="84" t="str">
        <f t="shared" si="8"/>
        <v>88101011</v>
      </c>
      <c r="B116" s="84" t="str">
        <f t="shared" si="9"/>
        <v>02-073-09</v>
      </c>
      <c r="C116" s="113" t="s">
        <v>1030</v>
      </c>
      <c r="D116" s="113" t="s">
        <v>1024</v>
      </c>
      <c r="E116" s="113" t="s">
        <v>789</v>
      </c>
      <c r="F116" s="114">
        <v>63</v>
      </c>
      <c r="G116" s="113" t="s">
        <v>1025</v>
      </c>
      <c r="H116" s="113" t="s">
        <v>53</v>
      </c>
      <c r="I116" s="113" t="s">
        <v>1026</v>
      </c>
      <c r="J116" s="113" t="s">
        <v>361</v>
      </c>
      <c r="K116" s="113" t="s">
        <v>382</v>
      </c>
      <c r="L116" s="113" t="s">
        <v>420</v>
      </c>
      <c r="M116" s="113" t="s">
        <v>389</v>
      </c>
      <c r="N116" s="113" t="s">
        <v>44</v>
      </c>
      <c r="O116" s="113" t="s">
        <v>433</v>
      </c>
      <c r="P116" s="113" t="s">
        <v>824</v>
      </c>
      <c r="Q116" s="113">
        <v>1</v>
      </c>
      <c r="R116" s="113" t="s">
        <v>53</v>
      </c>
      <c r="S116" s="84" t="str">
        <f t="shared" si="7"/>
        <v>DOCKER</v>
      </c>
      <c r="T116" s="84" t="str">
        <f t="shared" si="10"/>
        <v>черный</v>
      </c>
      <c r="Y116" s="60">
        <f t="shared" si="11"/>
        <v>2</v>
      </c>
      <c r="Z116" s="49">
        <f t="shared" si="12"/>
        <v>73</v>
      </c>
      <c r="AA116" s="60">
        <f t="shared" si="13"/>
        <v>2073</v>
      </c>
    </row>
    <row r="117" spans="1:27">
      <c r="A117" s="84" t="str">
        <f t="shared" si="8"/>
        <v>16581011</v>
      </c>
      <c r="B117" s="84" t="str">
        <f t="shared" si="9"/>
        <v>02-074-09</v>
      </c>
      <c r="C117" s="113" t="s">
        <v>1031</v>
      </c>
      <c r="D117" s="113" t="s">
        <v>1032</v>
      </c>
      <c r="E117" s="113" t="s">
        <v>785</v>
      </c>
      <c r="F117" s="114">
        <v>59</v>
      </c>
      <c r="G117" s="113" t="s">
        <v>1033</v>
      </c>
      <c r="H117" s="113" t="s">
        <v>53</v>
      </c>
      <c r="I117" s="113" t="s">
        <v>786</v>
      </c>
      <c r="J117" s="113" t="s">
        <v>346</v>
      </c>
      <c r="K117" s="113" t="s">
        <v>382</v>
      </c>
      <c r="L117" s="113" t="s">
        <v>420</v>
      </c>
      <c r="M117" s="113" t="s">
        <v>388</v>
      </c>
      <c r="N117" s="113" t="s">
        <v>30</v>
      </c>
      <c r="O117" s="113" t="s">
        <v>386</v>
      </c>
      <c r="P117" s="113" t="s">
        <v>824</v>
      </c>
      <c r="Q117" s="113">
        <v>1</v>
      </c>
      <c r="R117" s="113" t="s">
        <v>53</v>
      </c>
      <c r="S117" s="84" t="str">
        <f t="shared" si="7"/>
        <v>PORKPIE</v>
      </c>
      <c r="T117" s="84" t="str">
        <f t="shared" si="10"/>
        <v>черный</v>
      </c>
      <c r="Y117" s="60">
        <f t="shared" si="11"/>
        <v>2</v>
      </c>
      <c r="Z117" s="49">
        <f t="shared" si="12"/>
        <v>74</v>
      </c>
      <c r="AA117" s="60">
        <f t="shared" si="13"/>
        <v>2074</v>
      </c>
    </row>
    <row r="118" spans="1:27">
      <c r="A118" s="84" t="str">
        <f t="shared" si="8"/>
        <v>25281051</v>
      </c>
      <c r="B118" s="84" t="str">
        <f t="shared" si="9"/>
        <v>02-075-09</v>
      </c>
      <c r="C118" s="113" t="s">
        <v>1034</v>
      </c>
      <c r="D118" s="113" t="s">
        <v>1035</v>
      </c>
      <c r="E118" s="113" t="s">
        <v>785</v>
      </c>
      <c r="F118" s="114">
        <v>59</v>
      </c>
      <c r="G118" s="113" t="s">
        <v>1036</v>
      </c>
      <c r="H118" s="113" t="s">
        <v>53</v>
      </c>
      <c r="I118" s="113" t="s">
        <v>786</v>
      </c>
      <c r="J118" s="113" t="s">
        <v>330</v>
      </c>
      <c r="K118" s="113" t="s">
        <v>382</v>
      </c>
      <c r="L118" s="113" t="s">
        <v>420</v>
      </c>
      <c r="M118" s="113" t="s">
        <v>388</v>
      </c>
      <c r="N118" s="113" t="s">
        <v>30</v>
      </c>
      <c r="O118" s="113" t="s">
        <v>386</v>
      </c>
      <c r="P118" s="113" t="s">
        <v>824</v>
      </c>
      <c r="Q118" s="113">
        <v>1</v>
      </c>
      <c r="R118" s="113" t="s">
        <v>53</v>
      </c>
      <c r="S118" s="84" t="str">
        <f t="shared" si="7"/>
        <v>TRAVELLER</v>
      </c>
      <c r="T118" s="84" t="str">
        <f t="shared" si="10"/>
        <v>черный</v>
      </c>
      <c r="Y118" s="60">
        <f t="shared" si="11"/>
        <v>2</v>
      </c>
      <c r="Z118" s="49">
        <f t="shared" si="12"/>
        <v>75</v>
      </c>
      <c r="AA118" s="60">
        <f t="shared" si="13"/>
        <v>2075</v>
      </c>
    </row>
    <row r="119" spans="1:27">
      <c r="A119" s="84" t="str">
        <f t="shared" si="8"/>
        <v>259813960</v>
      </c>
      <c r="B119" s="84" t="str">
        <f t="shared" si="9"/>
        <v>02-075-14</v>
      </c>
      <c r="C119" s="113" t="s">
        <v>1037</v>
      </c>
      <c r="D119" s="113" t="s">
        <v>1038</v>
      </c>
      <c r="E119" s="113" t="s">
        <v>785</v>
      </c>
      <c r="F119" s="114">
        <v>59</v>
      </c>
      <c r="G119" s="113" t="s">
        <v>1039</v>
      </c>
      <c r="H119" s="113" t="s">
        <v>86</v>
      </c>
      <c r="I119" s="113" t="s">
        <v>786</v>
      </c>
      <c r="J119" s="113" t="s">
        <v>330</v>
      </c>
      <c r="K119" s="113" t="s">
        <v>382</v>
      </c>
      <c r="L119" s="113" t="s">
        <v>420</v>
      </c>
      <c r="M119" s="113" t="s">
        <v>388</v>
      </c>
      <c r="N119" s="113" t="s">
        <v>30</v>
      </c>
      <c r="O119" s="113" t="s">
        <v>395</v>
      </c>
      <c r="P119" s="113" t="s">
        <v>824</v>
      </c>
      <c r="Q119" s="113">
        <v>60</v>
      </c>
      <c r="R119" s="113" t="s">
        <v>83</v>
      </c>
      <c r="S119" s="84" t="str">
        <f t="shared" si="7"/>
        <v>TRAVELLER</v>
      </c>
      <c r="T119" s="84" t="str">
        <f t="shared" si="10"/>
        <v>коричневый</v>
      </c>
      <c r="Y119" s="60">
        <f t="shared" si="11"/>
        <v>2</v>
      </c>
      <c r="Z119" s="49">
        <f t="shared" si="12"/>
        <v>75</v>
      </c>
      <c r="AA119" s="60">
        <f t="shared" si="13"/>
        <v>2075</v>
      </c>
    </row>
    <row r="120" spans="1:27">
      <c r="A120" s="84" t="str">
        <f t="shared" si="8"/>
        <v>6210209132</v>
      </c>
      <c r="B120" s="84" t="str">
        <f t="shared" si="9"/>
        <v>02-076-08</v>
      </c>
      <c r="C120" s="113" t="s">
        <v>1040</v>
      </c>
      <c r="D120" s="113" t="s">
        <v>1041</v>
      </c>
      <c r="E120" s="113" t="s">
        <v>785</v>
      </c>
      <c r="F120" s="114">
        <v>59</v>
      </c>
      <c r="G120" s="113" t="s">
        <v>1042</v>
      </c>
      <c r="H120" s="113" t="s">
        <v>83</v>
      </c>
      <c r="I120" s="113" t="s">
        <v>786</v>
      </c>
      <c r="J120" s="113" t="s">
        <v>336</v>
      </c>
      <c r="K120" s="113" t="s">
        <v>382</v>
      </c>
      <c r="L120" s="113" t="s">
        <v>420</v>
      </c>
      <c r="M120" s="113" t="s">
        <v>388</v>
      </c>
      <c r="N120" s="113" t="s">
        <v>44</v>
      </c>
      <c r="O120" s="113" t="s">
        <v>433</v>
      </c>
      <c r="P120" s="113" t="s">
        <v>824</v>
      </c>
      <c r="Q120" s="113">
        <v>132</v>
      </c>
      <c r="R120" s="113" t="s">
        <v>83</v>
      </c>
      <c r="S120" s="84" t="str">
        <f t="shared" si="7"/>
        <v>KENT</v>
      </c>
      <c r="T120" s="84" t="str">
        <f t="shared" si="10"/>
        <v>серый</v>
      </c>
      <c r="Y120" s="60">
        <f t="shared" si="11"/>
        <v>2</v>
      </c>
      <c r="Z120" s="49">
        <f t="shared" si="12"/>
        <v>76</v>
      </c>
      <c r="AA120" s="60">
        <f t="shared" si="13"/>
        <v>2076</v>
      </c>
    </row>
    <row r="121" spans="1:27">
      <c r="A121" s="84" t="str">
        <f t="shared" si="8"/>
        <v>62901102</v>
      </c>
      <c r="B121" s="84" t="str">
        <f t="shared" si="9"/>
        <v>02-077-16</v>
      </c>
      <c r="C121" s="113" t="s">
        <v>1043</v>
      </c>
      <c r="D121" s="113" t="s">
        <v>1044</v>
      </c>
      <c r="E121" s="113" t="s">
        <v>787</v>
      </c>
      <c r="F121" s="114">
        <v>57</v>
      </c>
      <c r="G121" s="113" t="s">
        <v>1045</v>
      </c>
      <c r="H121" s="113" t="s">
        <v>55</v>
      </c>
      <c r="I121" s="113" t="s">
        <v>1046</v>
      </c>
      <c r="J121" s="113" t="s">
        <v>348</v>
      </c>
      <c r="K121" s="113" t="s">
        <v>382</v>
      </c>
      <c r="L121" s="113" t="s">
        <v>420</v>
      </c>
      <c r="M121" s="113" t="s">
        <v>388</v>
      </c>
      <c r="N121" s="113" t="s">
        <v>44</v>
      </c>
      <c r="O121" s="113" t="s">
        <v>433</v>
      </c>
      <c r="P121" s="113" t="s">
        <v>824</v>
      </c>
      <c r="Q121" s="113">
        <v>2</v>
      </c>
      <c r="R121" s="113" t="s">
        <v>71</v>
      </c>
      <c r="S121" s="84" t="str">
        <f t="shared" si="7"/>
        <v>RIDERS</v>
      </c>
      <c r="T121" s="84" t="str">
        <f t="shared" si="10"/>
        <v>темно-синий</v>
      </c>
      <c r="Y121" s="60">
        <f t="shared" si="11"/>
        <v>2</v>
      </c>
      <c r="Z121" s="49">
        <f t="shared" si="12"/>
        <v>77</v>
      </c>
      <c r="AA121" s="60">
        <f t="shared" si="13"/>
        <v>2077</v>
      </c>
    </row>
    <row r="122" spans="1:27">
      <c r="A122" s="84" t="str">
        <f t="shared" si="8"/>
        <v>62901102</v>
      </c>
      <c r="B122" s="84" t="str">
        <f t="shared" si="9"/>
        <v>02-077-16</v>
      </c>
      <c r="C122" s="113" t="s">
        <v>1047</v>
      </c>
      <c r="D122" s="113" t="s">
        <v>1044</v>
      </c>
      <c r="E122" s="113" t="s">
        <v>785</v>
      </c>
      <c r="F122" s="114">
        <v>59</v>
      </c>
      <c r="G122" s="113" t="s">
        <v>1045</v>
      </c>
      <c r="H122" s="113" t="s">
        <v>55</v>
      </c>
      <c r="I122" s="113" t="s">
        <v>1046</v>
      </c>
      <c r="J122" s="113" t="s">
        <v>348</v>
      </c>
      <c r="K122" s="113" t="s">
        <v>382</v>
      </c>
      <c r="L122" s="113" t="s">
        <v>420</v>
      </c>
      <c r="M122" s="113" t="s">
        <v>388</v>
      </c>
      <c r="N122" s="113" t="s">
        <v>44</v>
      </c>
      <c r="O122" s="113" t="s">
        <v>433</v>
      </c>
      <c r="P122" s="113" t="s">
        <v>824</v>
      </c>
      <c r="Q122" s="113">
        <v>2</v>
      </c>
      <c r="R122" s="113" t="s">
        <v>71</v>
      </c>
      <c r="S122" s="84" t="str">
        <f t="shared" si="7"/>
        <v>RIDERS</v>
      </c>
      <c r="T122" s="84" t="str">
        <f t="shared" si="10"/>
        <v>темно-синий</v>
      </c>
      <c r="Y122" s="60">
        <f t="shared" si="11"/>
        <v>2</v>
      </c>
      <c r="Z122" s="49">
        <f t="shared" si="12"/>
        <v>77</v>
      </c>
      <c r="AA122" s="60">
        <f t="shared" si="13"/>
        <v>2077</v>
      </c>
    </row>
    <row r="123" spans="1:27">
      <c r="A123" s="84" t="str">
        <f t="shared" si="8"/>
        <v>62901102</v>
      </c>
      <c r="B123" s="84" t="str">
        <f t="shared" si="9"/>
        <v>02-077-16</v>
      </c>
      <c r="C123" s="113" t="s">
        <v>1048</v>
      </c>
      <c r="D123" s="113" t="s">
        <v>1044</v>
      </c>
      <c r="E123" s="113" t="s">
        <v>788</v>
      </c>
      <c r="F123" s="114">
        <v>61</v>
      </c>
      <c r="G123" s="113" t="s">
        <v>1045</v>
      </c>
      <c r="H123" s="113" t="s">
        <v>55</v>
      </c>
      <c r="I123" s="113" t="s">
        <v>1046</v>
      </c>
      <c r="J123" s="113" t="s">
        <v>348</v>
      </c>
      <c r="K123" s="113" t="s">
        <v>382</v>
      </c>
      <c r="L123" s="113" t="s">
        <v>420</v>
      </c>
      <c r="M123" s="113" t="s">
        <v>388</v>
      </c>
      <c r="N123" s="113" t="s">
        <v>44</v>
      </c>
      <c r="O123" s="113" t="s">
        <v>433</v>
      </c>
      <c r="P123" s="113" t="s">
        <v>824</v>
      </c>
      <c r="Q123" s="113">
        <v>2</v>
      </c>
      <c r="R123" s="113" t="s">
        <v>71</v>
      </c>
      <c r="S123" s="84" t="str">
        <f t="shared" si="7"/>
        <v>RIDERS</v>
      </c>
      <c r="T123" s="84" t="str">
        <f t="shared" si="10"/>
        <v>темно-синий</v>
      </c>
      <c r="Y123" s="60">
        <f t="shared" si="11"/>
        <v>2</v>
      </c>
      <c r="Z123" s="49">
        <f t="shared" si="12"/>
        <v>77</v>
      </c>
      <c r="AA123" s="60">
        <f t="shared" si="13"/>
        <v>2077</v>
      </c>
    </row>
    <row r="124" spans="1:27">
      <c r="A124" s="84" t="str">
        <f t="shared" si="8"/>
        <v>638090468</v>
      </c>
      <c r="B124" s="84" t="str">
        <f t="shared" si="9"/>
        <v>02-078-14</v>
      </c>
      <c r="C124" s="113" t="s">
        <v>1049</v>
      </c>
      <c r="D124" s="113" t="s">
        <v>1050</v>
      </c>
      <c r="E124" s="113" t="s">
        <v>797</v>
      </c>
      <c r="F124" s="114">
        <v>58</v>
      </c>
      <c r="G124" s="113" t="s">
        <v>1051</v>
      </c>
      <c r="H124" s="113" t="s">
        <v>86</v>
      </c>
      <c r="I124" s="113" t="s">
        <v>1052</v>
      </c>
      <c r="J124" s="113" t="s">
        <v>324</v>
      </c>
      <c r="K124" s="113" t="s">
        <v>382</v>
      </c>
      <c r="L124" s="113" t="s">
        <v>420</v>
      </c>
      <c r="M124" s="113" t="s">
        <v>388</v>
      </c>
      <c r="N124" s="113" t="s">
        <v>44</v>
      </c>
      <c r="O124" s="113" t="s">
        <v>428</v>
      </c>
      <c r="P124" s="113" t="s">
        <v>824</v>
      </c>
      <c r="Q124" s="113">
        <v>68</v>
      </c>
      <c r="R124" s="113" t="s">
        <v>71</v>
      </c>
      <c r="S124" s="84" t="str">
        <f t="shared" si="7"/>
        <v>DRIVER</v>
      </c>
      <c r="T124" s="84" t="str">
        <f t="shared" si="10"/>
        <v>коричневый</v>
      </c>
      <c r="Y124" s="60">
        <f t="shared" si="11"/>
        <v>2</v>
      </c>
      <c r="Z124" s="49">
        <f t="shared" si="12"/>
        <v>78</v>
      </c>
      <c r="AA124" s="60">
        <f t="shared" si="13"/>
        <v>2078</v>
      </c>
    </row>
    <row r="125" spans="1:27">
      <c r="A125" s="84" t="str">
        <f t="shared" si="8"/>
        <v>6640303231</v>
      </c>
      <c r="B125" s="84" t="str">
        <f t="shared" si="9"/>
        <v>02-079-08</v>
      </c>
      <c r="C125" s="113" t="s">
        <v>1053</v>
      </c>
      <c r="D125" s="113" t="s">
        <v>1054</v>
      </c>
      <c r="E125" s="113" t="s">
        <v>785</v>
      </c>
      <c r="F125" s="114">
        <v>59</v>
      </c>
      <c r="G125" s="113" t="s">
        <v>1055</v>
      </c>
      <c r="H125" s="113" t="s">
        <v>83</v>
      </c>
      <c r="I125" s="113" t="s">
        <v>786</v>
      </c>
      <c r="J125" s="113" t="s">
        <v>349</v>
      </c>
      <c r="K125" s="113" t="s">
        <v>382</v>
      </c>
      <c r="L125" s="113" t="s">
        <v>420</v>
      </c>
      <c r="M125" s="113" t="s">
        <v>388</v>
      </c>
      <c r="N125" s="113" t="s">
        <v>44</v>
      </c>
      <c r="O125" s="113" t="s">
        <v>433</v>
      </c>
      <c r="P125" s="113" t="s">
        <v>824</v>
      </c>
      <c r="Q125" s="113">
        <v>231</v>
      </c>
      <c r="R125" s="113" t="s">
        <v>71</v>
      </c>
      <c r="S125" s="84" t="str">
        <f t="shared" si="7"/>
        <v>6-PANEL</v>
      </c>
      <c r="T125" s="84" t="str">
        <f t="shared" si="10"/>
        <v>серый</v>
      </c>
      <c r="Y125" s="60">
        <f t="shared" si="11"/>
        <v>2</v>
      </c>
      <c r="Z125" s="49">
        <f t="shared" si="12"/>
        <v>79</v>
      </c>
      <c r="AA125" s="60">
        <f t="shared" si="13"/>
        <v>2079</v>
      </c>
    </row>
    <row r="126" spans="1:27">
      <c r="A126" s="84" t="str">
        <f t="shared" si="8"/>
        <v>6840210132</v>
      </c>
      <c r="B126" s="84" t="str">
        <f t="shared" si="9"/>
        <v>02-080-08</v>
      </c>
      <c r="C126" s="113" t="s">
        <v>1056</v>
      </c>
      <c r="D126" s="113" t="s">
        <v>1057</v>
      </c>
      <c r="E126" s="113" t="s">
        <v>785</v>
      </c>
      <c r="F126" s="114">
        <v>59</v>
      </c>
      <c r="G126" s="113" t="s">
        <v>1058</v>
      </c>
      <c r="H126" s="113" t="s">
        <v>83</v>
      </c>
      <c r="I126" s="113" t="s">
        <v>786</v>
      </c>
      <c r="J126" s="113" t="s">
        <v>318</v>
      </c>
      <c r="K126" s="113" t="s">
        <v>382</v>
      </c>
      <c r="L126" s="113" t="s">
        <v>420</v>
      </c>
      <c r="M126" s="113" t="s">
        <v>388</v>
      </c>
      <c r="N126" s="113" t="s">
        <v>44</v>
      </c>
      <c r="O126" s="113" t="s">
        <v>433</v>
      </c>
      <c r="P126" s="113" t="s">
        <v>824</v>
      </c>
      <c r="Q126" s="113">
        <v>132</v>
      </c>
      <c r="R126" s="113" t="s">
        <v>83</v>
      </c>
      <c r="S126" s="84" t="str">
        <f t="shared" si="7"/>
        <v>HATTERAS</v>
      </c>
      <c r="T126" s="84" t="str">
        <f t="shared" si="10"/>
        <v>серый</v>
      </c>
      <c r="Y126" s="60">
        <f t="shared" si="11"/>
        <v>2</v>
      </c>
      <c r="Z126" s="49">
        <f t="shared" si="12"/>
        <v>80</v>
      </c>
      <c r="AA126" s="60">
        <f t="shared" si="13"/>
        <v>2080</v>
      </c>
    </row>
    <row r="127" spans="1:27">
      <c r="A127" s="84" t="str">
        <f t="shared" si="8"/>
        <v>684090568</v>
      </c>
      <c r="B127" s="84" t="str">
        <f t="shared" si="9"/>
        <v>02-081-14</v>
      </c>
      <c r="C127" s="113" t="s">
        <v>1059</v>
      </c>
      <c r="D127" s="113" t="s">
        <v>1060</v>
      </c>
      <c r="E127" s="113" t="s">
        <v>785</v>
      </c>
      <c r="F127" s="114">
        <v>59</v>
      </c>
      <c r="G127" s="113" t="s">
        <v>1061</v>
      </c>
      <c r="H127" s="113" t="s">
        <v>86</v>
      </c>
      <c r="I127" s="113" t="s">
        <v>1052</v>
      </c>
      <c r="J127" s="113" t="s">
        <v>318</v>
      </c>
      <c r="K127" s="113" t="s">
        <v>382</v>
      </c>
      <c r="L127" s="113" t="s">
        <v>420</v>
      </c>
      <c r="M127" s="113" t="s">
        <v>388</v>
      </c>
      <c r="N127" s="113" t="s">
        <v>44</v>
      </c>
      <c r="O127" s="113" t="s">
        <v>433</v>
      </c>
      <c r="P127" s="113" t="s">
        <v>824</v>
      </c>
      <c r="Q127" s="113">
        <v>68</v>
      </c>
      <c r="R127" s="113" t="s">
        <v>86</v>
      </c>
      <c r="S127" s="84" t="str">
        <f t="shared" si="7"/>
        <v>HATTERAS</v>
      </c>
      <c r="T127" s="84" t="str">
        <f t="shared" si="10"/>
        <v>коричневый</v>
      </c>
      <c r="Y127" s="60">
        <f t="shared" si="11"/>
        <v>2</v>
      </c>
      <c r="Z127" s="49">
        <f t="shared" si="12"/>
        <v>81</v>
      </c>
      <c r="AA127" s="60">
        <f t="shared" si="13"/>
        <v>2081</v>
      </c>
    </row>
    <row r="128" spans="1:27">
      <c r="A128" s="84" t="str">
        <f t="shared" si="8"/>
        <v>12381018</v>
      </c>
      <c r="B128" s="84" t="str">
        <f t="shared" si="9"/>
        <v>02-037-18</v>
      </c>
      <c r="C128" s="113" t="s">
        <v>1062</v>
      </c>
      <c r="D128" s="113" t="s">
        <v>1063</v>
      </c>
      <c r="E128" s="113" t="s">
        <v>787</v>
      </c>
      <c r="F128" s="114">
        <v>57</v>
      </c>
      <c r="G128" s="113" t="s">
        <v>1064</v>
      </c>
      <c r="H128" s="113" t="s">
        <v>78</v>
      </c>
      <c r="I128" s="113" t="s">
        <v>786</v>
      </c>
      <c r="J128" s="113" t="s">
        <v>329</v>
      </c>
      <c r="K128" s="113" t="s">
        <v>382</v>
      </c>
      <c r="L128" s="113" t="s">
        <v>420</v>
      </c>
      <c r="M128" s="113" t="s">
        <v>388</v>
      </c>
      <c r="N128" s="113" t="s">
        <v>30</v>
      </c>
      <c r="O128" s="113" t="s">
        <v>386</v>
      </c>
      <c r="P128" s="113" t="s">
        <v>824</v>
      </c>
      <c r="Q128" s="113">
        <v>8</v>
      </c>
      <c r="R128" s="113" t="s">
        <v>78</v>
      </c>
      <c r="S128" s="84" t="str">
        <f t="shared" si="7"/>
        <v>TRILBY</v>
      </c>
      <c r="T128" s="84" t="str">
        <f t="shared" si="10"/>
        <v>красный</v>
      </c>
      <c r="Y128" s="60">
        <f t="shared" si="11"/>
        <v>2</v>
      </c>
      <c r="Z128" s="49">
        <f t="shared" si="12"/>
        <v>37</v>
      </c>
      <c r="AA128" s="60">
        <f t="shared" si="13"/>
        <v>2037</v>
      </c>
    </row>
    <row r="129" spans="1:27">
      <c r="A129" s="84" t="str">
        <f t="shared" si="8"/>
        <v>12381018</v>
      </c>
      <c r="B129" s="84" t="str">
        <f t="shared" si="9"/>
        <v>02-037-18</v>
      </c>
      <c r="C129" s="113" t="s">
        <v>1065</v>
      </c>
      <c r="D129" s="113" t="s">
        <v>1063</v>
      </c>
      <c r="E129" s="113" t="s">
        <v>785</v>
      </c>
      <c r="F129" s="114">
        <v>59</v>
      </c>
      <c r="G129" s="113" t="s">
        <v>1064</v>
      </c>
      <c r="H129" s="113" t="s">
        <v>78</v>
      </c>
      <c r="I129" s="113" t="s">
        <v>786</v>
      </c>
      <c r="J129" s="113" t="s">
        <v>329</v>
      </c>
      <c r="K129" s="113" t="s">
        <v>382</v>
      </c>
      <c r="L129" s="113" t="s">
        <v>420</v>
      </c>
      <c r="M129" s="113" t="s">
        <v>388</v>
      </c>
      <c r="N129" s="113" t="s">
        <v>30</v>
      </c>
      <c r="O129" s="113" t="s">
        <v>386</v>
      </c>
      <c r="P129" s="113" t="s">
        <v>824</v>
      </c>
      <c r="Q129" s="113">
        <v>8</v>
      </c>
      <c r="R129" s="113" t="s">
        <v>78</v>
      </c>
      <c r="S129" s="84" t="str">
        <f t="shared" si="7"/>
        <v>TRILBY</v>
      </c>
      <c r="T129" s="84" t="str">
        <f t="shared" si="10"/>
        <v>красный</v>
      </c>
      <c r="Y129" s="60">
        <f t="shared" si="11"/>
        <v>2</v>
      </c>
      <c r="Z129" s="49">
        <f t="shared" si="12"/>
        <v>37</v>
      </c>
      <c r="AA129" s="60">
        <f t="shared" si="13"/>
        <v>2037</v>
      </c>
    </row>
    <row r="130" spans="1:27">
      <c r="A130" s="84" t="str">
        <f t="shared" si="8"/>
        <v>1320501331</v>
      </c>
      <c r="B130" s="84" t="str">
        <f t="shared" si="9"/>
        <v>02-082-08</v>
      </c>
      <c r="C130" s="113" t="s">
        <v>1066</v>
      </c>
      <c r="D130" s="113" t="s">
        <v>1067</v>
      </c>
      <c r="E130" s="113" t="s">
        <v>785</v>
      </c>
      <c r="F130" s="114">
        <v>59</v>
      </c>
      <c r="G130" s="113" t="s">
        <v>1068</v>
      </c>
      <c r="H130" s="113" t="s">
        <v>83</v>
      </c>
      <c r="I130" s="113" t="s">
        <v>1069</v>
      </c>
      <c r="J130" s="113" t="s">
        <v>345</v>
      </c>
      <c r="K130" s="113" t="s">
        <v>382</v>
      </c>
      <c r="L130" s="113" t="s">
        <v>420</v>
      </c>
      <c r="M130" s="113" t="s">
        <v>388</v>
      </c>
      <c r="N130" s="113" t="s">
        <v>44</v>
      </c>
      <c r="O130" s="113" t="s">
        <v>385</v>
      </c>
      <c r="P130" s="113" t="s">
        <v>824</v>
      </c>
      <c r="Q130" s="113">
        <v>331</v>
      </c>
      <c r="R130" s="113" t="s">
        <v>83</v>
      </c>
      <c r="S130" s="84" t="str">
        <f t="shared" ref="S130:S193" si="14">IF(A130&lt;&gt;"",IF(FIND(" ",G130)&gt;=1,MID(G130,FIND(" ",G130)+1,LEN(G130)),""),"")</f>
        <v>PLAYER</v>
      </c>
      <c r="T130" s="84" t="str">
        <f t="shared" si="10"/>
        <v>серый</v>
      </c>
      <c r="Y130" s="60">
        <f t="shared" si="11"/>
        <v>2</v>
      </c>
      <c r="Z130" s="49">
        <f t="shared" si="12"/>
        <v>82</v>
      </c>
      <c r="AA130" s="60">
        <f t="shared" si="13"/>
        <v>2082</v>
      </c>
    </row>
    <row r="131" spans="1:27">
      <c r="A131" s="84" t="str">
        <f t="shared" ref="A131:A194" si="15">IF(G131&amp;Q131&lt;&gt;"",IF(FIND(" ",G131)&gt;=1,MID(G131,1,FIND(" ",G131)-1)&amp;Q131,G131&amp;Q131),"")</f>
        <v>1320501331</v>
      </c>
      <c r="B131" s="84" t="str">
        <f t="shared" ref="B131:B194" si="16">IF(C131&lt;&gt;"",LEFT(C131,9),"")</f>
        <v>02-082-08</v>
      </c>
      <c r="C131" s="113" t="s">
        <v>1070</v>
      </c>
      <c r="D131" s="113" t="s">
        <v>1067</v>
      </c>
      <c r="E131" s="113" t="s">
        <v>787</v>
      </c>
      <c r="F131" s="114">
        <v>57</v>
      </c>
      <c r="G131" s="113" t="s">
        <v>1068</v>
      </c>
      <c r="H131" s="113" t="s">
        <v>83</v>
      </c>
      <c r="I131" s="113" t="s">
        <v>1069</v>
      </c>
      <c r="J131" s="113" t="s">
        <v>345</v>
      </c>
      <c r="K131" s="113" t="s">
        <v>382</v>
      </c>
      <c r="L131" s="113" t="s">
        <v>420</v>
      </c>
      <c r="M131" s="113" t="s">
        <v>388</v>
      </c>
      <c r="N131" s="113" t="s">
        <v>44</v>
      </c>
      <c r="O131" s="113" t="s">
        <v>385</v>
      </c>
      <c r="P131" s="113" t="s">
        <v>824</v>
      </c>
      <c r="Q131" s="113">
        <v>331</v>
      </c>
      <c r="R131" s="113" t="s">
        <v>83</v>
      </c>
      <c r="S131" s="84" t="str">
        <f t="shared" si="14"/>
        <v>PLAYER</v>
      </c>
      <c r="T131" s="84" t="str">
        <f t="shared" ref="T131:T194" si="17">IF(H131&lt;&gt;"",H131,"")</f>
        <v>серый</v>
      </c>
      <c r="Y131" s="60">
        <f t="shared" ref="Y131:Y194" si="18">IFERROR(VALUE(MID($C131,1,2)),0)</f>
        <v>2</v>
      </c>
      <c r="Z131" s="49">
        <f t="shared" ref="Z131:Z194" si="19">IFERROR(VALUE(MID($C131,4,3)),0)</f>
        <v>82</v>
      </c>
      <c r="AA131" s="60">
        <f t="shared" ref="AA131:AA194" si="20">VALUE(RIGHT("00"&amp;Y131,2)&amp;RIGHT("000"&amp;Z131,3))</f>
        <v>2082</v>
      </c>
    </row>
    <row r="132" spans="1:27">
      <c r="A132" s="84" t="str">
        <f t="shared" si="15"/>
        <v>25981021</v>
      </c>
      <c r="B132" s="84" t="str">
        <f t="shared" si="16"/>
        <v>02-083-09</v>
      </c>
      <c r="C132" s="113" t="s">
        <v>1071</v>
      </c>
      <c r="D132" s="113" t="s">
        <v>1072</v>
      </c>
      <c r="E132" s="113" t="s">
        <v>787</v>
      </c>
      <c r="F132" s="114">
        <v>57</v>
      </c>
      <c r="G132" s="113" t="s">
        <v>1073</v>
      </c>
      <c r="H132" s="113" t="s">
        <v>53</v>
      </c>
      <c r="I132" s="113" t="s">
        <v>786</v>
      </c>
      <c r="J132" s="113" t="s">
        <v>330</v>
      </c>
      <c r="K132" s="113" t="s">
        <v>382</v>
      </c>
      <c r="L132" s="113" t="s">
        <v>420</v>
      </c>
      <c r="M132" s="113" t="s">
        <v>388</v>
      </c>
      <c r="N132" s="113" t="s">
        <v>44</v>
      </c>
      <c r="O132" s="113" t="s">
        <v>386</v>
      </c>
      <c r="P132" s="113" t="s">
        <v>824</v>
      </c>
      <c r="Q132" s="113">
        <v>1</v>
      </c>
      <c r="R132" s="113" t="s">
        <v>53</v>
      </c>
      <c r="S132" s="84" t="str">
        <f t="shared" si="14"/>
        <v>TRAVELLER</v>
      </c>
      <c r="T132" s="84" t="str">
        <f t="shared" si="17"/>
        <v>черный</v>
      </c>
      <c r="Y132" s="60">
        <f t="shared" si="18"/>
        <v>2</v>
      </c>
      <c r="Z132" s="49">
        <f t="shared" si="19"/>
        <v>83</v>
      </c>
      <c r="AA132" s="60">
        <f t="shared" si="20"/>
        <v>2083</v>
      </c>
    </row>
    <row r="133" spans="1:27">
      <c r="A133" s="84" t="str">
        <f t="shared" si="15"/>
        <v>25981021</v>
      </c>
      <c r="B133" s="84" t="str">
        <f t="shared" si="16"/>
        <v>02-083-09</v>
      </c>
      <c r="C133" s="113" t="s">
        <v>1074</v>
      </c>
      <c r="D133" s="113" t="s">
        <v>1072</v>
      </c>
      <c r="E133" s="113" t="s">
        <v>785</v>
      </c>
      <c r="F133" s="114">
        <v>59</v>
      </c>
      <c r="G133" s="113" t="s">
        <v>1073</v>
      </c>
      <c r="H133" s="113" t="s">
        <v>53</v>
      </c>
      <c r="I133" s="113" t="s">
        <v>786</v>
      </c>
      <c r="J133" s="113" t="s">
        <v>330</v>
      </c>
      <c r="K133" s="113" t="s">
        <v>382</v>
      </c>
      <c r="L133" s="113" t="s">
        <v>420</v>
      </c>
      <c r="M133" s="113" t="s">
        <v>388</v>
      </c>
      <c r="N133" s="113" t="s">
        <v>44</v>
      </c>
      <c r="O133" s="113" t="s">
        <v>386</v>
      </c>
      <c r="P133" s="113" t="s">
        <v>824</v>
      </c>
      <c r="Q133" s="113">
        <v>1</v>
      </c>
      <c r="R133" s="113" t="s">
        <v>53</v>
      </c>
      <c r="S133" s="84" t="str">
        <f t="shared" si="14"/>
        <v>TRAVELLER</v>
      </c>
      <c r="T133" s="84" t="str">
        <f t="shared" si="17"/>
        <v>черный</v>
      </c>
      <c r="Y133" s="60">
        <f t="shared" si="18"/>
        <v>2</v>
      </c>
      <c r="Z133" s="49">
        <f t="shared" si="19"/>
        <v>83</v>
      </c>
      <c r="AA133" s="60">
        <f t="shared" si="20"/>
        <v>2083</v>
      </c>
    </row>
    <row r="134" spans="1:27">
      <c r="A134" s="84" t="str">
        <f t="shared" si="15"/>
        <v>25981021</v>
      </c>
      <c r="B134" s="84" t="str">
        <f t="shared" si="16"/>
        <v>02-083-09</v>
      </c>
      <c r="C134" s="113" t="s">
        <v>1075</v>
      </c>
      <c r="D134" s="113" t="s">
        <v>1072</v>
      </c>
      <c r="E134" s="113" t="s">
        <v>788</v>
      </c>
      <c r="F134" s="114">
        <v>61</v>
      </c>
      <c r="G134" s="113" t="s">
        <v>1073</v>
      </c>
      <c r="H134" s="113" t="s">
        <v>53</v>
      </c>
      <c r="I134" s="113" t="s">
        <v>786</v>
      </c>
      <c r="J134" s="113" t="s">
        <v>330</v>
      </c>
      <c r="K134" s="113" t="s">
        <v>382</v>
      </c>
      <c r="L134" s="113" t="s">
        <v>420</v>
      </c>
      <c r="M134" s="113" t="s">
        <v>388</v>
      </c>
      <c r="N134" s="113" t="s">
        <v>44</v>
      </c>
      <c r="O134" s="113" t="s">
        <v>386</v>
      </c>
      <c r="P134" s="113" t="s">
        <v>824</v>
      </c>
      <c r="Q134" s="113">
        <v>1</v>
      </c>
      <c r="R134" s="113" t="s">
        <v>53</v>
      </c>
      <c r="S134" s="84" t="str">
        <f t="shared" si="14"/>
        <v>TRAVELLER</v>
      </c>
      <c r="T134" s="84" t="str">
        <f t="shared" si="17"/>
        <v>черный</v>
      </c>
      <c r="Y134" s="60">
        <f t="shared" si="18"/>
        <v>2</v>
      </c>
      <c r="Z134" s="49">
        <f t="shared" si="19"/>
        <v>83</v>
      </c>
      <c r="AA134" s="60">
        <f t="shared" si="20"/>
        <v>2083</v>
      </c>
    </row>
    <row r="135" spans="1:27">
      <c r="A135" s="84" t="str">
        <f t="shared" si="15"/>
        <v>25981021</v>
      </c>
      <c r="B135" s="84" t="str">
        <f t="shared" si="16"/>
        <v>02-083-09</v>
      </c>
      <c r="C135" s="113" t="s">
        <v>1076</v>
      </c>
      <c r="D135" s="113" t="s">
        <v>1072</v>
      </c>
      <c r="E135" s="113" t="s">
        <v>789</v>
      </c>
      <c r="F135" s="114">
        <v>63</v>
      </c>
      <c r="G135" s="113" t="s">
        <v>1073</v>
      </c>
      <c r="H135" s="113" t="s">
        <v>53</v>
      </c>
      <c r="I135" s="113" t="s">
        <v>786</v>
      </c>
      <c r="J135" s="113" t="s">
        <v>330</v>
      </c>
      <c r="K135" s="113" t="s">
        <v>382</v>
      </c>
      <c r="L135" s="113" t="s">
        <v>420</v>
      </c>
      <c r="M135" s="113" t="s">
        <v>388</v>
      </c>
      <c r="N135" s="113" t="s">
        <v>44</v>
      </c>
      <c r="O135" s="113" t="s">
        <v>386</v>
      </c>
      <c r="P135" s="113" t="s">
        <v>824</v>
      </c>
      <c r="Q135" s="113">
        <v>1</v>
      </c>
      <c r="R135" s="113" t="s">
        <v>53</v>
      </c>
      <c r="S135" s="84" t="str">
        <f t="shared" si="14"/>
        <v>TRAVELLER</v>
      </c>
      <c r="T135" s="84" t="str">
        <f t="shared" si="17"/>
        <v>черный</v>
      </c>
      <c r="Y135" s="60">
        <f t="shared" si="18"/>
        <v>2</v>
      </c>
      <c r="Z135" s="49">
        <f t="shared" si="19"/>
        <v>83</v>
      </c>
      <c r="AA135" s="60">
        <f t="shared" si="20"/>
        <v>2083</v>
      </c>
    </row>
    <row r="136" spans="1:27">
      <c r="A136" s="84" t="str">
        <f t="shared" si="15"/>
        <v>259810262</v>
      </c>
      <c r="B136" s="84" t="str">
        <f t="shared" si="16"/>
        <v>02-083-14</v>
      </c>
      <c r="C136" s="113" t="s">
        <v>1077</v>
      </c>
      <c r="D136" s="113" t="s">
        <v>1078</v>
      </c>
      <c r="E136" s="113" t="s">
        <v>787</v>
      </c>
      <c r="F136" s="114">
        <v>57</v>
      </c>
      <c r="G136" s="113" t="s">
        <v>1073</v>
      </c>
      <c r="H136" s="113" t="s">
        <v>86</v>
      </c>
      <c r="I136" s="113" t="s">
        <v>786</v>
      </c>
      <c r="J136" s="113" t="s">
        <v>330</v>
      </c>
      <c r="K136" s="113" t="s">
        <v>382</v>
      </c>
      <c r="L136" s="113" t="s">
        <v>420</v>
      </c>
      <c r="M136" s="113" t="s">
        <v>388</v>
      </c>
      <c r="N136" s="113" t="s">
        <v>30</v>
      </c>
      <c r="O136" s="113" t="s">
        <v>386</v>
      </c>
      <c r="P136" s="113" t="s">
        <v>824</v>
      </c>
      <c r="Q136" s="113">
        <v>62</v>
      </c>
      <c r="R136" s="113" t="s">
        <v>86</v>
      </c>
      <c r="S136" s="84" t="str">
        <f t="shared" si="14"/>
        <v>TRAVELLER</v>
      </c>
      <c r="T136" s="84" t="str">
        <f t="shared" si="17"/>
        <v>коричневый</v>
      </c>
      <c r="Y136" s="60">
        <f t="shared" si="18"/>
        <v>2</v>
      </c>
      <c r="Z136" s="49">
        <f t="shared" si="19"/>
        <v>83</v>
      </c>
      <c r="AA136" s="60">
        <f t="shared" si="20"/>
        <v>2083</v>
      </c>
    </row>
    <row r="137" spans="1:27">
      <c r="A137" s="84" t="str">
        <f t="shared" si="15"/>
        <v>259810262</v>
      </c>
      <c r="B137" s="84" t="str">
        <f t="shared" si="16"/>
        <v>02-083-14</v>
      </c>
      <c r="C137" s="113" t="s">
        <v>1079</v>
      </c>
      <c r="D137" s="113" t="s">
        <v>1078</v>
      </c>
      <c r="E137" s="113" t="s">
        <v>785</v>
      </c>
      <c r="F137" s="114">
        <v>59</v>
      </c>
      <c r="G137" s="113" t="s">
        <v>1073</v>
      </c>
      <c r="H137" s="113" t="s">
        <v>86</v>
      </c>
      <c r="I137" s="113" t="s">
        <v>786</v>
      </c>
      <c r="J137" s="113" t="s">
        <v>330</v>
      </c>
      <c r="K137" s="113" t="s">
        <v>382</v>
      </c>
      <c r="L137" s="113" t="s">
        <v>420</v>
      </c>
      <c r="M137" s="113" t="s">
        <v>388</v>
      </c>
      <c r="N137" s="113" t="s">
        <v>30</v>
      </c>
      <c r="O137" s="113" t="s">
        <v>386</v>
      </c>
      <c r="P137" s="113" t="s">
        <v>824</v>
      </c>
      <c r="Q137" s="113">
        <v>62</v>
      </c>
      <c r="R137" s="113" t="s">
        <v>86</v>
      </c>
      <c r="S137" s="84" t="str">
        <f t="shared" si="14"/>
        <v>TRAVELLER</v>
      </c>
      <c r="T137" s="84" t="str">
        <f t="shared" si="17"/>
        <v>коричневый</v>
      </c>
      <c r="Y137" s="60">
        <f t="shared" si="18"/>
        <v>2</v>
      </c>
      <c r="Z137" s="49">
        <f t="shared" si="19"/>
        <v>83</v>
      </c>
      <c r="AA137" s="60">
        <f t="shared" si="20"/>
        <v>2083</v>
      </c>
    </row>
    <row r="138" spans="1:27">
      <c r="A138" s="84" t="str">
        <f t="shared" si="15"/>
        <v>259810262</v>
      </c>
      <c r="B138" s="84" t="str">
        <f t="shared" si="16"/>
        <v>02-083-14</v>
      </c>
      <c r="C138" s="113" t="s">
        <v>1080</v>
      </c>
      <c r="D138" s="113" t="s">
        <v>1078</v>
      </c>
      <c r="E138" s="113" t="s">
        <v>788</v>
      </c>
      <c r="F138" s="114">
        <v>61</v>
      </c>
      <c r="G138" s="113" t="s">
        <v>1073</v>
      </c>
      <c r="H138" s="113" t="s">
        <v>86</v>
      </c>
      <c r="I138" s="113" t="s">
        <v>786</v>
      </c>
      <c r="J138" s="113" t="s">
        <v>330</v>
      </c>
      <c r="K138" s="113" t="s">
        <v>382</v>
      </c>
      <c r="L138" s="113" t="s">
        <v>420</v>
      </c>
      <c r="M138" s="113" t="s">
        <v>388</v>
      </c>
      <c r="N138" s="113" t="s">
        <v>30</v>
      </c>
      <c r="O138" s="113" t="s">
        <v>386</v>
      </c>
      <c r="P138" s="113" t="s">
        <v>824</v>
      </c>
      <c r="Q138" s="113">
        <v>62</v>
      </c>
      <c r="R138" s="113" t="s">
        <v>86</v>
      </c>
      <c r="S138" s="84" t="str">
        <f t="shared" si="14"/>
        <v>TRAVELLER</v>
      </c>
      <c r="T138" s="84" t="str">
        <f t="shared" si="17"/>
        <v>коричневый</v>
      </c>
      <c r="Y138" s="60">
        <f t="shared" si="18"/>
        <v>2</v>
      </c>
      <c r="Z138" s="49">
        <f t="shared" si="19"/>
        <v>83</v>
      </c>
      <c r="AA138" s="60">
        <f t="shared" si="20"/>
        <v>2083</v>
      </c>
    </row>
    <row r="139" spans="1:27">
      <c r="A139" s="84" t="str">
        <f t="shared" si="15"/>
        <v>259812363</v>
      </c>
      <c r="B139" s="84" t="str">
        <f t="shared" si="16"/>
        <v>02-059-15</v>
      </c>
      <c r="C139" s="113" t="s">
        <v>1081</v>
      </c>
      <c r="D139" s="113" t="s">
        <v>1082</v>
      </c>
      <c r="E139" s="113" t="s">
        <v>787</v>
      </c>
      <c r="F139" s="114">
        <v>57</v>
      </c>
      <c r="G139" s="113" t="s">
        <v>937</v>
      </c>
      <c r="H139" s="113" t="s">
        <v>86</v>
      </c>
      <c r="I139" s="113" t="s">
        <v>786</v>
      </c>
      <c r="J139" s="113" t="s">
        <v>330</v>
      </c>
      <c r="K139" s="113" t="s">
        <v>382</v>
      </c>
      <c r="L139" s="113" t="s">
        <v>420</v>
      </c>
      <c r="M139" s="113" t="s">
        <v>388</v>
      </c>
      <c r="N139" s="113" t="s">
        <v>44</v>
      </c>
      <c r="O139" s="113" t="s">
        <v>395</v>
      </c>
      <c r="P139" s="113" t="s">
        <v>824</v>
      </c>
      <c r="Q139" s="113">
        <v>63</v>
      </c>
      <c r="R139" s="113" t="s">
        <v>86</v>
      </c>
      <c r="S139" s="84" t="str">
        <f t="shared" si="14"/>
        <v>POWELL</v>
      </c>
      <c r="T139" s="84" t="str">
        <f t="shared" si="17"/>
        <v>коричневый</v>
      </c>
      <c r="Y139" s="60">
        <f t="shared" si="18"/>
        <v>2</v>
      </c>
      <c r="Z139" s="49">
        <f t="shared" si="19"/>
        <v>59</v>
      </c>
      <c r="AA139" s="60">
        <f t="shared" si="20"/>
        <v>2059</v>
      </c>
    </row>
    <row r="140" spans="1:27">
      <c r="A140" s="84" t="str">
        <f t="shared" si="15"/>
        <v>259812363</v>
      </c>
      <c r="B140" s="84" t="str">
        <f t="shared" si="16"/>
        <v>02-059-15</v>
      </c>
      <c r="C140" s="113" t="s">
        <v>1083</v>
      </c>
      <c r="D140" s="113" t="s">
        <v>1082</v>
      </c>
      <c r="E140" s="113" t="s">
        <v>785</v>
      </c>
      <c r="F140" s="114">
        <v>59</v>
      </c>
      <c r="G140" s="113" t="s">
        <v>937</v>
      </c>
      <c r="H140" s="113" t="s">
        <v>86</v>
      </c>
      <c r="I140" s="113" t="s">
        <v>786</v>
      </c>
      <c r="J140" s="113" t="s">
        <v>330</v>
      </c>
      <c r="K140" s="113" t="s">
        <v>382</v>
      </c>
      <c r="L140" s="113" t="s">
        <v>420</v>
      </c>
      <c r="M140" s="113" t="s">
        <v>388</v>
      </c>
      <c r="N140" s="113" t="s">
        <v>44</v>
      </c>
      <c r="O140" s="113" t="s">
        <v>395</v>
      </c>
      <c r="P140" s="113" t="s">
        <v>824</v>
      </c>
      <c r="Q140" s="113">
        <v>63</v>
      </c>
      <c r="R140" s="113" t="s">
        <v>86</v>
      </c>
      <c r="S140" s="84" t="str">
        <f t="shared" si="14"/>
        <v>POWELL</v>
      </c>
      <c r="T140" s="84" t="str">
        <f t="shared" si="17"/>
        <v>коричневый</v>
      </c>
      <c r="Y140" s="60">
        <f t="shared" si="18"/>
        <v>2</v>
      </c>
      <c r="Z140" s="49">
        <f t="shared" si="19"/>
        <v>59</v>
      </c>
      <c r="AA140" s="60">
        <f t="shared" si="20"/>
        <v>2059</v>
      </c>
    </row>
    <row r="141" spans="1:27">
      <c r="A141" s="84" t="str">
        <f t="shared" si="15"/>
        <v>259812363</v>
      </c>
      <c r="B141" s="84" t="str">
        <f t="shared" si="16"/>
        <v>02-059-15</v>
      </c>
      <c r="C141" s="113" t="s">
        <v>1084</v>
      </c>
      <c r="D141" s="113" t="s">
        <v>1082</v>
      </c>
      <c r="E141" s="113" t="s">
        <v>788</v>
      </c>
      <c r="F141" s="114">
        <v>61</v>
      </c>
      <c r="G141" s="113" t="s">
        <v>937</v>
      </c>
      <c r="H141" s="113" t="s">
        <v>86</v>
      </c>
      <c r="I141" s="113" t="s">
        <v>786</v>
      </c>
      <c r="J141" s="113" t="s">
        <v>330</v>
      </c>
      <c r="K141" s="113" t="s">
        <v>382</v>
      </c>
      <c r="L141" s="113" t="s">
        <v>420</v>
      </c>
      <c r="M141" s="113" t="s">
        <v>388</v>
      </c>
      <c r="N141" s="113" t="s">
        <v>44</v>
      </c>
      <c r="O141" s="113" t="s">
        <v>395</v>
      </c>
      <c r="P141" s="113" t="s">
        <v>824</v>
      </c>
      <c r="Q141" s="113">
        <v>63</v>
      </c>
      <c r="R141" s="113" t="s">
        <v>86</v>
      </c>
      <c r="S141" s="84" t="str">
        <f t="shared" si="14"/>
        <v>POWELL</v>
      </c>
      <c r="T141" s="84" t="str">
        <f t="shared" si="17"/>
        <v>коричневый</v>
      </c>
      <c r="Y141" s="60">
        <f t="shared" si="18"/>
        <v>2</v>
      </c>
      <c r="Z141" s="49">
        <f t="shared" si="19"/>
        <v>59</v>
      </c>
      <c r="AA141" s="60">
        <f t="shared" si="20"/>
        <v>2059</v>
      </c>
    </row>
    <row r="142" spans="1:27">
      <c r="A142" s="84" t="str">
        <f t="shared" si="15"/>
        <v>259812363</v>
      </c>
      <c r="B142" s="84" t="str">
        <f t="shared" si="16"/>
        <v>02-059-15</v>
      </c>
      <c r="C142" s="113" t="s">
        <v>1085</v>
      </c>
      <c r="D142" s="113" t="s">
        <v>1082</v>
      </c>
      <c r="E142" s="113" t="s">
        <v>789</v>
      </c>
      <c r="F142" s="114">
        <v>63</v>
      </c>
      <c r="G142" s="113" t="s">
        <v>937</v>
      </c>
      <c r="H142" s="113" t="s">
        <v>86</v>
      </c>
      <c r="I142" s="113" t="s">
        <v>786</v>
      </c>
      <c r="J142" s="113" t="s">
        <v>330</v>
      </c>
      <c r="K142" s="113" t="s">
        <v>382</v>
      </c>
      <c r="L142" s="113" t="s">
        <v>420</v>
      </c>
      <c r="M142" s="113" t="s">
        <v>388</v>
      </c>
      <c r="N142" s="113" t="s">
        <v>44</v>
      </c>
      <c r="O142" s="113" t="s">
        <v>395</v>
      </c>
      <c r="P142" s="113" t="s">
        <v>824</v>
      </c>
      <c r="Q142" s="113">
        <v>63</v>
      </c>
      <c r="R142" s="113" t="s">
        <v>86</v>
      </c>
      <c r="S142" s="84" t="str">
        <f t="shared" si="14"/>
        <v>POWELL</v>
      </c>
      <c r="T142" s="84" t="str">
        <f t="shared" si="17"/>
        <v>коричневый</v>
      </c>
      <c r="Y142" s="60">
        <f t="shared" si="18"/>
        <v>2</v>
      </c>
      <c r="Z142" s="49">
        <f t="shared" si="19"/>
        <v>59</v>
      </c>
      <c r="AA142" s="60">
        <f t="shared" si="20"/>
        <v>2059</v>
      </c>
    </row>
    <row r="143" spans="1:27">
      <c r="A143" s="84" t="str">
        <f t="shared" si="15"/>
        <v>263821166</v>
      </c>
      <c r="B143" s="84" t="str">
        <f t="shared" si="16"/>
        <v>02-033-15</v>
      </c>
      <c r="C143" s="113" t="s">
        <v>1086</v>
      </c>
      <c r="D143" s="113" t="s">
        <v>1087</v>
      </c>
      <c r="E143" s="113" t="s">
        <v>787</v>
      </c>
      <c r="F143" s="114">
        <v>57</v>
      </c>
      <c r="G143" s="113" t="s">
        <v>965</v>
      </c>
      <c r="H143" s="113" t="s">
        <v>271</v>
      </c>
      <c r="I143" s="113" t="s">
        <v>802</v>
      </c>
      <c r="J143" s="113" t="s">
        <v>330</v>
      </c>
      <c r="K143" s="113" t="s">
        <v>382</v>
      </c>
      <c r="L143" s="113" t="s">
        <v>420</v>
      </c>
      <c r="M143" s="113" t="s">
        <v>388</v>
      </c>
      <c r="N143" s="113" t="s">
        <v>38</v>
      </c>
      <c r="O143" s="113" t="s">
        <v>442</v>
      </c>
      <c r="P143" s="113" t="s">
        <v>824</v>
      </c>
      <c r="Q143" s="113">
        <v>66</v>
      </c>
      <c r="R143" s="113" t="s">
        <v>86</v>
      </c>
      <c r="S143" s="84" t="str">
        <f t="shared" si="14"/>
        <v>PARKLAND</v>
      </c>
      <c r="T143" s="84" t="str">
        <f t="shared" si="17"/>
        <v>темно-коричневый</v>
      </c>
      <c r="Y143" s="60">
        <f t="shared" si="18"/>
        <v>2</v>
      </c>
      <c r="Z143" s="49">
        <f t="shared" si="19"/>
        <v>33</v>
      </c>
      <c r="AA143" s="60">
        <f t="shared" si="20"/>
        <v>2033</v>
      </c>
    </row>
    <row r="144" spans="1:27">
      <c r="A144" s="84" t="str">
        <f t="shared" si="15"/>
        <v>263821166</v>
      </c>
      <c r="B144" s="84" t="str">
        <f t="shared" si="16"/>
        <v>02-033-15</v>
      </c>
      <c r="C144" s="113" t="s">
        <v>1088</v>
      </c>
      <c r="D144" s="113" t="s">
        <v>1087</v>
      </c>
      <c r="E144" s="113" t="s">
        <v>785</v>
      </c>
      <c r="F144" s="114">
        <v>59</v>
      </c>
      <c r="G144" s="113" t="s">
        <v>965</v>
      </c>
      <c r="H144" s="113" t="s">
        <v>271</v>
      </c>
      <c r="I144" s="113" t="s">
        <v>802</v>
      </c>
      <c r="J144" s="113" t="s">
        <v>330</v>
      </c>
      <c r="K144" s="113" t="s">
        <v>382</v>
      </c>
      <c r="L144" s="113" t="s">
        <v>420</v>
      </c>
      <c r="M144" s="113" t="s">
        <v>388</v>
      </c>
      <c r="N144" s="113" t="s">
        <v>38</v>
      </c>
      <c r="O144" s="113" t="s">
        <v>442</v>
      </c>
      <c r="P144" s="113" t="s">
        <v>824</v>
      </c>
      <c r="Q144" s="113">
        <v>66</v>
      </c>
      <c r="R144" s="113" t="s">
        <v>86</v>
      </c>
      <c r="S144" s="84" t="str">
        <f t="shared" si="14"/>
        <v>PARKLAND</v>
      </c>
      <c r="T144" s="84" t="str">
        <f t="shared" si="17"/>
        <v>темно-коричневый</v>
      </c>
      <c r="Y144" s="60">
        <f t="shared" si="18"/>
        <v>2</v>
      </c>
      <c r="Z144" s="49">
        <f t="shared" si="19"/>
        <v>33</v>
      </c>
      <c r="AA144" s="60">
        <f t="shared" si="20"/>
        <v>2033</v>
      </c>
    </row>
    <row r="145" spans="1:27">
      <c r="A145" s="84" t="str">
        <f t="shared" si="15"/>
        <v>263821166</v>
      </c>
      <c r="B145" s="84" t="str">
        <f t="shared" si="16"/>
        <v>02-033-15</v>
      </c>
      <c r="C145" s="113" t="s">
        <v>1089</v>
      </c>
      <c r="D145" s="113" t="s">
        <v>1087</v>
      </c>
      <c r="E145" s="113" t="s">
        <v>788</v>
      </c>
      <c r="F145" s="114">
        <v>61</v>
      </c>
      <c r="G145" s="113" t="s">
        <v>965</v>
      </c>
      <c r="H145" s="113" t="s">
        <v>271</v>
      </c>
      <c r="I145" s="113" t="s">
        <v>802</v>
      </c>
      <c r="J145" s="113" t="s">
        <v>330</v>
      </c>
      <c r="K145" s="113" t="s">
        <v>382</v>
      </c>
      <c r="L145" s="113" t="s">
        <v>420</v>
      </c>
      <c r="M145" s="113" t="s">
        <v>388</v>
      </c>
      <c r="N145" s="113" t="s">
        <v>38</v>
      </c>
      <c r="O145" s="113" t="s">
        <v>442</v>
      </c>
      <c r="P145" s="113" t="s">
        <v>824</v>
      </c>
      <c r="Q145" s="113">
        <v>66</v>
      </c>
      <c r="R145" s="113" t="s">
        <v>86</v>
      </c>
      <c r="S145" s="84" t="str">
        <f t="shared" si="14"/>
        <v>PARKLAND</v>
      </c>
      <c r="T145" s="84" t="str">
        <f t="shared" si="17"/>
        <v>темно-коричневый</v>
      </c>
      <c r="Y145" s="60">
        <f t="shared" si="18"/>
        <v>2</v>
      </c>
      <c r="Z145" s="49">
        <f t="shared" si="19"/>
        <v>33</v>
      </c>
      <c r="AA145" s="60">
        <f t="shared" si="20"/>
        <v>2033</v>
      </c>
    </row>
    <row r="146" spans="1:27">
      <c r="A146" s="84" t="str">
        <f t="shared" si="15"/>
        <v>35981011</v>
      </c>
      <c r="B146" s="84" t="str">
        <f t="shared" si="16"/>
        <v>02-245-09</v>
      </c>
      <c r="C146" s="113" t="s">
        <v>1090</v>
      </c>
      <c r="D146" s="113" t="s">
        <v>1091</v>
      </c>
      <c r="E146" s="113" t="s">
        <v>785</v>
      </c>
      <c r="F146" s="114">
        <v>59</v>
      </c>
      <c r="G146" s="113" t="s">
        <v>1092</v>
      </c>
      <c r="H146" s="113" t="s">
        <v>53</v>
      </c>
      <c r="I146" s="113" t="s">
        <v>786</v>
      </c>
      <c r="J146" s="113" t="s">
        <v>331</v>
      </c>
      <c r="K146" s="113" t="s">
        <v>382</v>
      </c>
      <c r="L146" s="113" t="s">
        <v>420</v>
      </c>
      <c r="M146" s="113" t="s">
        <v>388</v>
      </c>
      <c r="N146" s="113" t="s">
        <v>30</v>
      </c>
      <c r="O146" s="113" t="s">
        <v>386</v>
      </c>
      <c r="P146" s="113" t="s">
        <v>824</v>
      </c>
      <c r="Q146" s="113">
        <v>1</v>
      </c>
      <c r="R146" s="113" t="s">
        <v>53</v>
      </c>
      <c r="S146" s="84" t="str">
        <f t="shared" si="14"/>
        <v>WESTERN</v>
      </c>
      <c r="T146" s="84" t="str">
        <f t="shared" si="17"/>
        <v>черный</v>
      </c>
      <c r="Y146" s="60">
        <f t="shared" si="18"/>
        <v>2</v>
      </c>
      <c r="Z146" s="49">
        <f t="shared" si="19"/>
        <v>245</v>
      </c>
      <c r="AA146" s="60">
        <f t="shared" si="20"/>
        <v>2245</v>
      </c>
    </row>
    <row r="147" spans="1:27">
      <c r="A147" s="84" t="str">
        <f t="shared" si="15"/>
        <v>35981011</v>
      </c>
      <c r="B147" s="84" t="str">
        <f t="shared" si="16"/>
        <v>02-245-09</v>
      </c>
      <c r="C147" s="113" t="s">
        <v>1093</v>
      </c>
      <c r="D147" s="113" t="s">
        <v>1091</v>
      </c>
      <c r="E147" s="113" t="s">
        <v>788</v>
      </c>
      <c r="F147" s="114">
        <v>61</v>
      </c>
      <c r="G147" s="113" t="s">
        <v>1092</v>
      </c>
      <c r="H147" s="113" t="s">
        <v>53</v>
      </c>
      <c r="I147" s="113" t="s">
        <v>786</v>
      </c>
      <c r="J147" s="113" t="s">
        <v>331</v>
      </c>
      <c r="K147" s="113" t="s">
        <v>382</v>
      </c>
      <c r="L147" s="113" t="s">
        <v>420</v>
      </c>
      <c r="M147" s="113" t="s">
        <v>388</v>
      </c>
      <c r="N147" s="113" t="s">
        <v>30</v>
      </c>
      <c r="O147" s="113" t="s">
        <v>386</v>
      </c>
      <c r="P147" s="113" t="s">
        <v>824</v>
      </c>
      <c r="Q147" s="113">
        <v>1</v>
      </c>
      <c r="R147" s="113" t="s">
        <v>53</v>
      </c>
      <c r="S147" s="84" t="str">
        <f t="shared" si="14"/>
        <v>WESTERN</v>
      </c>
      <c r="T147" s="84" t="str">
        <f t="shared" si="17"/>
        <v>черный</v>
      </c>
      <c r="Y147" s="60">
        <f t="shared" si="18"/>
        <v>2</v>
      </c>
      <c r="Z147" s="49">
        <f t="shared" si="19"/>
        <v>245</v>
      </c>
      <c r="AA147" s="60">
        <f t="shared" si="20"/>
        <v>2245</v>
      </c>
    </row>
    <row r="148" spans="1:27">
      <c r="A148" s="84" t="str">
        <f t="shared" si="15"/>
        <v>359810262</v>
      </c>
      <c r="B148" s="84" t="str">
        <f t="shared" si="16"/>
        <v>02-084-14</v>
      </c>
      <c r="C148" s="113" t="s">
        <v>1094</v>
      </c>
      <c r="D148" s="113" t="s">
        <v>1095</v>
      </c>
      <c r="E148" s="113" t="s">
        <v>787</v>
      </c>
      <c r="F148" s="114">
        <v>57</v>
      </c>
      <c r="G148" s="113" t="s">
        <v>1096</v>
      </c>
      <c r="H148" s="113" t="s">
        <v>86</v>
      </c>
      <c r="I148" s="113" t="s">
        <v>786</v>
      </c>
      <c r="J148" s="113" t="s">
        <v>331</v>
      </c>
      <c r="K148" s="113" t="s">
        <v>382</v>
      </c>
      <c r="L148" s="113" t="s">
        <v>420</v>
      </c>
      <c r="M148" s="113" t="s">
        <v>388</v>
      </c>
      <c r="N148" s="113" t="s">
        <v>44</v>
      </c>
      <c r="O148" s="113" t="s">
        <v>386</v>
      </c>
      <c r="P148" s="113" t="s">
        <v>824</v>
      </c>
      <c r="Q148" s="113">
        <v>62</v>
      </c>
      <c r="R148" s="113" t="s">
        <v>86</v>
      </c>
      <c r="S148" s="84" t="str">
        <f t="shared" si="14"/>
        <v>WESTERN</v>
      </c>
      <c r="T148" s="84" t="str">
        <f t="shared" si="17"/>
        <v>коричневый</v>
      </c>
      <c r="Y148" s="60">
        <f t="shared" si="18"/>
        <v>2</v>
      </c>
      <c r="Z148" s="49">
        <f t="shared" si="19"/>
        <v>84</v>
      </c>
      <c r="AA148" s="60">
        <f t="shared" si="20"/>
        <v>2084</v>
      </c>
    </row>
    <row r="149" spans="1:27">
      <c r="A149" s="84" t="str">
        <f t="shared" si="15"/>
        <v>359810262</v>
      </c>
      <c r="B149" s="84" t="str">
        <f t="shared" si="16"/>
        <v>02-084-14</v>
      </c>
      <c r="C149" s="113" t="s">
        <v>1097</v>
      </c>
      <c r="D149" s="113" t="s">
        <v>1095</v>
      </c>
      <c r="E149" s="113" t="s">
        <v>785</v>
      </c>
      <c r="F149" s="114">
        <v>59</v>
      </c>
      <c r="G149" s="113" t="s">
        <v>1096</v>
      </c>
      <c r="H149" s="113" t="s">
        <v>86</v>
      </c>
      <c r="I149" s="113" t="s">
        <v>786</v>
      </c>
      <c r="J149" s="113" t="s">
        <v>331</v>
      </c>
      <c r="K149" s="113" t="s">
        <v>382</v>
      </c>
      <c r="L149" s="113" t="s">
        <v>420</v>
      </c>
      <c r="M149" s="113" t="s">
        <v>388</v>
      </c>
      <c r="N149" s="113" t="s">
        <v>44</v>
      </c>
      <c r="O149" s="113" t="s">
        <v>386</v>
      </c>
      <c r="P149" s="113" t="s">
        <v>824</v>
      </c>
      <c r="Q149" s="113">
        <v>62</v>
      </c>
      <c r="R149" s="113" t="s">
        <v>86</v>
      </c>
      <c r="S149" s="84" t="str">
        <f t="shared" si="14"/>
        <v>WESTERN</v>
      </c>
      <c r="T149" s="84" t="str">
        <f t="shared" si="17"/>
        <v>коричневый</v>
      </c>
      <c r="Y149" s="60">
        <f t="shared" si="18"/>
        <v>2</v>
      </c>
      <c r="Z149" s="49">
        <f t="shared" si="19"/>
        <v>84</v>
      </c>
      <c r="AA149" s="60">
        <f t="shared" si="20"/>
        <v>2084</v>
      </c>
    </row>
    <row r="150" spans="1:27">
      <c r="A150" s="84" t="str">
        <f t="shared" si="15"/>
        <v>359810262</v>
      </c>
      <c r="B150" s="84" t="str">
        <f t="shared" si="16"/>
        <v>02-084-14</v>
      </c>
      <c r="C150" s="113" t="s">
        <v>1098</v>
      </c>
      <c r="D150" s="113" t="s">
        <v>1095</v>
      </c>
      <c r="E150" s="113" t="s">
        <v>788</v>
      </c>
      <c r="F150" s="114">
        <v>61</v>
      </c>
      <c r="G150" s="113" t="s">
        <v>1096</v>
      </c>
      <c r="H150" s="113" t="s">
        <v>86</v>
      </c>
      <c r="I150" s="113" t="s">
        <v>786</v>
      </c>
      <c r="J150" s="113" t="s">
        <v>331</v>
      </c>
      <c r="K150" s="113" t="s">
        <v>382</v>
      </c>
      <c r="L150" s="113" t="s">
        <v>420</v>
      </c>
      <c r="M150" s="113" t="s">
        <v>388</v>
      </c>
      <c r="N150" s="113" t="s">
        <v>44</v>
      </c>
      <c r="O150" s="113" t="s">
        <v>386</v>
      </c>
      <c r="P150" s="113" t="s">
        <v>824</v>
      </c>
      <c r="Q150" s="113">
        <v>62</v>
      </c>
      <c r="R150" s="113" t="s">
        <v>86</v>
      </c>
      <c r="S150" s="84" t="str">
        <f t="shared" si="14"/>
        <v>WESTERN</v>
      </c>
      <c r="T150" s="84" t="str">
        <f t="shared" si="17"/>
        <v>коричневый</v>
      </c>
      <c r="Y150" s="60">
        <f t="shared" si="18"/>
        <v>2</v>
      </c>
      <c r="Z150" s="49">
        <f t="shared" si="19"/>
        <v>84</v>
      </c>
      <c r="AA150" s="60">
        <f t="shared" si="20"/>
        <v>2084</v>
      </c>
    </row>
    <row r="151" spans="1:27">
      <c r="A151" s="84" t="str">
        <f t="shared" si="15"/>
        <v>359810262</v>
      </c>
      <c r="B151" s="84" t="str">
        <f t="shared" si="16"/>
        <v>02-084-14</v>
      </c>
      <c r="C151" s="113" t="s">
        <v>1099</v>
      </c>
      <c r="D151" s="113" t="s">
        <v>1095</v>
      </c>
      <c r="E151" s="113" t="s">
        <v>790</v>
      </c>
      <c r="F151" s="114">
        <v>55</v>
      </c>
      <c r="G151" s="113" t="s">
        <v>1096</v>
      </c>
      <c r="H151" s="113" t="s">
        <v>86</v>
      </c>
      <c r="I151" s="113" t="s">
        <v>786</v>
      </c>
      <c r="J151" s="113" t="s">
        <v>331</v>
      </c>
      <c r="K151" s="113" t="s">
        <v>382</v>
      </c>
      <c r="L151" s="113" t="s">
        <v>420</v>
      </c>
      <c r="M151" s="113" t="s">
        <v>388</v>
      </c>
      <c r="N151" s="113" t="s">
        <v>44</v>
      </c>
      <c r="O151" s="113" t="s">
        <v>386</v>
      </c>
      <c r="P151" s="113" t="s">
        <v>824</v>
      </c>
      <c r="Q151" s="113">
        <v>62</v>
      </c>
      <c r="R151" s="113" t="s">
        <v>86</v>
      </c>
      <c r="S151" s="84" t="str">
        <f t="shared" si="14"/>
        <v>WESTERN</v>
      </c>
      <c r="T151" s="84" t="str">
        <f t="shared" si="17"/>
        <v>коричневый</v>
      </c>
      <c r="Y151" s="60">
        <f t="shared" si="18"/>
        <v>2</v>
      </c>
      <c r="Z151" s="49">
        <f t="shared" si="19"/>
        <v>84</v>
      </c>
      <c r="AA151" s="60">
        <f t="shared" si="20"/>
        <v>2084</v>
      </c>
    </row>
    <row r="152" spans="1:27">
      <c r="A152" s="84" t="str">
        <f t="shared" si="15"/>
        <v>612010121</v>
      </c>
      <c r="B152" s="84" t="str">
        <f t="shared" si="16"/>
        <v>02-085-16</v>
      </c>
      <c r="C152" s="113" t="s">
        <v>1100</v>
      </c>
      <c r="D152" s="113" t="s">
        <v>1101</v>
      </c>
      <c r="E152" s="113" t="s">
        <v>787</v>
      </c>
      <c r="F152" s="114">
        <v>57</v>
      </c>
      <c r="G152" s="113" t="s">
        <v>1102</v>
      </c>
      <c r="H152" s="113" t="s">
        <v>55</v>
      </c>
      <c r="I152" s="113" t="s">
        <v>1026</v>
      </c>
      <c r="J152" s="113" t="s">
        <v>320</v>
      </c>
      <c r="K152" s="113" t="s">
        <v>382</v>
      </c>
      <c r="L152" s="113" t="s">
        <v>420</v>
      </c>
      <c r="M152" s="113" t="s">
        <v>388</v>
      </c>
      <c r="N152" s="113" t="s">
        <v>44</v>
      </c>
      <c r="O152" s="113" t="s">
        <v>433</v>
      </c>
      <c r="P152" s="113" t="s">
        <v>824</v>
      </c>
      <c r="Q152" s="113">
        <v>21</v>
      </c>
      <c r="R152" s="113" t="s">
        <v>71</v>
      </c>
      <c r="S152" s="84" t="str">
        <f t="shared" si="14"/>
        <v>MADISON</v>
      </c>
      <c r="T152" s="84" t="str">
        <f t="shared" si="17"/>
        <v>темно-синий</v>
      </c>
      <c r="Y152" s="60">
        <f t="shared" si="18"/>
        <v>2</v>
      </c>
      <c r="Z152" s="49">
        <f t="shared" si="19"/>
        <v>85</v>
      </c>
      <c r="AA152" s="60">
        <f t="shared" si="20"/>
        <v>2085</v>
      </c>
    </row>
    <row r="153" spans="1:27">
      <c r="A153" s="84" t="str">
        <f t="shared" si="15"/>
        <v>612010121</v>
      </c>
      <c r="B153" s="84" t="str">
        <f t="shared" si="16"/>
        <v>02-085-16</v>
      </c>
      <c r="C153" s="113" t="s">
        <v>1103</v>
      </c>
      <c r="D153" s="113" t="s">
        <v>1101</v>
      </c>
      <c r="E153" s="113" t="s">
        <v>785</v>
      </c>
      <c r="F153" s="114">
        <v>59</v>
      </c>
      <c r="G153" s="113" t="s">
        <v>1102</v>
      </c>
      <c r="H153" s="113" t="s">
        <v>55</v>
      </c>
      <c r="I153" s="113" t="s">
        <v>1026</v>
      </c>
      <c r="J153" s="113" t="s">
        <v>320</v>
      </c>
      <c r="K153" s="113" t="s">
        <v>382</v>
      </c>
      <c r="L153" s="113" t="s">
        <v>420</v>
      </c>
      <c r="M153" s="113" t="s">
        <v>388</v>
      </c>
      <c r="N153" s="113" t="s">
        <v>44</v>
      </c>
      <c r="O153" s="113" t="s">
        <v>433</v>
      </c>
      <c r="P153" s="113" t="s">
        <v>824</v>
      </c>
      <c r="Q153" s="113">
        <v>21</v>
      </c>
      <c r="R153" s="113" t="s">
        <v>71</v>
      </c>
      <c r="S153" s="84" t="str">
        <f t="shared" si="14"/>
        <v>MADISON</v>
      </c>
      <c r="T153" s="84" t="str">
        <f t="shared" si="17"/>
        <v>темно-синий</v>
      </c>
      <c r="Y153" s="60">
        <f t="shared" si="18"/>
        <v>2</v>
      </c>
      <c r="Z153" s="49">
        <f t="shared" si="19"/>
        <v>85</v>
      </c>
      <c r="AA153" s="60">
        <f t="shared" si="20"/>
        <v>2085</v>
      </c>
    </row>
    <row r="154" spans="1:27">
      <c r="A154" s="84" t="str">
        <f t="shared" si="15"/>
        <v>6170602415</v>
      </c>
      <c r="B154" s="84" t="str">
        <f t="shared" si="16"/>
        <v>02-086-07</v>
      </c>
      <c r="C154" s="113" t="s">
        <v>1104</v>
      </c>
      <c r="D154" s="113" t="s">
        <v>1105</v>
      </c>
      <c r="E154" s="113" t="s">
        <v>785</v>
      </c>
      <c r="F154" s="114">
        <v>59</v>
      </c>
      <c r="G154" s="113" t="s">
        <v>1106</v>
      </c>
      <c r="H154" s="113" t="s">
        <v>269</v>
      </c>
      <c r="I154" s="113" t="s">
        <v>786</v>
      </c>
      <c r="J154" s="113" t="s">
        <v>320</v>
      </c>
      <c r="K154" s="113" t="s">
        <v>382</v>
      </c>
      <c r="L154" s="113" t="s">
        <v>420</v>
      </c>
      <c r="M154" s="113" t="s">
        <v>388</v>
      </c>
      <c r="N154" s="113" t="s">
        <v>44</v>
      </c>
      <c r="O154" s="113" t="s">
        <v>442</v>
      </c>
      <c r="P154" s="113" t="s">
        <v>824</v>
      </c>
      <c r="Q154" s="113">
        <v>415</v>
      </c>
      <c r="R154" s="113" t="s">
        <v>60</v>
      </c>
      <c r="S154" s="84" t="str">
        <f t="shared" si="14"/>
        <v>RIDGE DONEGAL</v>
      </c>
      <c r="T154" s="84" t="str">
        <f t="shared" si="17"/>
        <v>темно-зеленый</v>
      </c>
      <c r="Y154" s="60">
        <f t="shared" si="18"/>
        <v>2</v>
      </c>
      <c r="Z154" s="49">
        <f t="shared" si="19"/>
        <v>86</v>
      </c>
      <c r="AA154" s="60">
        <f t="shared" si="20"/>
        <v>2086</v>
      </c>
    </row>
    <row r="155" spans="1:27">
      <c r="A155" s="84" t="str">
        <f t="shared" si="15"/>
        <v>6170602415</v>
      </c>
      <c r="B155" s="84" t="str">
        <f t="shared" si="16"/>
        <v>02-086-07</v>
      </c>
      <c r="C155" s="113" t="s">
        <v>1107</v>
      </c>
      <c r="D155" s="113" t="s">
        <v>1105</v>
      </c>
      <c r="E155" s="113" t="s">
        <v>788</v>
      </c>
      <c r="F155" s="114">
        <v>61</v>
      </c>
      <c r="G155" s="113" t="s">
        <v>1106</v>
      </c>
      <c r="H155" s="113" t="s">
        <v>269</v>
      </c>
      <c r="I155" s="113" t="s">
        <v>786</v>
      </c>
      <c r="J155" s="113" t="s">
        <v>320</v>
      </c>
      <c r="K155" s="113" t="s">
        <v>382</v>
      </c>
      <c r="L155" s="113" t="s">
        <v>420</v>
      </c>
      <c r="M155" s="113" t="s">
        <v>388</v>
      </c>
      <c r="N155" s="113" t="s">
        <v>44</v>
      </c>
      <c r="O155" s="113" t="s">
        <v>442</v>
      </c>
      <c r="P155" s="113" t="s">
        <v>824</v>
      </c>
      <c r="Q155" s="113">
        <v>415</v>
      </c>
      <c r="R155" s="113" t="s">
        <v>60</v>
      </c>
      <c r="S155" s="84" t="str">
        <f t="shared" si="14"/>
        <v>RIDGE DONEGAL</v>
      </c>
      <c r="T155" s="84" t="str">
        <f t="shared" si="17"/>
        <v>темно-зеленый</v>
      </c>
      <c r="Y155" s="60">
        <f t="shared" si="18"/>
        <v>2</v>
      </c>
      <c r="Z155" s="49">
        <f t="shared" si="19"/>
        <v>86</v>
      </c>
      <c r="AA155" s="60">
        <f t="shared" si="20"/>
        <v>2086</v>
      </c>
    </row>
    <row r="156" spans="1:27">
      <c r="A156" s="84" t="str">
        <f t="shared" si="15"/>
        <v>6170602471</v>
      </c>
      <c r="B156" s="84" t="str">
        <f t="shared" si="16"/>
        <v>02-086-08</v>
      </c>
      <c r="C156" s="113" t="s">
        <v>1108</v>
      </c>
      <c r="D156" s="113" t="s">
        <v>1109</v>
      </c>
      <c r="E156" s="113" t="s">
        <v>787</v>
      </c>
      <c r="F156" s="114">
        <v>57</v>
      </c>
      <c r="G156" s="113" t="s">
        <v>1106</v>
      </c>
      <c r="H156" s="113" t="s">
        <v>83</v>
      </c>
      <c r="I156" s="113" t="s">
        <v>786</v>
      </c>
      <c r="J156" s="113" t="s">
        <v>320</v>
      </c>
      <c r="K156" s="113" t="s">
        <v>382</v>
      </c>
      <c r="L156" s="113" t="s">
        <v>420</v>
      </c>
      <c r="M156" s="113" t="s">
        <v>388</v>
      </c>
      <c r="N156" s="113" t="s">
        <v>44</v>
      </c>
      <c r="O156" s="113" t="s">
        <v>442</v>
      </c>
      <c r="P156" s="113" t="s">
        <v>824</v>
      </c>
      <c r="Q156" s="113">
        <v>471</v>
      </c>
      <c r="R156" s="113" t="s">
        <v>83</v>
      </c>
      <c r="S156" s="84" t="str">
        <f t="shared" si="14"/>
        <v>RIDGE DONEGAL</v>
      </c>
      <c r="T156" s="84" t="str">
        <f t="shared" si="17"/>
        <v>серый</v>
      </c>
      <c r="Y156" s="60">
        <f t="shared" si="18"/>
        <v>2</v>
      </c>
      <c r="Z156" s="49">
        <f t="shared" si="19"/>
        <v>86</v>
      </c>
      <c r="AA156" s="60">
        <f t="shared" si="20"/>
        <v>2086</v>
      </c>
    </row>
    <row r="157" spans="1:27">
      <c r="A157" s="84" t="str">
        <f t="shared" si="15"/>
        <v>6170602471</v>
      </c>
      <c r="B157" s="84" t="str">
        <f t="shared" si="16"/>
        <v>02-086-08</v>
      </c>
      <c r="C157" s="113" t="s">
        <v>1110</v>
      </c>
      <c r="D157" s="113" t="s">
        <v>1109</v>
      </c>
      <c r="E157" s="113" t="s">
        <v>785</v>
      </c>
      <c r="F157" s="114">
        <v>59</v>
      </c>
      <c r="G157" s="113" t="s">
        <v>1106</v>
      </c>
      <c r="H157" s="113" t="s">
        <v>83</v>
      </c>
      <c r="I157" s="113" t="s">
        <v>786</v>
      </c>
      <c r="J157" s="113" t="s">
        <v>320</v>
      </c>
      <c r="K157" s="113" t="s">
        <v>382</v>
      </c>
      <c r="L157" s="113" t="s">
        <v>420</v>
      </c>
      <c r="M157" s="113" t="s">
        <v>388</v>
      </c>
      <c r="N157" s="113" t="s">
        <v>44</v>
      </c>
      <c r="O157" s="113" t="s">
        <v>442</v>
      </c>
      <c r="P157" s="113" t="s">
        <v>824</v>
      </c>
      <c r="Q157" s="113">
        <v>471</v>
      </c>
      <c r="R157" s="113" t="s">
        <v>83</v>
      </c>
      <c r="S157" s="84" t="str">
        <f t="shared" si="14"/>
        <v>RIDGE DONEGAL</v>
      </c>
      <c r="T157" s="84" t="str">
        <f t="shared" si="17"/>
        <v>серый</v>
      </c>
      <c r="Y157" s="60">
        <f t="shared" si="18"/>
        <v>2</v>
      </c>
      <c r="Z157" s="49">
        <f t="shared" si="19"/>
        <v>86</v>
      </c>
      <c r="AA157" s="60">
        <f t="shared" si="20"/>
        <v>2086</v>
      </c>
    </row>
    <row r="158" spans="1:27">
      <c r="A158" s="84" t="str">
        <f t="shared" si="15"/>
        <v>6170602471</v>
      </c>
      <c r="B158" s="84" t="str">
        <f t="shared" si="16"/>
        <v>02-086-08</v>
      </c>
      <c r="C158" s="113" t="s">
        <v>1111</v>
      </c>
      <c r="D158" s="113" t="s">
        <v>1109</v>
      </c>
      <c r="E158" s="113" t="s">
        <v>797</v>
      </c>
      <c r="F158" s="114">
        <v>58</v>
      </c>
      <c r="G158" s="113" t="s">
        <v>1106</v>
      </c>
      <c r="H158" s="113" t="s">
        <v>83</v>
      </c>
      <c r="I158" s="113" t="s">
        <v>786</v>
      </c>
      <c r="J158" s="113" t="s">
        <v>320</v>
      </c>
      <c r="K158" s="113" t="s">
        <v>382</v>
      </c>
      <c r="L158" s="113" t="s">
        <v>420</v>
      </c>
      <c r="M158" s="113" t="s">
        <v>388</v>
      </c>
      <c r="N158" s="113" t="s">
        <v>44</v>
      </c>
      <c r="O158" s="113" t="s">
        <v>442</v>
      </c>
      <c r="P158" s="113" t="s">
        <v>824</v>
      </c>
      <c r="Q158" s="113">
        <v>471</v>
      </c>
      <c r="R158" s="113" t="s">
        <v>83</v>
      </c>
      <c r="S158" s="84" t="str">
        <f t="shared" si="14"/>
        <v>RIDGE DONEGAL</v>
      </c>
      <c r="T158" s="84" t="str">
        <f t="shared" si="17"/>
        <v>серый</v>
      </c>
      <c r="Y158" s="60">
        <f t="shared" si="18"/>
        <v>2</v>
      </c>
      <c r="Z158" s="49">
        <f t="shared" si="19"/>
        <v>86</v>
      </c>
      <c r="AA158" s="60">
        <f t="shared" si="20"/>
        <v>2086</v>
      </c>
    </row>
    <row r="159" spans="1:27">
      <c r="A159" s="84" t="str">
        <f t="shared" si="15"/>
        <v>6170602471</v>
      </c>
      <c r="B159" s="84" t="str">
        <f t="shared" si="16"/>
        <v>02-086-08</v>
      </c>
      <c r="C159" s="113" t="s">
        <v>1112</v>
      </c>
      <c r="D159" s="113" t="s">
        <v>1109</v>
      </c>
      <c r="E159" s="113" t="s">
        <v>798</v>
      </c>
      <c r="F159" s="114">
        <v>60</v>
      </c>
      <c r="G159" s="113" t="s">
        <v>1106</v>
      </c>
      <c r="H159" s="113" t="s">
        <v>83</v>
      </c>
      <c r="I159" s="113" t="s">
        <v>786</v>
      </c>
      <c r="J159" s="113" t="s">
        <v>320</v>
      </c>
      <c r="K159" s="113" t="s">
        <v>382</v>
      </c>
      <c r="L159" s="113" t="s">
        <v>420</v>
      </c>
      <c r="M159" s="113" t="s">
        <v>388</v>
      </c>
      <c r="N159" s="113" t="s">
        <v>44</v>
      </c>
      <c r="O159" s="113" t="s">
        <v>442</v>
      </c>
      <c r="P159" s="113" t="s">
        <v>824</v>
      </c>
      <c r="Q159" s="113">
        <v>471</v>
      </c>
      <c r="R159" s="113" t="s">
        <v>83</v>
      </c>
      <c r="S159" s="84" t="str">
        <f t="shared" si="14"/>
        <v>RIDGE DONEGAL</v>
      </c>
      <c r="T159" s="84" t="str">
        <f t="shared" si="17"/>
        <v>серый</v>
      </c>
      <c r="Y159" s="60">
        <f t="shared" si="18"/>
        <v>2</v>
      </c>
      <c r="Z159" s="49">
        <f t="shared" si="19"/>
        <v>86</v>
      </c>
      <c r="AA159" s="60">
        <f t="shared" si="20"/>
        <v>2086</v>
      </c>
    </row>
    <row r="160" spans="1:27">
      <c r="A160" s="84" t="str">
        <f t="shared" si="15"/>
        <v>6170602471</v>
      </c>
      <c r="B160" s="84" t="str">
        <f t="shared" si="16"/>
        <v>02-086-08</v>
      </c>
      <c r="C160" s="113" t="s">
        <v>1113</v>
      </c>
      <c r="D160" s="113" t="s">
        <v>1109</v>
      </c>
      <c r="E160" s="113" t="s">
        <v>788</v>
      </c>
      <c r="F160" s="114">
        <v>61</v>
      </c>
      <c r="G160" s="113" t="s">
        <v>1106</v>
      </c>
      <c r="H160" s="113" t="s">
        <v>83</v>
      </c>
      <c r="I160" s="113" t="s">
        <v>786</v>
      </c>
      <c r="J160" s="113" t="s">
        <v>320</v>
      </c>
      <c r="K160" s="113" t="s">
        <v>382</v>
      </c>
      <c r="L160" s="113" t="s">
        <v>420</v>
      </c>
      <c r="M160" s="113" t="s">
        <v>388</v>
      </c>
      <c r="N160" s="113" t="s">
        <v>44</v>
      </c>
      <c r="O160" s="113" t="s">
        <v>442</v>
      </c>
      <c r="P160" s="113" t="s">
        <v>824</v>
      </c>
      <c r="Q160" s="113">
        <v>471</v>
      </c>
      <c r="R160" s="113" t="s">
        <v>83</v>
      </c>
      <c r="S160" s="84" t="str">
        <f t="shared" si="14"/>
        <v>RIDGE DONEGAL</v>
      </c>
      <c r="T160" s="84" t="str">
        <f t="shared" si="17"/>
        <v>серый</v>
      </c>
      <c r="Y160" s="60">
        <f t="shared" si="18"/>
        <v>2</v>
      </c>
      <c r="Z160" s="49">
        <f t="shared" si="19"/>
        <v>86</v>
      </c>
      <c r="AA160" s="60">
        <f t="shared" si="20"/>
        <v>2086</v>
      </c>
    </row>
    <row r="161" spans="1:27">
      <c r="A161" s="84" t="str">
        <f t="shared" si="15"/>
        <v>6170602471</v>
      </c>
      <c r="B161" s="84" t="str">
        <f t="shared" si="16"/>
        <v>02-086-08</v>
      </c>
      <c r="C161" s="113" t="s">
        <v>1114</v>
      </c>
      <c r="D161" s="113" t="s">
        <v>1109</v>
      </c>
      <c r="E161" s="113" t="s">
        <v>835</v>
      </c>
      <c r="F161" s="114">
        <v>62</v>
      </c>
      <c r="G161" s="113" t="s">
        <v>1106</v>
      </c>
      <c r="H161" s="113" t="s">
        <v>83</v>
      </c>
      <c r="I161" s="113" t="s">
        <v>786</v>
      </c>
      <c r="J161" s="113" t="s">
        <v>320</v>
      </c>
      <c r="K161" s="113" t="s">
        <v>382</v>
      </c>
      <c r="L161" s="113" t="s">
        <v>420</v>
      </c>
      <c r="M161" s="113" t="s">
        <v>388</v>
      </c>
      <c r="N161" s="113" t="s">
        <v>44</v>
      </c>
      <c r="O161" s="113" t="s">
        <v>442</v>
      </c>
      <c r="P161" s="113" t="s">
        <v>824</v>
      </c>
      <c r="Q161" s="113">
        <v>471</v>
      </c>
      <c r="R161" s="113" t="s">
        <v>83</v>
      </c>
      <c r="S161" s="84" t="str">
        <f t="shared" si="14"/>
        <v>RIDGE DONEGAL</v>
      </c>
      <c r="T161" s="84" t="str">
        <f t="shared" si="17"/>
        <v>серый</v>
      </c>
      <c r="Y161" s="60">
        <f t="shared" si="18"/>
        <v>2</v>
      </c>
      <c r="Z161" s="49">
        <f t="shared" si="19"/>
        <v>86</v>
      </c>
      <c r="AA161" s="60">
        <f t="shared" si="20"/>
        <v>2086</v>
      </c>
    </row>
    <row r="162" spans="1:27">
      <c r="A162" s="84" t="str">
        <f t="shared" si="15"/>
        <v>6380502323</v>
      </c>
      <c r="B162" s="84" t="str">
        <f t="shared" si="16"/>
        <v>02-087-08</v>
      </c>
      <c r="C162" s="113" t="s">
        <v>1115</v>
      </c>
      <c r="D162" s="113" t="s">
        <v>1116</v>
      </c>
      <c r="E162" s="113" t="s">
        <v>785</v>
      </c>
      <c r="F162" s="114">
        <v>59</v>
      </c>
      <c r="G162" s="113" t="s">
        <v>1117</v>
      </c>
      <c r="H162" s="113" t="s">
        <v>83</v>
      </c>
      <c r="I162" s="113" t="s">
        <v>957</v>
      </c>
      <c r="J162" s="113" t="s">
        <v>324</v>
      </c>
      <c r="K162" s="113" t="s">
        <v>382</v>
      </c>
      <c r="L162" s="113" t="s">
        <v>420</v>
      </c>
      <c r="M162" s="113" t="s">
        <v>388</v>
      </c>
      <c r="N162" s="113" t="s">
        <v>44</v>
      </c>
      <c r="O162" s="113" t="s">
        <v>433</v>
      </c>
      <c r="P162" s="113" t="s">
        <v>824</v>
      </c>
      <c r="Q162" s="113">
        <v>323</v>
      </c>
      <c r="R162" s="113" t="s">
        <v>83</v>
      </c>
      <c r="S162" s="84" t="str">
        <f t="shared" si="14"/>
        <v>BELFAST WOOLRICH</v>
      </c>
      <c r="T162" s="84" t="str">
        <f t="shared" si="17"/>
        <v>серый</v>
      </c>
      <c r="Y162" s="60">
        <f t="shared" si="18"/>
        <v>2</v>
      </c>
      <c r="Z162" s="49">
        <f t="shared" si="19"/>
        <v>87</v>
      </c>
      <c r="AA162" s="60">
        <f t="shared" si="20"/>
        <v>2087</v>
      </c>
    </row>
    <row r="163" spans="1:27">
      <c r="A163" s="84" t="str">
        <f t="shared" si="15"/>
        <v>661010532</v>
      </c>
      <c r="B163" s="84" t="str">
        <f t="shared" si="16"/>
        <v>02-088-08</v>
      </c>
      <c r="C163" s="113" t="s">
        <v>1118</v>
      </c>
      <c r="D163" s="113" t="s">
        <v>1119</v>
      </c>
      <c r="E163" s="113" t="s">
        <v>787</v>
      </c>
      <c r="F163" s="114">
        <v>57</v>
      </c>
      <c r="G163" s="113" t="s">
        <v>1120</v>
      </c>
      <c r="H163" s="113" t="s">
        <v>83</v>
      </c>
      <c r="I163" s="113" t="s">
        <v>786</v>
      </c>
      <c r="J163" s="113" t="s">
        <v>320</v>
      </c>
      <c r="K163" s="113" t="s">
        <v>382</v>
      </c>
      <c r="L163" s="113" t="s">
        <v>420</v>
      </c>
      <c r="M163" s="113" t="s">
        <v>388</v>
      </c>
      <c r="N163" s="113" t="s">
        <v>44</v>
      </c>
      <c r="O163" s="113" t="s">
        <v>433</v>
      </c>
      <c r="P163" s="113" t="s">
        <v>824</v>
      </c>
      <c r="Q163" s="113">
        <v>32</v>
      </c>
      <c r="R163" s="113" t="s">
        <v>83</v>
      </c>
      <c r="S163" s="84" t="str">
        <f t="shared" si="14"/>
        <v>TEXAS</v>
      </c>
      <c r="T163" s="84" t="str">
        <f t="shared" si="17"/>
        <v>серый</v>
      </c>
      <c r="Y163" s="60">
        <f t="shared" si="18"/>
        <v>2</v>
      </c>
      <c r="Z163" s="49">
        <f t="shared" si="19"/>
        <v>88</v>
      </c>
      <c r="AA163" s="60">
        <f t="shared" si="20"/>
        <v>2088</v>
      </c>
    </row>
    <row r="164" spans="1:27">
      <c r="A164" s="84" t="str">
        <f t="shared" si="15"/>
        <v>661010532</v>
      </c>
      <c r="B164" s="84" t="str">
        <f t="shared" si="16"/>
        <v>02-088-08</v>
      </c>
      <c r="C164" s="113" t="s">
        <v>1121</v>
      </c>
      <c r="D164" s="113" t="s">
        <v>1119</v>
      </c>
      <c r="E164" s="113" t="s">
        <v>785</v>
      </c>
      <c r="F164" s="114">
        <v>59</v>
      </c>
      <c r="G164" s="113" t="s">
        <v>1120</v>
      </c>
      <c r="H164" s="113" t="s">
        <v>83</v>
      </c>
      <c r="I164" s="113" t="s">
        <v>786</v>
      </c>
      <c r="J164" s="113" t="s">
        <v>320</v>
      </c>
      <c r="K164" s="113" t="s">
        <v>382</v>
      </c>
      <c r="L164" s="113" t="s">
        <v>420</v>
      </c>
      <c r="M164" s="113" t="s">
        <v>388</v>
      </c>
      <c r="N164" s="113" t="s">
        <v>44</v>
      </c>
      <c r="O164" s="113" t="s">
        <v>433</v>
      </c>
      <c r="P164" s="113" t="s">
        <v>824</v>
      </c>
      <c r="Q164" s="113">
        <v>32</v>
      </c>
      <c r="R164" s="113" t="s">
        <v>83</v>
      </c>
      <c r="S164" s="84" t="str">
        <f t="shared" si="14"/>
        <v>TEXAS</v>
      </c>
      <c r="T164" s="84" t="str">
        <f t="shared" si="17"/>
        <v>серый</v>
      </c>
      <c r="Y164" s="60">
        <f t="shared" si="18"/>
        <v>2</v>
      </c>
      <c r="Z164" s="49">
        <f t="shared" si="19"/>
        <v>88</v>
      </c>
      <c r="AA164" s="60">
        <f t="shared" si="20"/>
        <v>2088</v>
      </c>
    </row>
    <row r="165" spans="1:27">
      <c r="A165" s="84" t="str">
        <f t="shared" si="15"/>
        <v>661010532</v>
      </c>
      <c r="B165" s="84" t="str">
        <f t="shared" si="16"/>
        <v>02-088-08</v>
      </c>
      <c r="C165" s="113" t="s">
        <v>1122</v>
      </c>
      <c r="D165" s="113" t="s">
        <v>1119</v>
      </c>
      <c r="E165" s="113" t="s">
        <v>788</v>
      </c>
      <c r="F165" s="114">
        <v>61</v>
      </c>
      <c r="G165" s="113" t="s">
        <v>1120</v>
      </c>
      <c r="H165" s="113" t="s">
        <v>83</v>
      </c>
      <c r="I165" s="113" t="s">
        <v>786</v>
      </c>
      <c r="J165" s="113" t="s">
        <v>320</v>
      </c>
      <c r="K165" s="113" t="s">
        <v>382</v>
      </c>
      <c r="L165" s="113" t="s">
        <v>420</v>
      </c>
      <c r="M165" s="113" t="s">
        <v>388</v>
      </c>
      <c r="N165" s="113" t="s">
        <v>44</v>
      </c>
      <c r="O165" s="113" t="s">
        <v>433</v>
      </c>
      <c r="P165" s="113" t="s">
        <v>824</v>
      </c>
      <c r="Q165" s="113">
        <v>32</v>
      </c>
      <c r="R165" s="113" t="s">
        <v>83</v>
      </c>
      <c r="S165" s="84" t="str">
        <f t="shared" si="14"/>
        <v>TEXAS</v>
      </c>
      <c r="T165" s="84" t="str">
        <f t="shared" si="17"/>
        <v>серый</v>
      </c>
      <c r="Y165" s="60">
        <f t="shared" si="18"/>
        <v>2</v>
      </c>
      <c r="Z165" s="49">
        <f t="shared" si="19"/>
        <v>88</v>
      </c>
      <c r="AA165" s="60">
        <f t="shared" si="20"/>
        <v>2088</v>
      </c>
    </row>
    <row r="166" spans="1:27">
      <c r="A166" s="84" t="str">
        <f t="shared" si="15"/>
        <v>661010532</v>
      </c>
      <c r="B166" s="84" t="str">
        <f t="shared" si="16"/>
        <v>02-088-08</v>
      </c>
      <c r="C166" s="113" t="s">
        <v>1123</v>
      </c>
      <c r="D166" s="113" t="s">
        <v>1119</v>
      </c>
      <c r="E166" s="113" t="s">
        <v>790</v>
      </c>
      <c r="F166" s="114">
        <v>55</v>
      </c>
      <c r="G166" s="113" t="s">
        <v>1120</v>
      </c>
      <c r="H166" s="113" t="s">
        <v>83</v>
      </c>
      <c r="I166" s="113" t="s">
        <v>786</v>
      </c>
      <c r="J166" s="113" t="s">
        <v>320</v>
      </c>
      <c r="K166" s="113" t="s">
        <v>382</v>
      </c>
      <c r="L166" s="113" t="s">
        <v>420</v>
      </c>
      <c r="M166" s="113" t="s">
        <v>388</v>
      </c>
      <c r="N166" s="113" t="s">
        <v>44</v>
      </c>
      <c r="O166" s="113" t="s">
        <v>433</v>
      </c>
      <c r="P166" s="113" t="s">
        <v>824</v>
      </c>
      <c r="Q166" s="113">
        <v>32</v>
      </c>
      <c r="R166" s="113" t="s">
        <v>83</v>
      </c>
      <c r="S166" s="84" t="str">
        <f t="shared" si="14"/>
        <v>TEXAS</v>
      </c>
      <c r="T166" s="84" t="str">
        <f t="shared" si="17"/>
        <v>серый</v>
      </c>
      <c r="Y166" s="60">
        <f t="shared" si="18"/>
        <v>2</v>
      </c>
      <c r="Z166" s="49">
        <f t="shared" si="19"/>
        <v>88</v>
      </c>
      <c r="AA166" s="60">
        <f t="shared" si="20"/>
        <v>2088</v>
      </c>
    </row>
    <row r="167" spans="1:27">
      <c r="A167" s="84" t="str">
        <f t="shared" si="15"/>
        <v>661010532</v>
      </c>
      <c r="B167" s="84" t="str">
        <f t="shared" si="16"/>
        <v>02-088-08</v>
      </c>
      <c r="C167" s="113" t="s">
        <v>1124</v>
      </c>
      <c r="D167" s="113" t="s">
        <v>1119</v>
      </c>
      <c r="E167" s="113" t="s">
        <v>789</v>
      </c>
      <c r="F167" s="114">
        <v>63</v>
      </c>
      <c r="G167" s="113" t="s">
        <v>1120</v>
      </c>
      <c r="H167" s="113" t="s">
        <v>83</v>
      </c>
      <c r="I167" s="113" t="s">
        <v>786</v>
      </c>
      <c r="J167" s="113" t="s">
        <v>320</v>
      </c>
      <c r="K167" s="113" t="s">
        <v>382</v>
      </c>
      <c r="L167" s="113" t="s">
        <v>420</v>
      </c>
      <c r="M167" s="113" t="s">
        <v>388</v>
      </c>
      <c r="N167" s="113" t="s">
        <v>44</v>
      </c>
      <c r="O167" s="113" t="s">
        <v>433</v>
      </c>
      <c r="P167" s="113" t="s">
        <v>824</v>
      </c>
      <c r="Q167" s="113">
        <v>32</v>
      </c>
      <c r="R167" s="113" t="s">
        <v>83</v>
      </c>
      <c r="S167" s="84" t="str">
        <f t="shared" si="14"/>
        <v>TEXAS</v>
      </c>
      <c r="T167" s="84" t="str">
        <f t="shared" si="17"/>
        <v>серый</v>
      </c>
      <c r="Y167" s="60">
        <f t="shared" si="18"/>
        <v>2</v>
      </c>
      <c r="Z167" s="49">
        <f t="shared" si="19"/>
        <v>88</v>
      </c>
      <c r="AA167" s="60">
        <f t="shared" si="20"/>
        <v>2088</v>
      </c>
    </row>
    <row r="168" spans="1:27">
      <c r="A168" s="84" t="str">
        <f t="shared" si="15"/>
        <v>6620303227</v>
      </c>
      <c r="B168" s="84" t="str">
        <f t="shared" si="16"/>
        <v>02-089-00</v>
      </c>
      <c r="C168" s="113" t="s">
        <v>1125</v>
      </c>
      <c r="D168" s="113" t="s">
        <v>1126</v>
      </c>
      <c r="E168" s="113" t="s">
        <v>787</v>
      </c>
      <c r="F168" s="114">
        <v>57</v>
      </c>
      <c r="G168" s="113" t="s">
        <v>1127</v>
      </c>
      <c r="H168" s="113" t="s">
        <v>254</v>
      </c>
      <c r="I168" s="113" t="s">
        <v>1128</v>
      </c>
      <c r="J168" s="113" t="s">
        <v>320</v>
      </c>
      <c r="K168" s="113" t="s">
        <v>382</v>
      </c>
      <c r="L168" s="113" t="s">
        <v>420</v>
      </c>
      <c r="M168" s="113" t="s">
        <v>388</v>
      </c>
      <c r="N168" s="113" t="s">
        <v>44</v>
      </c>
      <c r="O168" s="113" t="s">
        <v>433</v>
      </c>
      <c r="P168" s="113" t="s">
        <v>824</v>
      </c>
      <c r="Q168" s="113">
        <v>227</v>
      </c>
      <c r="R168" s="113" t="s">
        <v>71</v>
      </c>
      <c r="S168" s="84" t="str">
        <f t="shared" si="14"/>
        <v>HIKO LAMBSWOOL</v>
      </c>
      <c r="T168" s="84" t="str">
        <f t="shared" si="17"/>
        <v>синий / оранжевый</v>
      </c>
      <c r="Y168" s="60">
        <f t="shared" si="18"/>
        <v>2</v>
      </c>
      <c r="Z168" s="49">
        <f t="shared" si="19"/>
        <v>89</v>
      </c>
      <c r="AA168" s="60">
        <f t="shared" si="20"/>
        <v>2089</v>
      </c>
    </row>
    <row r="169" spans="1:27">
      <c r="A169" s="84" t="str">
        <f t="shared" si="15"/>
        <v>6620303227</v>
      </c>
      <c r="B169" s="84" t="str">
        <f t="shared" si="16"/>
        <v>02-089-00</v>
      </c>
      <c r="C169" s="113" t="s">
        <v>1129</v>
      </c>
      <c r="D169" s="113" t="s">
        <v>1126</v>
      </c>
      <c r="E169" s="113" t="s">
        <v>785</v>
      </c>
      <c r="F169" s="114">
        <v>59</v>
      </c>
      <c r="G169" s="113" t="s">
        <v>1127</v>
      </c>
      <c r="H169" s="113" t="s">
        <v>254</v>
      </c>
      <c r="I169" s="113" t="s">
        <v>1128</v>
      </c>
      <c r="J169" s="113" t="s">
        <v>320</v>
      </c>
      <c r="K169" s="113" t="s">
        <v>382</v>
      </c>
      <c r="L169" s="113" t="s">
        <v>420</v>
      </c>
      <c r="M169" s="113" t="s">
        <v>388</v>
      </c>
      <c r="N169" s="113" t="s">
        <v>44</v>
      </c>
      <c r="O169" s="113" t="s">
        <v>433</v>
      </c>
      <c r="P169" s="113" t="s">
        <v>824</v>
      </c>
      <c r="Q169" s="113">
        <v>227</v>
      </c>
      <c r="R169" s="113" t="s">
        <v>71</v>
      </c>
      <c r="S169" s="84" t="str">
        <f t="shared" si="14"/>
        <v>HIKO LAMBSWOOL</v>
      </c>
      <c r="T169" s="84" t="str">
        <f t="shared" si="17"/>
        <v>синий / оранжевый</v>
      </c>
      <c r="Y169" s="60">
        <f t="shared" si="18"/>
        <v>2</v>
      </c>
      <c r="Z169" s="49">
        <f t="shared" si="19"/>
        <v>89</v>
      </c>
      <c r="AA169" s="60">
        <f t="shared" si="20"/>
        <v>2089</v>
      </c>
    </row>
    <row r="170" spans="1:27">
      <c r="A170" s="84" t="str">
        <f t="shared" si="15"/>
        <v>6620303265</v>
      </c>
      <c r="B170" s="84" t="str">
        <f t="shared" si="16"/>
        <v>02-089-27</v>
      </c>
      <c r="C170" s="113" t="s">
        <v>1130</v>
      </c>
      <c r="D170" s="113" t="s">
        <v>1131</v>
      </c>
      <c r="E170" s="113" t="s">
        <v>787</v>
      </c>
      <c r="F170" s="114">
        <v>57</v>
      </c>
      <c r="G170" s="113" t="s">
        <v>1127</v>
      </c>
      <c r="H170" s="113" t="s">
        <v>168</v>
      </c>
      <c r="I170" s="113" t="s">
        <v>1128</v>
      </c>
      <c r="J170" s="113" t="s">
        <v>320</v>
      </c>
      <c r="K170" s="113" t="s">
        <v>382</v>
      </c>
      <c r="L170" s="113" t="s">
        <v>420</v>
      </c>
      <c r="M170" s="113" t="s">
        <v>388</v>
      </c>
      <c r="N170" s="113" t="s">
        <v>44</v>
      </c>
      <c r="O170" s="113" t="s">
        <v>433</v>
      </c>
      <c r="P170" s="113" t="s">
        <v>824</v>
      </c>
      <c r="Q170" s="113">
        <v>265</v>
      </c>
      <c r="R170" s="113" t="s">
        <v>86</v>
      </c>
      <c r="S170" s="84" t="str">
        <f t="shared" si="14"/>
        <v>HIKO LAMBSWOOL</v>
      </c>
      <c r="T170" s="84" t="str">
        <f t="shared" si="17"/>
        <v>коричневый / зеленый</v>
      </c>
      <c r="Y170" s="60">
        <f t="shared" si="18"/>
        <v>2</v>
      </c>
      <c r="Z170" s="49">
        <f t="shared" si="19"/>
        <v>89</v>
      </c>
      <c r="AA170" s="60">
        <f t="shared" si="20"/>
        <v>2089</v>
      </c>
    </row>
    <row r="171" spans="1:27">
      <c r="A171" s="84" t="str">
        <f t="shared" si="15"/>
        <v>6620303265</v>
      </c>
      <c r="B171" s="84" t="str">
        <f t="shared" si="16"/>
        <v>02-089-27</v>
      </c>
      <c r="C171" s="113" t="s">
        <v>1132</v>
      </c>
      <c r="D171" s="113" t="s">
        <v>1131</v>
      </c>
      <c r="E171" s="113" t="s">
        <v>785</v>
      </c>
      <c r="F171" s="114">
        <v>59</v>
      </c>
      <c r="G171" s="113" t="s">
        <v>1127</v>
      </c>
      <c r="H171" s="113" t="s">
        <v>168</v>
      </c>
      <c r="I171" s="113" t="s">
        <v>1128</v>
      </c>
      <c r="J171" s="113" t="s">
        <v>320</v>
      </c>
      <c r="K171" s="113" t="s">
        <v>382</v>
      </c>
      <c r="L171" s="113" t="s">
        <v>420</v>
      </c>
      <c r="M171" s="113" t="s">
        <v>388</v>
      </c>
      <c r="N171" s="113" t="s">
        <v>44</v>
      </c>
      <c r="O171" s="113" t="s">
        <v>433</v>
      </c>
      <c r="P171" s="113" t="s">
        <v>824</v>
      </c>
      <c r="Q171" s="113">
        <v>265</v>
      </c>
      <c r="R171" s="113" t="s">
        <v>86</v>
      </c>
      <c r="S171" s="84" t="str">
        <f t="shared" si="14"/>
        <v>HIKO LAMBSWOOL</v>
      </c>
      <c r="T171" s="84" t="str">
        <f t="shared" si="17"/>
        <v>коричневый / зеленый</v>
      </c>
      <c r="Y171" s="60">
        <f t="shared" si="18"/>
        <v>2</v>
      </c>
      <c r="Z171" s="49">
        <f t="shared" si="19"/>
        <v>89</v>
      </c>
      <c r="AA171" s="60">
        <f t="shared" si="20"/>
        <v>2089</v>
      </c>
    </row>
    <row r="172" spans="1:27">
      <c r="A172" s="84" t="str">
        <f t="shared" si="15"/>
        <v>7720306265</v>
      </c>
      <c r="B172" s="84" t="str">
        <f t="shared" si="16"/>
        <v>02-068-14</v>
      </c>
      <c r="C172" s="113" t="s">
        <v>1133</v>
      </c>
      <c r="D172" s="113" t="s">
        <v>1134</v>
      </c>
      <c r="E172" s="113" t="s">
        <v>787</v>
      </c>
      <c r="F172" s="114">
        <v>57</v>
      </c>
      <c r="G172" s="113" t="s">
        <v>980</v>
      </c>
      <c r="H172" s="113" t="s">
        <v>86</v>
      </c>
      <c r="I172" s="113" t="s">
        <v>957</v>
      </c>
      <c r="J172" s="113" t="s">
        <v>327</v>
      </c>
      <c r="K172" s="113" t="s">
        <v>382</v>
      </c>
      <c r="L172" s="113" t="s">
        <v>420</v>
      </c>
      <c r="M172" s="113" t="s">
        <v>388</v>
      </c>
      <c r="N172" s="113" t="s">
        <v>44</v>
      </c>
      <c r="O172" s="113" t="s">
        <v>386</v>
      </c>
      <c r="P172" s="113" t="s">
        <v>824</v>
      </c>
      <c r="Q172" s="113">
        <v>265</v>
      </c>
      <c r="R172" s="113" t="s">
        <v>86</v>
      </c>
      <c r="S172" s="84" t="str">
        <f t="shared" si="14"/>
        <v>CALIFORNIA</v>
      </c>
      <c r="T172" s="84" t="str">
        <f t="shared" si="17"/>
        <v>коричневый</v>
      </c>
      <c r="Y172" s="60">
        <f t="shared" si="18"/>
        <v>2</v>
      </c>
      <c r="Z172" s="49">
        <f t="shared" si="19"/>
        <v>68</v>
      </c>
      <c r="AA172" s="60">
        <f t="shared" si="20"/>
        <v>2068</v>
      </c>
    </row>
    <row r="173" spans="1:27">
      <c r="A173" s="84" t="str">
        <f t="shared" si="15"/>
        <v>7720306265</v>
      </c>
      <c r="B173" s="84" t="str">
        <f t="shared" si="16"/>
        <v>02-068-14</v>
      </c>
      <c r="C173" s="113" t="s">
        <v>1135</v>
      </c>
      <c r="D173" s="113" t="s">
        <v>1134</v>
      </c>
      <c r="E173" s="113" t="s">
        <v>785</v>
      </c>
      <c r="F173" s="114">
        <v>59</v>
      </c>
      <c r="G173" s="113" t="s">
        <v>980</v>
      </c>
      <c r="H173" s="113" t="s">
        <v>86</v>
      </c>
      <c r="I173" s="113" t="s">
        <v>957</v>
      </c>
      <c r="J173" s="113" t="s">
        <v>327</v>
      </c>
      <c r="K173" s="113" t="s">
        <v>382</v>
      </c>
      <c r="L173" s="113" t="s">
        <v>420</v>
      </c>
      <c r="M173" s="113" t="s">
        <v>388</v>
      </c>
      <c r="N173" s="113" t="s">
        <v>44</v>
      </c>
      <c r="O173" s="113" t="s">
        <v>386</v>
      </c>
      <c r="P173" s="113" t="s">
        <v>824</v>
      </c>
      <c r="Q173" s="113">
        <v>265</v>
      </c>
      <c r="R173" s="113" t="s">
        <v>86</v>
      </c>
      <c r="S173" s="84" t="str">
        <f t="shared" si="14"/>
        <v>CALIFORNIA</v>
      </c>
      <c r="T173" s="84" t="str">
        <f t="shared" si="17"/>
        <v>коричневый</v>
      </c>
      <c r="Y173" s="60">
        <f t="shared" si="18"/>
        <v>2</v>
      </c>
      <c r="Z173" s="49">
        <f t="shared" si="19"/>
        <v>68</v>
      </c>
      <c r="AA173" s="60">
        <f t="shared" si="20"/>
        <v>2068</v>
      </c>
    </row>
    <row r="174" spans="1:27">
      <c r="A174" s="84" t="str">
        <f t="shared" si="15"/>
        <v>7720306265</v>
      </c>
      <c r="B174" s="84" t="str">
        <f t="shared" si="16"/>
        <v>02-068-14</v>
      </c>
      <c r="C174" s="113" t="s">
        <v>1136</v>
      </c>
      <c r="D174" s="113" t="s">
        <v>1134</v>
      </c>
      <c r="E174" s="113" t="s">
        <v>788</v>
      </c>
      <c r="F174" s="114">
        <v>61</v>
      </c>
      <c r="G174" s="113" t="s">
        <v>980</v>
      </c>
      <c r="H174" s="113" t="s">
        <v>86</v>
      </c>
      <c r="I174" s="113" t="s">
        <v>957</v>
      </c>
      <c r="J174" s="113" t="s">
        <v>327</v>
      </c>
      <c r="K174" s="113" t="s">
        <v>382</v>
      </c>
      <c r="L174" s="113" t="s">
        <v>420</v>
      </c>
      <c r="M174" s="113" t="s">
        <v>388</v>
      </c>
      <c r="N174" s="113" t="s">
        <v>44</v>
      </c>
      <c r="O174" s="113" t="s">
        <v>386</v>
      </c>
      <c r="P174" s="113" t="s">
        <v>824</v>
      </c>
      <c r="Q174" s="113">
        <v>265</v>
      </c>
      <c r="R174" s="113" t="s">
        <v>86</v>
      </c>
      <c r="S174" s="84" t="str">
        <f t="shared" si="14"/>
        <v>CALIFORNIA</v>
      </c>
      <c r="T174" s="84" t="str">
        <f t="shared" si="17"/>
        <v>коричневый</v>
      </c>
      <c r="Y174" s="60">
        <f t="shared" si="18"/>
        <v>2</v>
      </c>
      <c r="Z174" s="49">
        <f t="shared" si="19"/>
        <v>68</v>
      </c>
      <c r="AA174" s="60">
        <f t="shared" si="20"/>
        <v>2068</v>
      </c>
    </row>
    <row r="175" spans="1:27">
      <c r="A175" s="84" t="str">
        <f t="shared" si="15"/>
        <v>6640505331</v>
      </c>
      <c r="B175" s="84" t="str">
        <f t="shared" si="16"/>
        <v>02-090-05</v>
      </c>
      <c r="C175" s="113" t="s">
        <v>1137</v>
      </c>
      <c r="D175" s="113" t="s">
        <v>1138</v>
      </c>
      <c r="E175" s="113" t="s">
        <v>790</v>
      </c>
      <c r="F175" s="114">
        <v>55</v>
      </c>
      <c r="G175" s="113" t="s">
        <v>1139</v>
      </c>
      <c r="H175" s="113" t="s">
        <v>277</v>
      </c>
      <c r="I175" s="113" t="s">
        <v>1069</v>
      </c>
      <c r="J175" s="113" t="s">
        <v>349</v>
      </c>
      <c r="K175" s="113" t="s">
        <v>382</v>
      </c>
      <c r="L175" s="113" t="s">
        <v>420</v>
      </c>
      <c r="M175" s="113" t="s">
        <v>388</v>
      </c>
      <c r="N175" s="113" t="s">
        <v>44</v>
      </c>
      <c r="O175" s="113" t="s">
        <v>433</v>
      </c>
      <c r="P175" s="113" t="s">
        <v>824</v>
      </c>
      <c r="Q175" s="113">
        <v>331</v>
      </c>
      <c r="R175" s="113" t="s">
        <v>83</v>
      </c>
      <c r="S175" s="84" t="str">
        <f t="shared" si="14"/>
        <v>BROOKLIN</v>
      </c>
      <c r="T175" s="84" t="str">
        <f t="shared" si="17"/>
        <v>темно-серый</v>
      </c>
      <c r="Y175" s="60">
        <f t="shared" si="18"/>
        <v>2</v>
      </c>
      <c r="Z175" s="49">
        <f t="shared" si="19"/>
        <v>90</v>
      </c>
      <c r="AA175" s="60">
        <f t="shared" si="20"/>
        <v>2090</v>
      </c>
    </row>
    <row r="176" spans="1:27">
      <c r="A176" s="84" t="str">
        <f t="shared" si="15"/>
        <v>6640505331</v>
      </c>
      <c r="B176" s="84" t="str">
        <f t="shared" si="16"/>
        <v>02-090-05</v>
      </c>
      <c r="C176" s="113" t="s">
        <v>1140</v>
      </c>
      <c r="D176" s="113" t="s">
        <v>1138</v>
      </c>
      <c r="E176" s="113" t="s">
        <v>787</v>
      </c>
      <c r="F176" s="114">
        <v>57</v>
      </c>
      <c r="G176" s="113" t="s">
        <v>1139</v>
      </c>
      <c r="H176" s="113" t="s">
        <v>277</v>
      </c>
      <c r="I176" s="113" t="s">
        <v>1069</v>
      </c>
      <c r="J176" s="113" t="s">
        <v>349</v>
      </c>
      <c r="K176" s="113" t="s">
        <v>382</v>
      </c>
      <c r="L176" s="113" t="s">
        <v>420</v>
      </c>
      <c r="M176" s="113" t="s">
        <v>388</v>
      </c>
      <c r="N176" s="113" t="s">
        <v>44</v>
      </c>
      <c r="O176" s="113" t="s">
        <v>433</v>
      </c>
      <c r="P176" s="113" t="s">
        <v>824</v>
      </c>
      <c r="Q176" s="113">
        <v>331</v>
      </c>
      <c r="R176" s="113" t="s">
        <v>83</v>
      </c>
      <c r="S176" s="84" t="str">
        <f t="shared" si="14"/>
        <v>BROOKLIN</v>
      </c>
      <c r="T176" s="84" t="str">
        <f t="shared" si="17"/>
        <v>темно-серый</v>
      </c>
      <c r="Y176" s="60">
        <f t="shared" si="18"/>
        <v>2</v>
      </c>
      <c r="Z176" s="49">
        <f t="shared" si="19"/>
        <v>90</v>
      </c>
      <c r="AA176" s="60">
        <f t="shared" si="20"/>
        <v>2090</v>
      </c>
    </row>
    <row r="177" spans="1:27">
      <c r="A177" s="84" t="str">
        <f t="shared" si="15"/>
        <v>6640505331</v>
      </c>
      <c r="B177" s="84" t="str">
        <f t="shared" si="16"/>
        <v>02-090-05</v>
      </c>
      <c r="C177" s="113" t="s">
        <v>1141</v>
      </c>
      <c r="D177" s="113" t="s">
        <v>1138</v>
      </c>
      <c r="E177" s="113" t="s">
        <v>785</v>
      </c>
      <c r="F177" s="114">
        <v>59</v>
      </c>
      <c r="G177" s="113" t="s">
        <v>1139</v>
      </c>
      <c r="H177" s="113" t="s">
        <v>277</v>
      </c>
      <c r="I177" s="113" t="s">
        <v>1069</v>
      </c>
      <c r="J177" s="113" t="s">
        <v>349</v>
      </c>
      <c r="K177" s="113" t="s">
        <v>382</v>
      </c>
      <c r="L177" s="113" t="s">
        <v>420</v>
      </c>
      <c r="M177" s="113" t="s">
        <v>388</v>
      </c>
      <c r="N177" s="113" t="s">
        <v>44</v>
      </c>
      <c r="O177" s="113" t="s">
        <v>433</v>
      </c>
      <c r="P177" s="113" t="s">
        <v>824</v>
      </c>
      <c r="Q177" s="113">
        <v>331</v>
      </c>
      <c r="R177" s="113" t="s">
        <v>83</v>
      </c>
      <c r="S177" s="84" t="str">
        <f t="shared" si="14"/>
        <v>BROOKLIN</v>
      </c>
      <c r="T177" s="84" t="str">
        <f t="shared" si="17"/>
        <v>темно-серый</v>
      </c>
      <c r="Y177" s="60">
        <f t="shared" si="18"/>
        <v>2</v>
      </c>
      <c r="Z177" s="49">
        <f t="shared" si="19"/>
        <v>90</v>
      </c>
      <c r="AA177" s="60">
        <f t="shared" si="20"/>
        <v>2090</v>
      </c>
    </row>
    <row r="178" spans="1:27">
      <c r="A178" s="84" t="str">
        <f t="shared" si="15"/>
        <v>6640505331</v>
      </c>
      <c r="B178" s="84" t="str">
        <f t="shared" si="16"/>
        <v>02-090-05</v>
      </c>
      <c r="C178" s="113" t="s">
        <v>1142</v>
      </c>
      <c r="D178" s="113" t="s">
        <v>1138</v>
      </c>
      <c r="E178" s="113" t="s">
        <v>788</v>
      </c>
      <c r="F178" s="114">
        <v>61</v>
      </c>
      <c r="G178" s="113" t="s">
        <v>1139</v>
      </c>
      <c r="H178" s="113" t="s">
        <v>277</v>
      </c>
      <c r="I178" s="113" t="s">
        <v>1069</v>
      </c>
      <c r="J178" s="113" t="s">
        <v>349</v>
      </c>
      <c r="K178" s="113" t="s">
        <v>382</v>
      </c>
      <c r="L178" s="113" t="s">
        <v>420</v>
      </c>
      <c r="M178" s="113" t="s">
        <v>388</v>
      </c>
      <c r="N178" s="113" t="s">
        <v>44</v>
      </c>
      <c r="O178" s="113" t="s">
        <v>433</v>
      </c>
      <c r="P178" s="113" t="s">
        <v>824</v>
      </c>
      <c r="Q178" s="113">
        <v>331</v>
      </c>
      <c r="R178" s="113" t="s">
        <v>83</v>
      </c>
      <c r="S178" s="84" t="str">
        <f t="shared" si="14"/>
        <v>BROOKLIN</v>
      </c>
      <c r="T178" s="84" t="str">
        <f t="shared" si="17"/>
        <v>темно-серый</v>
      </c>
      <c r="Y178" s="60">
        <f t="shared" si="18"/>
        <v>2</v>
      </c>
      <c r="Z178" s="49">
        <f t="shared" si="19"/>
        <v>90</v>
      </c>
      <c r="AA178" s="60">
        <f t="shared" si="20"/>
        <v>2090</v>
      </c>
    </row>
    <row r="179" spans="1:27">
      <c r="A179" s="84" t="str">
        <f t="shared" si="15"/>
        <v>6640505331</v>
      </c>
      <c r="B179" s="84" t="str">
        <f t="shared" si="16"/>
        <v>02-090-05</v>
      </c>
      <c r="C179" s="113" t="s">
        <v>1143</v>
      </c>
      <c r="D179" s="113" t="s">
        <v>1138</v>
      </c>
      <c r="E179" s="113" t="s">
        <v>789</v>
      </c>
      <c r="F179" s="114">
        <v>63</v>
      </c>
      <c r="G179" s="113" t="s">
        <v>1139</v>
      </c>
      <c r="H179" s="113" t="s">
        <v>277</v>
      </c>
      <c r="I179" s="113" t="s">
        <v>1069</v>
      </c>
      <c r="J179" s="113" t="s">
        <v>349</v>
      </c>
      <c r="K179" s="113" t="s">
        <v>382</v>
      </c>
      <c r="L179" s="113" t="s">
        <v>420</v>
      </c>
      <c r="M179" s="113" t="s">
        <v>388</v>
      </c>
      <c r="N179" s="113" t="s">
        <v>44</v>
      </c>
      <c r="O179" s="113" t="s">
        <v>433</v>
      </c>
      <c r="P179" s="113" t="s">
        <v>824</v>
      </c>
      <c r="Q179" s="113">
        <v>331</v>
      </c>
      <c r="R179" s="113" t="s">
        <v>83</v>
      </c>
      <c r="S179" s="84" t="str">
        <f t="shared" si="14"/>
        <v>BROOKLIN</v>
      </c>
      <c r="T179" s="84" t="str">
        <f t="shared" si="17"/>
        <v>темно-серый</v>
      </c>
      <c r="Y179" s="60">
        <f t="shared" si="18"/>
        <v>2</v>
      </c>
      <c r="Z179" s="49">
        <f t="shared" si="19"/>
        <v>90</v>
      </c>
      <c r="AA179" s="60">
        <f t="shared" si="20"/>
        <v>2090</v>
      </c>
    </row>
    <row r="180" spans="1:27">
      <c r="A180" s="84" t="str">
        <f t="shared" si="15"/>
        <v>6640505331</v>
      </c>
      <c r="B180" s="84" t="str">
        <f t="shared" si="16"/>
        <v>02-090-05</v>
      </c>
      <c r="C180" s="113" t="s">
        <v>1144</v>
      </c>
      <c r="D180" s="113" t="s">
        <v>1138</v>
      </c>
      <c r="E180" s="113" t="s">
        <v>798</v>
      </c>
      <c r="F180" s="114">
        <v>60</v>
      </c>
      <c r="G180" s="113" t="s">
        <v>1139</v>
      </c>
      <c r="H180" s="113" t="s">
        <v>277</v>
      </c>
      <c r="I180" s="113" t="s">
        <v>1069</v>
      </c>
      <c r="J180" s="113" t="s">
        <v>349</v>
      </c>
      <c r="K180" s="113" t="s">
        <v>382</v>
      </c>
      <c r="L180" s="113" t="s">
        <v>420</v>
      </c>
      <c r="M180" s="113" t="s">
        <v>388</v>
      </c>
      <c r="N180" s="113" t="s">
        <v>44</v>
      </c>
      <c r="O180" s="113" t="s">
        <v>433</v>
      </c>
      <c r="P180" s="113" t="s">
        <v>824</v>
      </c>
      <c r="Q180" s="113">
        <v>331</v>
      </c>
      <c r="R180" s="113" t="s">
        <v>83</v>
      </c>
      <c r="S180" s="84" t="str">
        <f t="shared" si="14"/>
        <v>BROOKLIN</v>
      </c>
      <c r="T180" s="84" t="str">
        <f t="shared" si="17"/>
        <v>темно-серый</v>
      </c>
      <c r="Y180" s="60">
        <f t="shared" si="18"/>
        <v>2</v>
      </c>
      <c r="Z180" s="49">
        <f t="shared" si="19"/>
        <v>90</v>
      </c>
      <c r="AA180" s="60">
        <f t="shared" si="20"/>
        <v>2090</v>
      </c>
    </row>
    <row r="181" spans="1:27">
      <c r="A181" s="84" t="str">
        <f t="shared" si="15"/>
        <v>6640505331</v>
      </c>
      <c r="B181" s="84" t="str">
        <f t="shared" si="16"/>
        <v>02-090-05</v>
      </c>
      <c r="C181" s="113" t="s">
        <v>1145</v>
      </c>
      <c r="D181" s="113" t="s">
        <v>1138</v>
      </c>
      <c r="E181" s="113" t="s">
        <v>835</v>
      </c>
      <c r="F181" s="114">
        <v>62</v>
      </c>
      <c r="G181" s="113" t="s">
        <v>1139</v>
      </c>
      <c r="H181" s="113" t="s">
        <v>277</v>
      </c>
      <c r="I181" s="113" t="s">
        <v>1069</v>
      </c>
      <c r="J181" s="113" t="s">
        <v>349</v>
      </c>
      <c r="K181" s="113" t="s">
        <v>382</v>
      </c>
      <c r="L181" s="113" t="s">
        <v>420</v>
      </c>
      <c r="M181" s="113" t="s">
        <v>388</v>
      </c>
      <c r="N181" s="113" t="s">
        <v>44</v>
      </c>
      <c r="O181" s="113" t="s">
        <v>433</v>
      </c>
      <c r="P181" s="113" t="s">
        <v>824</v>
      </c>
      <c r="Q181" s="113">
        <v>331</v>
      </c>
      <c r="R181" s="113" t="s">
        <v>83</v>
      </c>
      <c r="S181" s="84" t="str">
        <f t="shared" si="14"/>
        <v>BROOKLIN</v>
      </c>
      <c r="T181" s="84" t="str">
        <f t="shared" si="17"/>
        <v>темно-серый</v>
      </c>
      <c r="Y181" s="60">
        <f t="shared" si="18"/>
        <v>2</v>
      </c>
      <c r="Z181" s="49">
        <f t="shared" si="19"/>
        <v>90</v>
      </c>
      <c r="AA181" s="60">
        <f t="shared" si="20"/>
        <v>2090</v>
      </c>
    </row>
    <row r="182" spans="1:27">
      <c r="A182" s="84" t="str">
        <f t="shared" si="15"/>
        <v>6640505331</v>
      </c>
      <c r="B182" s="84" t="str">
        <f t="shared" si="16"/>
        <v>02-090-05</v>
      </c>
      <c r="C182" s="113" t="s">
        <v>1146</v>
      </c>
      <c r="D182" s="113" t="s">
        <v>1138</v>
      </c>
      <c r="E182" s="113" t="s">
        <v>813</v>
      </c>
      <c r="F182" s="114">
        <v>56</v>
      </c>
      <c r="G182" s="113" t="s">
        <v>1139</v>
      </c>
      <c r="H182" s="113" t="s">
        <v>277</v>
      </c>
      <c r="I182" s="113" t="s">
        <v>1069</v>
      </c>
      <c r="J182" s="113" t="s">
        <v>349</v>
      </c>
      <c r="K182" s="113" t="s">
        <v>382</v>
      </c>
      <c r="L182" s="113" t="s">
        <v>420</v>
      </c>
      <c r="M182" s="113" t="s">
        <v>388</v>
      </c>
      <c r="N182" s="113" t="s">
        <v>44</v>
      </c>
      <c r="O182" s="113" t="s">
        <v>433</v>
      </c>
      <c r="P182" s="113" t="s">
        <v>824</v>
      </c>
      <c r="Q182" s="113">
        <v>331</v>
      </c>
      <c r="R182" s="113" t="s">
        <v>83</v>
      </c>
      <c r="S182" s="84" t="str">
        <f t="shared" si="14"/>
        <v>BROOKLIN</v>
      </c>
      <c r="T182" s="84" t="str">
        <f t="shared" si="17"/>
        <v>темно-серый</v>
      </c>
      <c r="Y182" s="60">
        <f t="shared" si="18"/>
        <v>2</v>
      </c>
      <c r="Z182" s="49">
        <f t="shared" si="19"/>
        <v>90</v>
      </c>
      <c r="AA182" s="60">
        <f t="shared" si="20"/>
        <v>2090</v>
      </c>
    </row>
    <row r="183" spans="1:27">
      <c r="A183" s="84" t="str">
        <f t="shared" si="15"/>
        <v>6640505331</v>
      </c>
      <c r="B183" s="84" t="str">
        <f t="shared" si="16"/>
        <v>02-090-05</v>
      </c>
      <c r="C183" s="113" t="s">
        <v>1147</v>
      </c>
      <c r="D183" s="113" t="s">
        <v>1138</v>
      </c>
      <c r="E183" s="113" t="s">
        <v>797</v>
      </c>
      <c r="F183" s="114">
        <v>58</v>
      </c>
      <c r="G183" s="113" t="s">
        <v>1139</v>
      </c>
      <c r="H183" s="113" t="s">
        <v>277</v>
      </c>
      <c r="I183" s="113" t="s">
        <v>1069</v>
      </c>
      <c r="J183" s="113" t="s">
        <v>349</v>
      </c>
      <c r="K183" s="113" t="s">
        <v>382</v>
      </c>
      <c r="L183" s="113" t="s">
        <v>420</v>
      </c>
      <c r="M183" s="113" t="s">
        <v>388</v>
      </c>
      <c r="N183" s="113" t="s">
        <v>44</v>
      </c>
      <c r="O183" s="113" t="s">
        <v>433</v>
      </c>
      <c r="P183" s="113" t="s">
        <v>824</v>
      </c>
      <c r="Q183" s="113">
        <v>331</v>
      </c>
      <c r="R183" s="113" t="s">
        <v>83</v>
      </c>
      <c r="S183" s="84" t="str">
        <f t="shared" si="14"/>
        <v>BROOKLIN</v>
      </c>
      <c r="T183" s="84" t="str">
        <f t="shared" si="17"/>
        <v>темно-серый</v>
      </c>
      <c r="Y183" s="60">
        <f t="shared" si="18"/>
        <v>2</v>
      </c>
      <c r="Z183" s="49">
        <f t="shared" si="19"/>
        <v>90</v>
      </c>
      <c r="AA183" s="60">
        <f t="shared" si="20"/>
        <v>2090</v>
      </c>
    </row>
    <row r="184" spans="1:27">
      <c r="A184" s="84" t="str">
        <f t="shared" si="15"/>
        <v>684010131</v>
      </c>
      <c r="B184" s="84" t="str">
        <f t="shared" si="16"/>
        <v>02-091-08</v>
      </c>
      <c r="C184" s="113" t="s">
        <v>1148</v>
      </c>
      <c r="D184" s="113" t="s">
        <v>1149</v>
      </c>
      <c r="E184" s="113" t="s">
        <v>785</v>
      </c>
      <c r="F184" s="114">
        <v>59</v>
      </c>
      <c r="G184" s="113" t="s">
        <v>1150</v>
      </c>
      <c r="H184" s="113" t="s">
        <v>83</v>
      </c>
      <c r="I184" s="113" t="s">
        <v>1026</v>
      </c>
      <c r="J184" s="113" t="s">
        <v>318</v>
      </c>
      <c r="K184" s="113" t="s">
        <v>382</v>
      </c>
      <c r="L184" s="113" t="s">
        <v>420</v>
      </c>
      <c r="M184" s="113" t="s">
        <v>388</v>
      </c>
      <c r="N184" s="113" t="s">
        <v>44</v>
      </c>
      <c r="O184" s="113" t="s">
        <v>386</v>
      </c>
      <c r="P184" s="113" t="s">
        <v>824</v>
      </c>
      <c r="Q184" s="113">
        <v>31</v>
      </c>
      <c r="R184" s="113" t="s">
        <v>83</v>
      </c>
      <c r="S184" s="84" t="str">
        <f t="shared" si="14"/>
        <v>HATTERAS</v>
      </c>
      <c r="T184" s="84" t="str">
        <f t="shared" si="17"/>
        <v>серый</v>
      </c>
      <c r="Y184" s="60">
        <f t="shared" si="18"/>
        <v>2</v>
      </c>
      <c r="Z184" s="49">
        <f t="shared" si="19"/>
        <v>91</v>
      </c>
      <c r="AA184" s="60">
        <f t="shared" si="20"/>
        <v>2091</v>
      </c>
    </row>
    <row r="185" spans="1:27">
      <c r="A185" s="84" t="str">
        <f t="shared" si="15"/>
        <v>68401021</v>
      </c>
      <c r="B185" s="84" t="str">
        <f t="shared" si="16"/>
        <v>02-092-09</v>
      </c>
      <c r="C185" s="113" t="s">
        <v>1151</v>
      </c>
      <c r="D185" s="113" t="s">
        <v>1152</v>
      </c>
      <c r="E185" s="113" t="s">
        <v>798</v>
      </c>
      <c r="F185" s="114">
        <v>60</v>
      </c>
      <c r="G185" s="113" t="s">
        <v>1153</v>
      </c>
      <c r="H185" s="113" t="s">
        <v>53</v>
      </c>
      <c r="I185" s="113" t="s">
        <v>1026</v>
      </c>
      <c r="J185" s="113" t="s">
        <v>336</v>
      </c>
      <c r="K185" s="113" t="s">
        <v>382</v>
      </c>
      <c r="L185" s="113" t="s">
        <v>420</v>
      </c>
      <c r="M185" s="113" t="s">
        <v>389</v>
      </c>
      <c r="N185" s="113" t="s">
        <v>44</v>
      </c>
      <c r="O185" s="113" t="s">
        <v>386</v>
      </c>
      <c r="P185" s="113" t="s">
        <v>824</v>
      </c>
      <c r="Q185" s="113">
        <v>1</v>
      </c>
      <c r="R185" s="113" t="s">
        <v>53</v>
      </c>
      <c r="S185" s="84" t="str">
        <f t="shared" si="14"/>
        <v>HATTERAS EF</v>
      </c>
      <c r="T185" s="84" t="str">
        <f t="shared" si="17"/>
        <v>черный</v>
      </c>
      <c r="Y185" s="60">
        <f t="shared" si="18"/>
        <v>2</v>
      </c>
      <c r="Z185" s="49">
        <f t="shared" si="19"/>
        <v>92</v>
      </c>
      <c r="AA185" s="60">
        <f t="shared" si="20"/>
        <v>2092</v>
      </c>
    </row>
    <row r="186" spans="1:27">
      <c r="A186" s="84" t="str">
        <f t="shared" si="15"/>
        <v>68401021</v>
      </c>
      <c r="B186" s="84" t="str">
        <f t="shared" si="16"/>
        <v>02-092-09</v>
      </c>
      <c r="C186" s="113" t="s">
        <v>1154</v>
      </c>
      <c r="D186" s="113" t="s">
        <v>1152</v>
      </c>
      <c r="E186" s="113" t="s">
        <v>787</v>
      </c>
      <c r="F186" s="114">
        <v>57</v>
      </c>
      <c r="G186" s="113" t="s">
        <v>1153</v>
      </c>
      <c r="H186" s="113" t="s">
        <v>53</v>
      </c>
      <c r="I186" s="113" t="s">
        <v>1026</v>
      </c>
      <c r="J186" s="113" t="s">
        <v>336</v>
      </c>
      <c r="K186" s="113" t="s">
        <v>382</v>
      </c>
      <c r="L186" s="113" t="s">
        <v>420</v>
      </c>
      <c r="M186" s="113" t="s">
        <v>389</v>
      </c>
      <c r="N186" s="113" t="s">
        <v>44</v>
      </c>
      <c r="O186" s="113" t="s">
        <v>386</v>
      </c>
      <c r="P186" s="113" t="s">
        <v>824</v>
      </c>
      <c r="Q186" s="113">
        <v>1</v>
      </c>
      <c r="R186" s="113" t="s">
        <v>53</v>
      </c>
      <c r="S186" s="84" t="str">
        <f t="shared" si="14"/>
        <v>HATTERAS EF</v>
      </c>
      <c r="T186" s="84" t="str">
        <f t="shared" si="17"/>
        <v>черный</v>
      </c>
      <c r="Y186" s="60">
        <f t="shared" si="18"/>
        <v>2</v>
      </c>
      <c r="Z186" s="49">
        <f t="shared" si="19"/>
        <v>92</v>
      </c>
      <c r="AA186" s="60">
        <f t="shared" si="20"/>
        <v>2092</v>
      </c>
    </row>
    <row r="187" spans="1:27">
      <c r="A187" s="84" t="str">
        <f t="shared" si="15"/>
        <v>68401021</v>
      </c>
      <c r="B187" s="84" t="str">
        <f t="shared" si="16"/>
        <v>02-092-09</v>
      </c>
      <c r="C187" s="113" t="s">
        <v>1155</v>
      </c>
      <c r="D187" s="113" t="s">
        <v>1152</v>
      </c>
      <c r="E187" s="113" t="s">
        <v>785</v>
      </c>
      <c r="F187" s="114">
        <v>59</v>
      </c>
      <c r="G187" s="113" t="s">
        <v>1153</v>
      </c>
      <c r="H187" s="113" t="s">
        <v>53</v>
      </c>
      <c r="I187" s="113" t="s">
        <v>1026</v>
      </c>
      <c r="J187" s="113" t="s">
        <v>336</v>
      </c>
      <c r="K187" s="113" t="s">
        <v>382</v>
      </c>
      <c r="L187" s="113" t="s">
        <v>420</v>
      </c>
      <c r="M187" s="113" t="s">
        <v>389</v>
      </c>
      <c r="N187" s="113" t="s">
        <v>44</v>
      </c>
      <c r="O187" s="113" t="s">
        <v>386</v>
      </c>
      <c r="P187" s="113" t="s">
        <v>824</v>
      </c>
      <c r="Q187" s="113">
        <v>1</v>
      </c>
      <c r="R187" s="113" t="s">
        <v>53</v>
      </c>
      <c r="S187" s="84" t="str">
        <f t="shared" si="14"/>
        <v>HATTERAS EF</v>
      </c>
      <c r="T187" s="84" t="str">
        <f t="shared" si="17"/>
        <v>черный</v>
      </c>
      <c r="Y187" s="60">
        <f t="shared" si="18"/>
        <v>2</v>
      </c>
      <c r="Z187" s="49">
        <f t="shared" si="19"/>
        <v>92</v>
      </c>
      <c r="AA187" s="60">
        <f t="shared" si="20"/>
        <v>2092</v>
      </c>
    </row>
    <row r="188" spans="1:27">
      <c r="A188" s="84" t="str">
        <f t="shared" si="15"/>
        <v>68401021</v>
      </c>
      <c r="B188" s="84" t="str">
        <f t="shared" si="16"/>
        <v>02-092-09</v>
      </c>
      <c r="C188" s="113" t="s">
        <v>1156</v>
      </c>
      <c r="D188" s="113" t="s">
        <v>1152</v>
      </c>
      <c r="E188" s="113" t="s">
        <v>788</v>
      </c>
      <c r="F188" s="114">
        <v>61</v>
      </c>
      <c r="G188" s="113" t="s">
        <v>1153</v>
      </c>
      <c r="H188" s="113" t="s">
        <v>53</v>
      </c>
      <c r="I188" s="113" t="s">
        <v>1026</v>
      </c>
      <c r="J188" s="113" t="s">
        <v>336</v>
      </c>
      <c r="K188" s="113" t="s">
        <v>382</v>
      </c>
      <c r="L188" s="113" t="s">
        <v>420</v>
      </c>
      <c r="M188" s="113" t="s">
        <v>389</v>
      </c>
      <c r="N188" s="113" t="s">
        <v>44</v>
      </c>
      <c r="O188" s="113" t="s">
        <v>386</v>
      </c>
      <c r="P188" s="113" t="s">
        <v>824</v>
      </c>
      <c r="Q188" s="113">
        <v>1</v>
      </c>
      <c r="R188" s="113" t="s">
        <v>53</v>
      </c>
      <c r="S188" s="84" t="str">
        <f t="shared" si="14"/>
        <v>HATTERAS EF</v>
      </c>
      <c r="T188" s="84" t="str">
        <f t="shared" si="17"/>
        <v>черный</v>
      </c>
      <c r="Y188" s="60">
        <f t="shared" si="18"/>
        <v>2</v>
      </c>
      <c r="Z188" s="49">
        <f t="shared" si="19"/>
        <v>92</v>
      </c>
      <c r="AA188" s="60">
        <f t="shared" si="20"/>
        <v>2092</v>
      </c>
    </row>
    <row r="189" spans="1:27">
      <c r="A189" s="84" t="str">
        <f t="shared" si="15"/>
        <v>68401021</v>
      </c>
      <c r="B189" s="84" t="str">
        <f t="shared" si="16"/>
        <v>02-092-09</v>
      </c>
      <c r="C189" s="113" t="s">
        <v>1157</v>
      </c>
      <c r="D189" s="113" t="s">
        <v>1152</v>
      </c>
      <c r="E189" s="113" t="s">
        <v>790</v>
      </c>
      <c r="F189" s="114">
        <v>55</v>
      </c>
      <c r="G189" s="113" t="s">
        <v>1153</v>
      </c>
      <c r="H189" s="113" t="s">
        <v>53</v>
      </c>
      <c r="I189" s="113" t="s">
        <v>1026</v>
      </c>
      <c r="J189" s="113" t="s">
        <v>336</v>
      </c>
      <c r="K189" s="113" t="s">
        <v>382</v>
      </c>
      <c r="L189" s="113" t="s">
        <v>420</v>
      </c>
      <c r="M189" s="113" t="s">
        <v>389</v>
      </c>
      <c r="N189" s="113" t="s">
        <v>44</v>
      </c>
      <c r="O189" s="113" t="s">
        <v>386</v>
      </c>
      <c r="P189" s="113" t="s">
        <v>824</v>
      </c>
      <c r="Q189" s="113">
        <v>1</v>
      </c>
      <c r="R189" s="113" t="s">
        <v>53</v>
      </c>
      <c r="S189" s="84" t="str">
        <f t="shared" si="14"/>
        <v>HATTERAS EF</v>
      </c>
      <c r="T189" s="84" t="str">
        <f t="shared" si="17"/>
        <v>черный</v>
      </c>
      <c r="Y189" s="60">
        <f t="shared" si="18"/>
        <v>2</v>
      </c>
      <c r="Z189" s="49">
        <f t="shared" si="19"/>
        <v>92</v>
      </c>
      <c r="AA189" s="60">
        <f t="shared" si="20"/>
        <v>2092</v>
      </c>
    </row>
    <row r="190" spans="1:27">
      <c r="A190" s="84" t="str">
        <f t="shared" si="15"/>
        <v>68401021</v>
      </c>
      <c r="B190" s="84" t="str">
        <f t="shared" si="16"/>
        <v>02-092-09</v>
      </c>
      <c r="C190" s="113" t="s">
        <v>1158</v>
      </c>
      <c r="D190" s="113" t="s">
        <v>1152</v>
      </c>
      <c r="E190" s="113" t="s">
        <v>813</v>
      </c>
      <c r="F190" s="114">
        <v>56</v>
      </c>
      <c r="G190" s="113" t="s">
        <v>1153</v>
      </c>
      <c r="H190" s="113" t="s">
        <v>53</v>
      </c>
      <c r="I190" s="113" t="s">
        <v>1026</v>
      </c>
      <c r="J190" s="113" t="s">
        <v>336</v>
      </c>
      <c r="K190" s="113" t="s">
        <v>382</v>
      </c>
      <c r="L190" s="113" t="s">
        <v>420</v>
      </c>
      <c r="M190" s="113" t="s">
        <v>389</v>
      </c>
      <c r="N190" s="113" t="s">
        <v>44</v>
      </c>
      <c r="O190" s="113" t="s">
        <v>386</v>
      </c>
      <c r="P190" s="113" t="s">
        <v>824</v>
      </c>
      <c r="Q190" s="113">
        <v>1</v>
      </c>
      <c r="R190" s="113" t="s">
        <v>53</v>
      </c>
      <c r="S190" s="84" t="str">
        <f t="shared" si="14"/>
        <v>HATTERAS EF</v>
      </c>
      <c r="T190" s="84" t="str">
        <f t="shared" si="17"/>
        <v>черный</v>
      </c>
      <c r="Y190" s="60">
        <f t="shared" si="18"/>
        <v>2</v>
      </c>
      <c r="Z190" s="49">
        <f t="shared" si="19"/>
        <v>92</v>
      </c>
      <c r="AA190" s="60">
        <f t="shared" si="20"/>
        <v>2092</v>
      </c>
    </row>
    <row r="191" spans="1:27">
      <c r="A191" s="84" t="str">
        <f t="shared" si="15"/>
        <v>68401021</v>
      </c>
      <c r="B191" s="84" t="str">
        <f t="shared" si="16"/>
        <v>02-092-09</v>
      </c>
      <c r="C191" s="113" t="s">
        <v>1159</v>
      </c>
      <c r="D191" s="113" t="s">
        <v>1152</v>
      </c>
      <c r="E191" s="113" t="s">
        <v>797</v>
      </c>
      <c r="F191" s="114">
        <v>58</v>
      </c>
      <c r="G191" s="113" t="s">
        <v>1153</v>
      </c>
      <c r="H191" s="113" t="s">
        <v>53</v>
      </c>
      <c r="I191" s="113" t="s">
        <v>1026</v>
      </c>
      <c r="J191" s="113" t="s">
        <v>336</v>
      </c>
      <c r="K191" s="113" t="s">
        <v>382</v>
      </c>
      <c r="L191" s="113" t="s">
        <v>420</v>
      </c>
      <c r="M191" s="113" t="s">
        <v>389</v>
      </c>
      <c r="N191" s="113" t="s">
        <v>44</v>
      </c>
      <c r="O191" s="113" t="s">
        <v>386</v>
      </c>
      <c r="P191" s="113" t="s">
        <v>824</v>
      </c>
      <c r="Q191" s="113">
        <v>1</v>
      </c>
      <c r="R191" s="113" t="s">
        <v>53</v>
      </c>
      <c r="S191" s="84" t="str">
        <f t="shared" si="14"/>
        <v>HATTERAS EF</v>
      </c>
      <c r="T191" s="84" t="str">
        <f t="shared" si="17"/>
        <v>черный</v>
      </c>
      <c r="Y191" s="60">
        <f t="shared" si="18"/>
        <v>2</v>
      </c>
      <c r="Z191" s="49">
        <f t="shared" si="19"/>
        <v>92</v>
      </c>
      <c r="AA191" s="60">
        <f t="shared" si="20"/>
        <v>2092</v>
      </c>
    </row>
    <row r="192" spans="1:27">
      <c r="A192" s="84" t="str">
        <f t="shared" si="15"/>
        <v>68401021</v>
      </c>
      <c r="B192" s="84" t="str">
        <f t="shared" si="16"/>
        <v>02-092-09</v>
      </c>
      <c r="C192" s="113" t="s">
        <v>1160</v>
      </c>
      <c r="D192" s="113" t="s">
        <v>1152</v>
      </c>
      <c r="E192" s="113" t="s">
        <v>1161</v>
      </c>
      <c r="F192" s="114">
        <v>64</v>
      </c>
      <c r="G192" s="113" t="s">
        <v>1153</v>
      </c>
      <c r="H192" s="113" t="s">
        <v>53</v>
      </c>
      <c r="I192" s="113" t="s">
        <v>1026</v>
      </c>
      <c r="J192" s="113" t="s">
        <v>336</v>
      </c>
      <c r="K192" s="113" t="s">
        <v>382</v>
      </c>
      <c r="L192" s="113" t="s">
        <v>420</v>
      </c>
      <c r="M192" s="113" t="s">
        <v>389</v>
      </c>
      <c r="N192" s="113" t="s">
        <v>44</v>
      </c>
      <c r="O192" s="113" t="s">
        <v>386</v>
      </c>
      <c r="P192" s="113" t="s">
        <v>824</v>
      </c>
      <c r="Q192" s="113">
        <v>1</v>
      </c>
      <c r="R192" s="113" t="s">
        <v>53</v>
      </c>
      <c r="S192" s="84" t="str">
        <f t="shared" si="14"/>
        <v>HATTERAS EF</v>
      </c>
      <c r="T192" s="84" t="str">
        <f t="shared" si="17"/>
        <v>черный</v>
      </c>
      <c r="Y192" s="60">
        <f t="shared" si="18"/>
        <v>2</v>
      </c>
      <c r="Z192" s="49">
        <f t="shared" si="19"/>
        <v>92</v>
      </c>
      <c r="AA192" s="60">
        <f t="shared" si="20"/>
        <v>2092</v>
      </c>
    </row>
    <row r="193" spans="1:27">
      <c r="A193" s="84" t="str">
        <f t="shared" si="15"/>
        <v>684010221</v>
      </c>
      <c r="B193" s="84" t="str">
        <f t="shared" si="16"/>
        <v>02-092-16</v>
      </c>
      <c r="C193" s="113" t="s">
        <v>1162</v>
      </c>
      <c r="D193" s="113" t="s">
        <v>1163</v>
      </c>
      <c r="E193" s="113" t="s">
        <v>797</v>
      </c>
      <c r="F193" s="114">
        <v>58</v>
      </c>
      <c r="G193" s="113" t="s">
        <v>1153</v>
      </c>
      <c r="H193" s="113" t="s">
        <v>71</v>
      </c>
      <c r="I193" s="113" t="s">
        <v>1026</v>
      </c>
      <c r="J193" s="113" t="s">
        <v>336</v>
      </c>
      <c r="K193" s="113" t="s">
        <v>382</v>
      </c>
      <c r="L193" s="113" t="s">
        <v>420</v>
      </c>
      <c r="M193" s="113" t="s">
        <v>389</v>
      </c>
      <c r="N193" s="113" t="s">
        <v>44</v>
      </c>
      <c r="O193" s="113" t="s">
        <v>386</v>
      </c>
      <c r="P193" s="113" t="s">
        <v>824</v>
      </c>
      <c r="Q193" s="113">
        <v>21</v>
      </c>
      <c r="R193" s="113" t="s">
        <v>71</v>
      </c>
      <c r="S193" s="84" t="str">
        <f t="shared" si="14"/>
        <v>HATTERAS EF</v>
      </c>
      <c r="T193" s="84" t="str">
        <f t="shared" si="17"/>
        <v>синий</v>
      </c>
      <c r="Y193" s="60">
        <f t="shared" si="18"/>
        <v>2</v>
      </c>
      <c r="Z193" s="49">
        <f t="shared" si="19"/>
        <v>92</v>
      </c>
      <c r="AA193" s="60">
        <f t="shared" si="20"/>
        <v>2092</v>
      </c>
    </row>
    <row r="194" spans="1:27">
      <c r="A194" s="84" t="str">
        <f t="shared" si="15"/>
        <v>684010221</v>
      </c>
      <c r="B194" s="84" t="str">
        <f t="shared" si="16"/>
        <v>02-092-16</v>
      </c>
      <c r="C194" s="113" t="s">
        <v>1164</v>
      </c>
      <c r="D194" s="113" t="s">
        <v>1163</v>
      </c>
      <c r="E194" s="113" t="s">
        <v>785</v>
      </c>
      <c r="F194" s="114">
        <v>59</v>
      </c>
      <c r="G194" s="113" t="s">
        <v>1153</v>
      </c>
      <c r="H194" s="113" t="s">
        <v>71</v>
      </c>
      <c r="I194" s="113" t="s">
        <v>1026</v>
      </c>
      <c r="J194" s="113" t="s">
        <v>336</v>
      </c>
      <c r="K194" s="113" t="s">
        <v>382</v>
      </c>
      <c r="L194" s="113" t="s">
        <v>420</v>
      </c>
      <c r="M194" s="113" t="s">
        <v>389</v>
      </c>
      <c r="N194" s="113" t="s">
        <v>44</v>
      </c>
      <c r="O194" s="113" t="s">
        <v>386</v>
      </c>
      <c r="P194" s="113" t="s">
        <v>824</v>
      </c>
      <c r="Q194" s="113">
        <v>21</v>
      </c>
      <c r="R194" s="113" t="s">
        <v>71</v>
      </c>
      <c r="S194" s="84" t="str">
        <f t="shared" ref="S194:S257" si="21">IF(A194&lt;&gt;"",IF(FIND(" ",G194)&gt;=1,MID(G194,FIND(" ",G194)+1,LEN(G194)),""),"")</f>
        <v>HATTERAS EF</v>
      </c>
      <c r="T194" s="84" t="str">
        <f t="shared" si="17"/>
        <v>синий</v>
      </c>
      <c r="Y194" s="60">
        <f t="shared" si="18"/>
        <v>2</v>
      </c>
      <c r="Z194" s="49">
        <f t="shared" si="19"/>
        <v>92</v>
      </c>
      <c r="AA194" s="60">
        <f t="shared" si="20"/>
        <v>2092</v>
      </c>
    </row>
    <row r="195" spans="1:27">
      <c r="A195" s="84" t="str">
        <f t="shared" ref="A195:A258" si="22">IF(G195&amp;Q195&lt;&gt;"",IF(FIND(" ",G195)&gt;=1,MID(G195,1,FIND(" ",G195)-1)&amp;Q195,G195&amp;Q195),"")</f>
        <v>684010221</v>
      </c>
      <c r="B195" s="84" t="str">
        <f t="shared" ref="B195:B258" si="23">IF(C195&lt;&gt;"",LEFT(C195,9),"")</f>
        <v>02-092-16</v>
      </c>
      <c r="C195" s="113" t="s">
        <v>1165</v>
      </c>
      <c r="D195" s="113" t="s">
        <v>1163</v>
      </c>
      <c r="E195" s="113" t="s">
        <v>788</v>
      </c>
      <c r="F195" s="114">
        <v>61</v>
      </c>
      <c r="G195" s="113" t="s">
        <v>1153</v>
      </c>
      <c r="H195" s="113" t="s">
        <v>71</v>
      </c>
      <c r="I195" s="113" t="s">
        <v>1026</v>
      </c>
      <c r="J195" s="113" t="s">
        <v>336</v>
      </c>
      <c r="K195" s="113" t="s">
        <v>382</v>
      </c>
      <c r="L195" s="113" t="s">
        <v>420</v>
      </c>
      <c r="M195" s="113" t="s">
        <v>389</v>
      </c>
      <c r="N195" s="113" t="s">
        <v>44</v>
      </c>
      <c r="O195" s="113" t="s">
        <v>386</v>
      </c>
      <c r="P195" s="113" t="s">
        <v>824</v>
      </c>
      <c r="Q195" s="113">
        <v>21</v>
      </c>
      <c r="R195" s="113" t="s">
        <v>71</v>
      </c>
      <c r="S195" s="84" t="str">
        <f t="shared" si="21"/>
        <v>HATTERAS EF</v>
      </c>
      <c r="T195" s="84" t="str">
        <f t="shared" ref="T195:T258" si="24">IF(H195&lt;&gt;"",H195,"")</f>
        <v>синий</v>
      </c>
      <c r="Y195" s="60">
        <f t="shared" ref="Y195:Y258" si="25">IFERROR(VALUE(MID($C195,1,2)),0)</f>
        <v>2</v>
      </c>
      <c r="Z195" s="49">
        <f t="shared" ref="Z195:Z258" si="26">IFERROR(VALUE(MID($C195,4,3)),0)</f>
        <v>92</v>
      </c>
      <c r="AA195" s="60">
        <f t="shared" ref="AA195:AA258" si="27">VALUE(RIGHT("00"&amp;Y195,2)&amp;RIGHT("000"&amp;Z195,3))</f>
        <v>2092</v>
      </c>
    </row>
    <row r="196" spans="1:27">
      <c r="A196" s="84" t="str">
        <f t="shared" si="22"/>
        <v>684010221</v>
      </c>
      <c r="B196" s="84" t="str">
        <f t="shared" si="23"/>
        <v>02-092-16</v>
      </c>
      <c r="C196" s="113" t="s">
        <v>1166</v>
      </c>
      <c r="D196" s="113" t="s">
        <v>1163</v>
      </c>
      <c r="E196" s="113" t="s">
        <v>813</v>
      </c>
      <c r="F196" s="114">
        <v>56</v>
      </c>
      <c r="G196" s="113" t="s">
        <v>1153</v>
      </c>
      <c r="H196" s="113" t="s">
        <v>71</v>
      </c>
      <c r="I196" s="113" t="s">
        <v>1026</v>
      </c>
      <c r="J196" s="113" t="s">
        <v>336</v>
      </c>
      <c r="K196" s="113" t="s">
        <v>382</v>
      </c>
      <c r="L196" s="113" t="s">
        <v>420</v>
      </c>
      <c r="M196" s="113" t="s">
        <v>389</v>
      </c>
      <c r="N196" s="113" t="s">
        <v>44</v>
      </c>
      <c r="O196" s="113" t="s">
        <v>386</v>
      </c>
      <c r="P196" s="113" t="s">
        <v>824</v>
      </c>
      <c r="Q196" s="113">
        <v>21</v>
      </c>
      <c r="R196" s="113" t="s">
        <v>71</v>
      </c>
      <c r="S196" s="84" t="str">
        <f t="shared" si="21"/>
        <v>HATTERAS EF</v>
      </c>
      <c r="T196" s="84" t="str">
        <f t="shared" si="24"/>
        <v>синий</v>
      </c>
      <c r="Y196" s="60">
        <f t="shared" si="25"/>
        <v>2</v>
      </c>
      <c r="Z196" s="49">
        <f t="shared" si="26"/>
        <v>92</v>
      </c>
      <c r="AA196" s="60">
        <f t="shared" si="27"/>
        <v>2092</v>
      </c>
    </row>
    <row r="197" spans="1:27">
      <c r="A197" s="84" t="str">
        <f t="shared" si="22"/>
        <v>684010221</v>
      </c>
      <c r="B197" s="84" t="str">
        <f t="shared" si="23"/>
        <v>02-092-16</v>
      </c>
      <c r="C197" s="113" t="s">
        <v>1167</v>
      </c>
      <c r="D197" s="113" t="s">
        <v>1163</v>
      </c>
      <c r="E197" s="113" t="s">
        <v>798</v>
      </c>
      <c r="F197" s="114">
        <v>60</v>
      </c>
      <c r="G197" s="113" t="s">
        <v>1153</v>
      </c>
      <c r="H197" s="113" t="s">
        <v>71</v>
      </c>
      <c r="I197" s="113" t="s">
        <v>1026</v>
      </c>
      <c r="J197" s="113" t="s">
        <v>336</v>
      </c>
      <c r="K197" s="113" t="s">
        <v>382</v>
      </c>
      <c r="L197" s="113" t="s">
        <v>420</v>
      </c>
      <c r="M197" s="113" t="s">
        <v>389</v>
      </c>
      <c r="N197" s="113" t="s">
        <v>44</v>
      </c>
      <c r="O197" s="113" t="s">
        <v>386</v>
      </c>
      <c r="P197" s="113" t="s">
        <v>824</v>
      </c>
      <c r="Q197" s="113">
        <v>21</v>
      </c>
      <c r="R197" s="113" t="s">
        <v>71</v>
      </c>
      <c r="S197" s="84" t="str">
        <f t="shared" si="21"/>
        <v>HATTERAS EF</v>
      </c>
      <c r="T197" s="84" t="str">
        <f t="shared" si="24"/>
        <v>синий</v>
      </c>
      <c r="Y197" s="60">
        <f t="shared" si="25"/>
        <v>2</v>
      </c>
      <c r="Z197" s="49">
        <f t="shared" si="26"/>
        <v>92</v>
      </c>
      <c r="AA197" s="60">
        <f t="shared" si="27"/>
        <v>2092</v>
      </c>
    </row>
    <row r="198" spans="1:27">
      <c r="A198" s="84" t="str">
        <f t="shared" si="22"/>
        <v>684010231</v>
      </c>
      <c r="B198" s="84" t="str">
        <f t="shared" si="23"/>
        <v>02-092-08</v>
      </c>
      <c r="C198" s="113" t="s">
        <v>1168</v>
      </c>
      <c r="D198" s="113" t="s">
        <v>1169</v>
      </c>
      <c r="E198" s="113" t="s">
        <v>787</v>
      </c>
      <c r="F198" s="114">
        <v>57</v>
      </c>
      <c r="G198" s="113" t="s">
        <v>1153</v>
      </c>
      <c r="H198" s="113" t="s">
        <v>83</v>
      </c>
      <c r="I198" s="113" t="s">
        <v>1026</v>
      </c>
      <c r="J198" s="113" t="s">
        <v>336</v>
      </c>
      <c r="K198" s="113" t="s">
        <v>382</v>
      </c>
      <c r="L198" s="113" t="s">
        <v>420</v>
      </c>
      <c r="M198" s="113" t="s">
        <v>389</v>
      </c>
      <c r="N198" s="113" t="s">
        <v>44</v>
      </c>
      <c r="O198" s="113" t="s">
        <v>386</v>
      </c>
      <c r="P198" s="113" t="s">
        <v>824</v>
      </c>
      <c r="Q198" s="113">
        <v>31</v>
      </c>
      <c r="R198" s="113" t="s">
        <v>83</v>
      </c>
      <c r="S198" s="84" t="str">
        <f t="shared" si="21"/>
        <v>HATTERAS EF</v>
      </c>
      <c r="T198" s="84" t="str">
        <f t="shared" si="24"/>
        <v>серый</v>
      </c>
      <c r="Y198" s="60">
        <f t="shared" si="25"/>
        <v>2</v>
      </c>
      <c r="Z198" s="49">
        <f t="shared" si="26"/>
        <v>92</v>
      </c>
      <c r="AA198" s="60">
        <f t="shared" si="27"/>
        <v>2092</v>
      </c>
    </row>
    <row r="199" spans="1:27">
      <c r="A199" s="84" t="str">
        <f t="shared" si="22"/>
        <v>6840502315</v>
      </c>
      <c r="B199" s="84" t="str">
        <f t="shared" si="23"/>
        <v>02-093-07</v>
      </c>
      <c r="C199" s="113" t="s">
        <v>1170</v>
      </c>
      <c r="D199" s="113" t="s">
        <v>1171</v>
      </c>
      <c r="E199" s="113" t="s">
        <v>787</v>
      </c>
      <c r="F199" s="114">
        <v>57</v>
      </c>
      <c r="G199" s="113" t="s">
        <v>1172</v>
      </c>
      <c r="H199" s="113" t="s">
        <v>269</v>
      </c>
      <c r="I199" s="113" t="s">
        <v>786</v>
      </c>
      <c r="J199" s="113" t="s">
        <v>318</v>
      </c>
      <c r="K199" s="113" t="s">
        <v>382</v>
      </c>
      <c r="L199" s="113" t="s">
        <v>420</v>
      </c>
      <c r="M199" s="113" t="s">
        <v>388</v>
      </c>
      <c r="N199" s="113" t="s">
        <v>44</v>
      </c>
      <c r="O199" s="113" t="s">
        <v>442</v>
      </c>
      <c r="P199" s="113" t="s">
        <v>824</v>
      </c>
      <c r="Q199" s="113">
        <v>315</v>
      </c>
      <c r="R199" s="113" t="s">
        <v>60</v>
      </c>
      <c r="S199" s="84" t="str">
        <f t="shared" si="21"/>
        <v>HATTERAS</v>
      </c>
      <c r="T199" s="84" t="str">
        <f t="shared" si="24"/>
        <v>темно-зеленый</v>
      </c>
      <c r="Y199" s="60">
        <f t="shared" si="25"/>
        <v>2</v>
      </c>
      <c r="Z199" s="49">
        <f t="shared" si="26"/>
        <v>93</v>
      </c>
      <c r="AA199" s="60">
        <f t="shared" si="27"/>
        <v>2093</v>
      </c>
    </row>
    <row r="200" spans="1:27">
      <c r="A200" s="84" t="str">
        <f t="shared" si="22"/>
        <v>6840502315</v>
      </c>
      <c r="B200" s="84" t="str">
        <f t="shared" si="23"/>
        <v>02-093-07</v>
      </c>
      <c r="C200" s="113" t="s">
        <v>1173</v>
      </c>
      <c r="D200" s="113" t="s">
        <v>1171</v>
      </c>
      <c r="E200" s="113" t="s">
        <v>785</v>
      </c>
      <c r="F200" s="114">
        <v>59</v>
      </c>
      <c r="G200" s="113" t="s">
        <v>1172</v>
      </c>
      <c r="H200" s="113" t="s">
        <v>269</v>
      </c>
      <c r="I200" s="113" t="s">
        <v>786</v>
      </c>
      <c r="J200" s="113" t="s">
        <v>318</v>
      </c>
      <c r="K200" s="113" t="s">
        <v>382</v>
      </c>
      <c r="L200" s="113" t="s">
        <v>420</v>
      </c>
      <c r="M200" s="113" t="s">
        <v>388</v>
      </c>
      <c r="N200" s="113" t="s">
        <v>44</v>
      </c>
      <c r="O200" s="113" t="s">
        <v>442</v>
      </c>
      <c r="P200" s="113" t="s">
        <v>824</v>
      </c>
      <c r="Q200" s="113">
        <v>315</v>
      </c>
      <c r="R200" s="113" t="s">
        <v>60</v>
      </c>
      <c r="S200" s="84" t="str">
        <f t="shared" si="21"/>
        <v>HATTERAS</v>
      </c>
      <c r="T200" s="84" t="str">
        <f t="shared" si="24"/>
        <v>темно-зеленый</v>
      </c>
      <c r="Y200" s="60">
        <f t="shared" si="25"/>
        <v>2</v>
      </c>
      <c r="Z200" s="49">
        <f t="shared" si="26"/>
        <v>93</v>
      </c>
      <c r="AA200" s="60">
        <f t="shared" si="27"/>
        <v>2093</v>
      </c>
    </row>
    <row r="201" spans="1:27">
      <c r="A201" s="84" t="str">
        <f t="shared" si="22"/>
        <v>6840502315</v>
      </c>
      <c r="B201" s="84" t="str">
        <f t="shared" si="23"/>
        <v>02-093-07</v>
      </c>
      <c r="C201" s="113" t="s">
        <v>1174</v>
      </c>
      <c r="D201" s="113" t="s">
        <v>1171</v>
      </c>
      <c r="E201" s="113" t="s">
        <v>788</v>
      </c>
      <c r="F201" s="114">
        <v>61</v>
      </c>
      <c r="G201" s="113" t="s">
        <v>1172</v>
      </c>
      <c r="H201" s="113" t="s">
        <v>269</v>
      </c>
      <c r="I201" s="113" t="s">
        <v>786</v>
      </c>
      <c r="J201" s="113" t="s">
        <v>318</v>
      </c>
      <c r="K201" s="113" t="s">
        <v>382</v>
      </c>
      <c r="L201" s="113" t="s">
        <v>420</v>
      </c>
      <c r="M201" s="113" t="s">
        <v>388</v>
      </c>
      <c r="N201" s="113" t="s">
        <v>44</v>
      </c>
      <c r="O201" s="113" t="s">
        <v>442</v>
      </c>
      <c r="P201" s="113" t="s">
        <v>824</v>
      </c>
      <c r="Q201" s="113">
        <v>315</v>
      </c>
      <c r="R201" s="113" t="s">
        <v>60</v>
      </c>
      <c r="S201" s="84" t="str">
        <f t="shared" si="21"/>
        <v>HATTERAS</v>
      </c>
      <c r="T201" s="84" t="str">
        <f t="shared" si="24"/>
        <v>темно-зеленый</v>
      </c>
      <c r="Y201" s="60">
        <f t="shared" si="25"/>
        <v>2</v>
      </c>
      <c r="Z201" s="49">
        <f t="shared" si="26"/>
        <v>93</v>
      </c>
      <c r="AA201" s="60">
        <f t="shared" si="27"/>
        <v>2093</v>
      </c>
    </row>
    <row r="202" spans="1:27">
      <c r="A202" s="84" t="str">
        <f t="shared" si="22"/>
        <v>6840502371</v>
      </c>
      <c r="B202" s="84" t="str">
        <f t="shared" si="23"/>
        <v>02-093-08</v>
      </c>
      <c r="C202" s="113" t="s">
        <v>1175</v>
      </c>
      <c r="D202" s="113" t="s">
        <v>1176</v>
      </c>
      <c r="E202" s="113" t="s">
        <v>790</v>
      </c>
      <c r="F202" s="114">
        <v>55</v>
      </c>
      <c r="G202" s="113" t="s">
        <v>1172</v>
      </c>
      <c r="H202" s="113" t="s">
        <v>83</v>
      </c>
      <c r="I202" s="113" t="s">
        <v>786</v>
      </c>
      <c r="J202" s="113" t="s">
        <v>318</v>
      </c>
      <c r="K202" s="113" t="s">
        <v>382</v>
      </c>
      <c r="L202" s="113" t="s">
        <v>420</v>
      </c>
      <c r="M202" s="113" t="s">
        <v>388</v>
      </c>
      <c r="N202" s="113" t="s">
        <v>44</v>
      </c>
      <c r="O202" s="113" t="s">
        <v>433</v>
      </c>
      <c r="P202" s="113" t="s">
        <v>824</v>
      </c>
      <c r="Q202" s="113">
        <v>371</v>
      </c>
      <c r="R202" s="113" t="s">
        <v>83</v>
      </c>
      <c r="S202" s="84" t="str">
        <f t="shared" si="21"/>
        <v>HATTERAS</v>
      </c>
      <c r="T202" s="84" t="str">
        <f t="shared" si="24"/>
        <v>серый</v>
      </c>
      <c r="Y202" s="60">
        <f t="shared" si="25"/>
        <v>2</v>
      </c>
      <c r="Z202" s="49">
        <f t="shared" si="26"/>
        <v>93</v>
      </c>
      <c r="AA202" s="60">
        <f t="shared" si="27"/>
        <v>2093</v>
      </c>
    </row>
    <row r="203" spans="1:27">
      <c r="A203" s="84" t="str">
        <f t="shared" si="22"/>
        <v>6840502371</v>
      </c>
      <c r="B203" s="84" t="str">
        <f t="shared" si="23"/>
        <v>02-093-08</v>
      </c>
      <c r="C203" s="113" t="s">
        <v>1177</v>
      </c>
      <c r="D203" s="113" t="s">
        <v>1176</v>
      </c>
      <c r="E203" s="113" t="s">
        <v>797</v>
      </c>
      <c r="F203" s="114">
        <v>58</v>
      </c>
      <c r="G203" s="113" t="s">
        <v>1172</v>
      </c>
      <c r="H203" s="113" t="s">
        <v>83</v>
      </c>
      <c r="I203" s="113" t="s">
        <v>786</v>
      </c>
      <c r="J203" s="113" t="s">
        <v>318</v>
      </c>
      <c r="K203" s="113" t="s">
        <v>382</v>
      </c>
      <c r="L203" s="113" t="s">
        <v>420</v>
      </c>
      <c r="M203" s="113" t="s">
        <v>388</v>
      </c>
      <c r="N203" s="113" t="s">
        <v>44</v>
      </c>
      <c r="O203" s="113" t="s">
        <v>433</v>
      </c>
      <c r="P203" s="113" t="s">
        <v>824</v>
      </c>
      <c r="Q203" s="113">
        <v>371</v>
      </c>
      <c r="R203" s="113" t="s">
        <v>83</v>
      </c>
      <c r="S203" s="84" t="str">
        <f t="shared" si="21"/>
        <v>HATTERAS</v>
      </c>
      <c r="T203" s="84" t="str">
        <f t="shared" si="24"/>
        <v>серый</v>
      </c>
      <c r="Y203" s="60">
        <f t="shared" si="25"/>
        <v>2</v>
      </c>
      <c r="Z203" s="49">
        <f t="shared" si="26"/>
        <v>93</v>
      </c>
      <c r="AA203" s="60">
        <f t="shared" si="27"/>
        <v>2093</v>
      </c>
    </row>
    <row r="204" spans="1:27">
      <c r="A204" s="84" t="str">
        <f t="shared" si="22"/>
        <v>6840502371</v>
      </c>
      <c r="B204" s="84" t="str">
        <f t="shared" si="23"/>
        <v>02-093-08</v>
      </c>
      <c r="C204" s="113" t="s">
        <v>1178</v>
      </c>
      <c r="D204" s="113" t="s">
        <v>1176</v>
      </c>
      <c r="E204" s="113" t="s">
        <v>785</v>
      </c>
      <c r="F204" s="114">
        <v>59</v>
      </c>
      <c r="G204" s="113" t="s">
        <v>1172</v>
      </c>
      <c r="H204" s="113" t="s">
        <v>83</v>
      </c>
      <c r="I204" s="113" t="s">
        <v>786</v>
      </c>
      <c r="J204" s="113" t="s">
        <v>318</v>
      </c>
      <c r="K204" s="113" t="s">
        <v>382</v>
      </c>
      <c r="L204" s="113" t="s">
        <v>420</v>
      </c>
      <c r="M204" s="113" t="s">
        <v>388</v>
      </c>
      <c r="N204" s="113" t="s">
        <v>44</v>
      </c>
      <c r="O204" s="113" t="s">
        <v>433</v>
      </c>
      <c r="P204" s="113" t="s">
        <v>824</v>
      </c>
      <c r="Q204" s="113">
        <v>371</v>
      </c>
      <c r="R204" s="113" t="s">
        <v>83</v>
      </c>
      <c r="S204" s="84" t="str">
        <f t="shared" si="21"/>
        <v>HATTERAS</v>
      </c>
      <c r="T204" s="84" t="str">
        <f t="shared" si="24"/>
        <v>серый</v>
      </c>
      <c r="Y204" s="60">
        <f t="shared" si="25"/>
        <v>2</v>
      </c>
      <c r="Z204" s="49">
        <f t="shared" si="26"/>
        <v>93</v>
      </c>
      <c r="AA204" s="60">
        <f t="shared" si="27"/>
        <v>2093</v>
      </c>
    </row>
    <row r="205" spans="1:27">
      <c r="A205" s="84" t="str">
        <f t="shared" si="22"/>
        <v>6840502371</v>
      </c>
      <c r="B205" s="84" t="str">
        <f t="shared" si="23"/>
        <v>02-093-08</v>
      </c>
      <c r="C205" s="113" t="s">
        <v>1179</v>
      </c>
      <c r="D205" s="113" t="s">
        <v>1176</v>
      </c>
      <c r="E205" s="113" t="s">
        <v>787</v>
      </c>
      <c r="F205" s="114">
        <v>57</v>
      </c>
      <c r="G205" s="113" t="s">
        <v>1172</v>
      </c>
      <c r="H205" s="113" t="s">
        <v>83</v>
      </c>
      <c r="I205" s="113" t="s">
        <v>786</v>
      </c>
      <c r="J205" s="113" t="s">
        <v>318</v>
      </c>
      <c r="K205" s="113" t="s">
        <v>382</v>
      </c>
      <c r="L205" s="113" t="s">
        <v>420</v>
      </c>
      <c r="M205" s="113" t="s">
        <v>388</v>
      </c>
      <c r="N205" s="113" t="s">
        <v>44</v>
      </c>
      <c r="O205" s="113" t="s">
        <v>433</v>
      </c>
      <c r="P205" s="113" t="s">
        <v>824</v>
      </c>
      <c r="Q205" s="113">
        <v>371</v>
      </c>
      <c r="R205" s="113" t="s">
        <v>83</v>
      </c>
      <c r="S205" s="84" t="str">
        <f t="shared" si="21"/>
        <v>HATTERAS</v>
      </c>
      <c r="T205" s="84" t="str">
        <f t="shared" si="24"/>
        <v>серый</v>
      </c>
      <c r="Y205" s="60">
        <f t="shared" si="25"/>
        <v>2</v>
      </c>
      <c r="Z205" s="49">
        <f t="shared" si="26"/>
        <v>93</v>
      </c>
      <c r="AA205" s="60">
        <f t="shared" si="27"/>
        <v>2093</v>
      </c>
    </row>
    <row r="206" spans="1:27">
      <c r="A206" s="84" t="str">
        <f t="shared" si="22"/>
        <v>6840502371</v>
      </c>
      <c r="B206" s="84" t="str">
        <f t="shared" si="23"/>
        <v>02-093-08</v>
      </c>
      <c r="C206" s="113" t="s">
        <v>1180</v>
      </c>
      <c r="D206" s="113" t="s">
        <v>1176</v>
      </c>
      <c r="E206" s="113" t="s">
        <v>798</v>
      </c>
      <c r="F206" s="114">
        <v>60</v>
      </c>
      <c r="G206" s="113" t="s">
        <v>1172</v>
      </c>
      <c r="H206" s="113" t="s">
        <v>83</v>
      </c>
      <c r="I206" s="113" t="s">
        <v>786</v>
      </c>
      <c r="J206" s="113" t="s">
        <v>318</v>
      </c>
      <c r="K206" s="113" t="s">
        <v>382</v>
      </c>
      <c r="L206" s="113" t="s">
        <v>420</v>
      </c>
      <c r="M206" s="113" t="s">
        <v>388</v>
      </c>
      <c r="N206" s="113" t="s">
        <v>44</v>
      </c>
      <c r="O206" s="113" t="s">
        <v>433</v>
      </c>
      <c r="P206" s="113" t="s">
        <v>824</v>
      </c>
      <c r="Q206" s="113">
        <v>371</v>
      </c>
      <c r="R206" s="113" t="s">
        <v>83</v>
      </c>
      <c r="S206" s="84" t="str">
        <f t="shared" si="21"/>
        <v>HATTERAS</v>
      </c>
      <c r="T206" s="84" t="str">
        <f t="shared" si="24"/>
        <v>серый</v>
      </c>
      <c r="Y206" s="60">
        <f t="shared" si="25"/>
        <v>2</v>
      </c>
      <c r="Z206" s="49">
        <f t="shared" si="26"/>
        <v>93</v>
      </c>
      <c r="AA206" s="60">
        <f t="shared" si="27"/>
        <v>2093</v>
      </c>
    </row>
    <row r="207" spans="1:27">
      <c r="A207" s="84" t="str">
        <f t="shared" si="22"/>
        <v>6840502371</v>
      </c>
      <c r="B207" s="84" t="str">
        <f t="shared" si="23"/>
        <v>02-093-08</v>
      </c>
      <c r="C207" s="113" t="s">
        <v>1181</v>
      </c>
      <c r="D207" s="113" t="s">
        <v>1176</v>
      </c>
      <c r="E207" s="113" t="s">
        <v>788</v>
      </c>
      <c r="F207" s="114">
        <v>61</v>
      </c>
      <c r="G207" s="113" t="s">
        <v>1172</v>
      </c>
      <c r="H207" s="113" t="s">
        <v>83</v>
      </c>
      <c r="I207" s="113" t="s">
        <v>786</v>
      </c>
      <c r="J207" s="113" t="s">
        <v>318</v>
      </c>
      <c r="K207" s="113" t="s">
        <v>382</v>
      </c>
      <c r="L207" s="113" t="s">
        <v>420</v>
      </c>
      <c r="M207" s="113" t="s">
        <v>388</v>
      </c>
      <c r="N207" s="113" t="s">
        <v>44</v>
      </c>
      <c r="O207" s="113" t="s">
        <v>433</v>
      </c>
      <c r="P207" s="113" t="s">
        <v>824</v>
      </c>
      <c r="Q207" s="113">
        <v>371</v>
      </c>
      <c r="R207" s="113" t="s">
        <v>83</v>
      </c>
      <c r="S207" s="84" t="str">
        <f t="shared" si="21"/>
        <v>HATTERAS</v>
      </c>
      <c r="T207" s="84" t="str">
        <f t="shared" si="24"/>
        <v>серый</v>
      </c>
      <c r="Y207" s="60">
        <f t="shared" si="25"/>
        <v>2</v>
      </c>
      <c r="Z207" s="49">
        <f t="shared" si="26"/>
        <v>93</v>
      </c>
      <c r="AA207" s="60">
        <f t="shared" si="27"/>
        <v>2093</v>
      </c>
    </row>
    <row r="208" spans="1:27">
      <c r="A208" s="84" t="str">
        <f t="shared" si="22"/>
        <v>6840502371</v>
      </c>
      <c r="B208" s="84" t="str">
        <f t="shared" si="23"/>
        <v>02-093-08</v>
      </c>
      <c r="C208" s="113" t="s">
        <v>1182</v>
      </c>
      <c r="D208" s="113" t="s">
        <v>1176</v>
      </c>
      <c r="E208" s="113" t="s">
        <v>835</v>
      </c>
      <c r="F208" s="114">
        <v>62</v>
      </c>
      <c r="G208" s="113" t="s">
        <v>1172</v>
      </c>
      <c r="H208" s="113" t="s">
        <v>83</v>
      </c>
      <c r="I208" s="113" t="s">
        <v>786</v>
      </c>
      <c r="J208" s="113" t="s">
        <v>318</v>
      </c>
      <c r="K208" s="113" t="s">
        <v>382</v>
      </c>
      <c r="L208" s="113" t="s">
        <v>420</v>
      </c>
      <c r="M208" s="113" t="s">
        <v>388</v>
      </c>
      <c r="N208" s="113" t="s">
        <v>44</v>
      </c>
      <c r="O208" s="113" t="s">
        <v>433</v>
      </c>
      <c r="P208" s="113" t="s">
        <v>824</v>
      </c>
      <c r="Q208" s="113">
        <v>371</v>
      </c>
      <c r="R208" s="113" t="s">
        <v>83</v>
      </c>
      <c r="S208" s="84" t="str">
        <f t="shared" si="21"/>
        <v>HATTERAS</v>
      </c>
      <c r="T208" s="84" t="str">
        <f t="shared" si="24"/>
        <v>серый</v>
      </c>
      <c r="Y208" s="60">
        <f t="shared" si="25"/>
        <v>2</v>
      </c>
      <c r="Z208" s="49">
        <f t="shared" si="26"/>
        <v>93</v>
      </c>
      <c r="AA208" s="60">
        <f t="shared" si="27"/>
        <v>2093</v>
      </c>
    </row>
    <row r="209" spans="1:27">
      <c r="A209" s="84" t="str">
        <f t="shared" si="22"/>
        <v>6840502371</v>
      </c>
      <c r="B209" s="84" t="str">
        <f t="shared" si="23"/>
        <v>02-093-08</v>
      </c>
      <c r="C209" s="113" t="s">
        <v>1183</v>
      </c>
      <c r="D209" s="113" t="s">
        <v>1176</v>
      </c>
      <c r="E209" s="113" t="s">
        <v>789</v>
      </c>
      <c r="F209" s="114">
        <v>63</v>
      </c>
      <c r="G209" s="113" t="s">
        <v>1172</v>
      </c>
      <c r="H209" s="113" t="s">
        <v>83</v>
      </c>
      <c r="I209" s="113" t="s">
        <v>786</v>
      </c>
      <c r="J209" s="113" t="s">
        <v>318</v>
      </c>
      <c r="K209" s="113" t="s">
        <v>382</v>
      </c>
      <c r="L209" s="113" t="s">
        <v>420</v>
      </c>
      <c r="M209" s="113" t="s">
        <v>388</v>
      </c>
      <c r="N209" s="113" t="s">
        <v>44</v>
      </c>
      <c r="O209" s="113" t="s">
        <v>433</v>
      </c>
      <c r="P209" s="113" t="s">
        <v>824</v>
      </c>
      <c r="Q209" s="113">
        <v>371</v>
      </c>
      <c r="R209" s="113" t="s">
        <v>83</v>
      </c>
      <c r="S209" s="84" t="str">
        <f t="shared" si="21"/>
        <v>HATTERAS</v>
      </c>
      <c r="T209" s="84" t="str">
        <f t="shared" si="24"/>
        <v>серый</v>
      </c>
      <c r="Y209" s="60">
        <f t="shared" si="25"/>
        <v>2</v>
      </c>
      <c r="Z209" s="49">
        <f t="shared" si="26"/>
        <v>93</v>
      </c>
      <c r="AA209" s="60">
        <f t="shared" si="27"/>
        <v>2093</v>
      </c>
    </row>
    <row r="210" spans="1:27">
      <c r="A210" s="84" t="str">
        <f t="shared" si="22"/>
        <v>6840502371</v>
      </c>
      <c r="B210" s="84" t="str">
        <f t="shared" si="23"/>
        <v>02-093-08</v>
      </c>
      <c r="C210" s="113" t="s">
        <v>1184</v>
      </c>
      <c r="D210" s="113" t="s">
        <v>1176</v>
      </c>
      <c r="E210" s="113" t="s">
        <v>813</v>
      </c>
      <c r="F210" s="114">
        <v>56</v>
      </c>
      <c r="G210" s="113" t="s">
        <v>1172</v>
      </c>
      <c r="H210" s="113" t="s">
        <v>83</v>
      </c>
      <c r="I210" s="113" t="s">
        <v>786</v>
      </c>
      <c r="J210" s="113" t="s">
        <v>318</v>
      </c>
      <c r="K210" s="113" t="s">
        <v>382</v>
      </c>
      <c r="L210" s="113" t="s">
        <v>420</v>
      </c>
      <c r="M210" s="113" t="s">
        <v>388</v>
      </c>
      <c r="N210" s="113" t="s">
        <v>44</v>
      </c>
      <c r="O210" s="113" t="s">
        <v>433</v>
      </c>
      <c r="P210" s="113" t="s">
        <v>824</v>
      </c>
      <c r="Q210" s="113">
        <v>371</v>
      </c>
      <c r="R210" s="113" t="s">
        <v>83</v>
      </c>
      <c r="S210" s="84" t="str">
        <f t="shared" si="21"/>
        <v>HATTERAS</v>
      </c>
      <c r="T210" s="84" t="str">
        <f t="shared" si="24"/>
        <v>серый</v>
      </c>
      <c r="Y210" s="60">
        <f t="shared" si="25"/>
        <v>2</v>
      </c>
      <c r="Z210" s="49">
        <f t="shared" si="26"/>
        <v>93</v>
      </c>
      <c r="AA210" s="60">
        <f t="shared" si="27"/>
        <v>2093</v>
      </c>
    </row>
    <row r="211" spans="1:27">
      <c r="A211" s="84" t="str">
        <f t="shared" si="22"/>
        <v>6840514333</v>
      </c>
      <c r="B211" s="84" t="str">
        <f t="shared" si="23"/>
        <v>02-094-14</v>
      </c>
      <c r="C211" s="113" t="s">
        <v>1185</v>
      </c>
      <c r="D211" s="113" t="s">
        <v>1186</v>
      </c>
      <c r="E211" s="113" t="s">
        <v>785</v>
      </c>
      <c r="F211" s="114">
        <v>59</v>
      </c>
      <c r="G211" s="113" t="s">
        <v>1187</v>
      </c>
      <c r="H211" s="113" t="s">
        <v>86</v>
      </c>
      <c r="I211" s="113" t="s">
        <v>786</v>
      </c>
      <c r="J211" s="113" t="s">
        <v>318</v>
      </c>
      <c r="K211" s="113" t="s">
        <v>382</v>
      </c>
      <c r="L211" s="113" t="s">
        <v>420</v>
      </c>
      <c r="M211" s="113" t="s">
        <v>388</v>
      </c>
      <c r="N211" s="113" t="s">
        <v>44</v>
      </c>
      <c r="O211" s="113" t="s">
        <v>433</v>
      </c>
      <c r="P211" s="113" t="s">
        <v>824</v>
      </c>
      <c r="Q211" s="113">
        <v>333</v>
      </c>
      <c r="R211" s="113" t="s">
        <v>86</v>
      </c>
      <c r="S211" s="84" t="str">
        <f t="shared" si="21"/>
        <v>HATTERAS WOOLRICH</v>
      </c>
      <c r="T211" s="84" t="str">
        <f t="shared" si="24"/>
        <v>коричневый</v>
      </c>
      <c r="Y211" s="60">
        <f t="shared" si="25"/>
        <v>2</v>
      </c>
      <c r="Z211" s="49">
        <f t="shared" si="26"/>
        <v>94</v>
      </c>
      <c r="AA211" s="60">
        <f t="shared" si="27"/>
        <v>2094</v>
      </c>
    </row>
    <row r="212" spans="1:27">
      <c r="A212" s="84" t="str">
        <f t="shared" si="22"/>
        <v>6840514333</v>
      </c>
      <c r="B212" s="84" t="str">
        <f t="shared" si="23"/>
        <v>02-094-14</v>
      </c>
      <c r="C212" s="113" t="s">
        <v>1188</v>
      </c>
      <c r="D212" s="113" t="s">
        <v>1186</v>
      </c>
      <c r="E212" s="113" t="s">
        <v>798</v>
      </c>
      <c r="F212" s="114">
        <v>60</v>
      </c>
      <c r="G212" s="113" t="s">
        <v>1187</v>
      </c>
      <c r="H212" s="113" t="s">
        <v>86</v>
      </c>
      <c r="I212" s="113" t="s">
        <v>786</v>
      </c>
      <c r="J212" s="113" t="s">
        <v>318</v>
      </c>
      <c r="K212" s="113" t="s">
        <v>382</v>
      </c>
      <c r="L212" s="113" t="s">
        <v>420</v>
      </c>
      <c r="M212" s="113" t="s">
        <v>388</v>
      </c>
      <c r="N212" s="113" t="s">
        <v>44</v>
      </c>
      <c r="O212" s="113" t="s">
        <v>433</v>
      </c>
      <c r="P212" s="113" t="s">
        <v>824</v>
      </c>
      <c r="Q212" s="113">
        <v>333</v>
      </c>
      <c r="R212" s="113" t="s">
        <v>86</v>
      </c>
      <c r="S212" s="84" t="str">
        <f t="shared" si="21"/>
        <v>HATTERAS WOOLRICH</v>
      </c>
      <c r="T212" s="84" t="str">
        <f t="shared" si="24"/>
        <v>коричневый</v>
      </c>
      <c r="Y212" s="60">
        <f t="shared" si="25"/>
        <v>2</v>
      </c>
      <c r="Z212" s="49">
        <f t="shared" si="26"/>
        <v>94</v>
      </c>
      <c r="AA212" s="60">
        <f t="shared" si="27"/>
        <v>2094</v>
      </c>
    </row>
    <row r="213" spans="1:27">
      <c r="A213" s="84" t="str">
        <f t="shared" si="22"/>
        <v>6840514333</v>
      </c>
      <c r="B213" s="84" t="str">
        <f t="shared" si="23"/>
        <v>02-094-14</v>
      </c>
      <c r="C213" s="113" t="s">
        <v>1189</v>
      </c>
      <c r="D213" s="113" t="s">
        <v>1186</v>
      </c>
      <c r="E213" s="113" t="s">
        <v>788</v>
      </c>
      <c r="F213" s="114">
        <v>61</v>
      </c>
      <c r="G213" s="113" t="s">
        <v>1187</v>
      </c>
      <c r="H213" s="113" t="s">
        <v>86</v>
      </c>
      <c r="I213" s="113" t="s">
        <v>786</v>
      </c>
      <c r="J213" s="113" t="s">
        <v>318</v>
      </c>
      <c r="K213" s="113" t="s">
        <v>382</v>
      </c>
      <c r="L213" s="113" t="s">
        <v>420</v>
      </c>
      <c r="M213" s="113" t="s">
        <v>388</v>
      </c>
      <c r="N213" s="113" t="s">
        <v>44</v>
      </c>
      <c r="O213" s="113" t="s">
        <v>433</v>
      </c>
      <c r="P213" s="113" t="s">
        <v>824</v>
      </c>
      <c r="Q213" s="113">
        <v>333</v>
      </c>
      <c r="R213" s="113" t="s">
        <v>86</v>
      </c>
      <c r="S213" s="84" t="str">
        <f t="shared" si="21"/>
        <v>HATTERAS WOOLRICH</v>
      </c>
      <c r="T213" s="84" t="str">
        <f t="shared" si="24"/>
        <v>коричневый</v>
      </c>
      <c r="Y213" s="60">
        <f t="shared" si="25"/>
        <v>2</v>
      </c>
      <c r="Z213" s="49">
        <f t="shared" si="26"/>
        <v>94</v>
      </c>
      <c r="AA213" s="60">
        <f t="shared" si="27"/>
        <v>2094</v>
      </c>
    </row>
    <row r="214" spans="1:27">
      <c r="A214" s="84" t="str">
        <f t="shared" si="22"/>
        <v>6840514333</v>
      </c>
      <c r="B214" s="84" t="str">
        <f t="shared" si="23"/>
        <v>02-094-14</v>
      </c>
      <c r="C214" s="113" t="s">
        <v>1190</v>
      </c>
      <c r="D214" s="113" t="s">
        <v>1186</v>
      </c>
      <c r="E214" s="113" t="s">
        <v>790</v>
      </c>
      <c r="F214" s="114">
        <v>55</v>
      </c>
      <c r="G214" s="113" t="s">
        <v>1187</v>
      </c>
      <c r="H214" s="113" t="s">
        <v>86</v>
      </c>
      <c r="I214" s="113" t="s">
        <v>786</v>
      </c>
      <c r="J214" s="113" t="s">
        <v>318</v>
      </c>
      <c r="K214" s="113" t="s">
        <v>382</v>
      </c>
      <c r="L214" s="113" t="s">
        <v>420</v>
      </c>
      <c r="M214" s="113" t="s">
        <v>388</v>
      </c>
      <c r="N214" s="113" t="s">
        <v>44</v>
      </c>
      <c r="O214" s="113" t="s">
        <v>433</v>
      </c>
      <c r="P214" s="113" t="s">
        <v>824</v>
      </c>
      <c r="Q214" s="113">
        <v>333</v>
      </c>
      <c r="R214" s="113" t="s">
        <v>86</v>
      </c>
      <c r="S214" s="84" t="str">
        <f t="shared" si="21"/>
        <v>HATTERAS WOOLRICH</v>
      </c>
      <c r="T214" s="84" t="str">
        <f t="shared" si="24"/>
        <v>коричневый</v>
      </c>
      <c r="Y214" s="60">
        <f t="shared" si="25"/>
        <v>2</v>
      </c>
      <c r="Z214" s="49">
        <f t="shared" si="26"/>
        <v>94</v>
      </c>
      <c r="AA214" s="60">
        <f t="shared" si="27"/>
        <v>2094</v>
      </c>
    </row>
    <row r="215" spans="1:27">
      <c r="A215" s="84" t="str">
        <f t="shared" si="22"/>
        <v>6840514333</v>
      </c>
      <c r="B215" s="84" t="str">
        <f t="shared" si="23"/>
        <v>02-094-14</v>
      </c>
      <c r="C215" s="113" t="s">
        <v>1191</v>
      </c>
      <c r="D215" s="113" t="s">
        <v>1186</v>
      </c>
      <c r="E215" s="113" t="s">
        <v>787</v>
      </c>
      <c r="F215" s="114">
        <v>57</v>
      </c>
      <c r="G215" s="113" t="s">
        <v>1187</v>
      </c>
      <c r="H215" s="113" t="s">
        <v>86</v>
      </c>
      <c r="I215" s="113" t="s">
        <v>786</v>
      </c>
      <c r="J215" s="113" t="s">
        <v>318</v>
      </c>
      <c r="K215" s="113" t="s">
        <v>382</v>
      </c>
      <c r="L215" s="113" t="s">
        <v>420</v>
      </c>
      <c r="M215" s="113" t="s">
        <v>388</v>
      </c>
      <c r="N215" s="113" t="s">
        <v>44</v>
      </c>
      <c r="O215" s="113" t="s">
        <v>433</v>
      </c>
      <c r="P215" s="113" t="s">
        <v>824</v>
      </c>
      <c r="Q215" s="113">
        <v>333</v>
      </c>
      <c r="R215" s="113" t="s">
        <v>86</v>
      </c>
      <c r="S215" s="84" t="str">
        <f t="shared" si="21"/>
        <v>HATTERAS WOOLRICH</v>
      </c>
      <c r="T215" s="84" t="str">
        <f t="shared" si="24"/>
        <v>коричневый</v>
      </c>
      <c r="Y215" s="60">
        <f t="shared" si="25"/>
        <v>2</v>
      </c>
      <c r="Z215" s="49">
        <f t="shared" si="26"/>
        <v>94</v>
      </c>
      <c r="AA215" s="60">
        <f t="shared" si="27"/>
        <v>2094</v>
      </c>
    </row>
    <row r="216" spans="1:27">
      <c r="A216" s="84" t="str">
        <f t="shared" si="22"/>
        <v>6840514333</v>
      </c>
      <c r="B216" s="84" t="str">
        <f t="shared" si="23"/>
        <v>02-094-14</v>
      </c>
      <c r="C216" s="113" t="s">
        <v>1192</v>
      </c>
      <c r="D216" s="113" t="s">
        <v>1186</v>
      </c>
      <c r="E216" s="113" t="s">
        <v>789</v>
      </c>
      <c r="F216" s="114">
        <v>63</v>
      </c>
      <c r="G216" s="113" t="s">
        <v>1187</v>
      </c>
      <c r="H216" s="113" t="s">
        <v>86</v>
      </c>
      <c r="I216" s="113" t="s">
        <v>786</v>
      </c>
      <c r="J216" s="113" t="s">
        <v>318</v>
      </c>
      <c r="K216" s="113" t="s">
        <v>382</v>
      </c>
      <c r="L216" s="113" t="s">
        <v>420</v>
      </c>
      <c r="M216" s="113" t="s">
        <v>388</v>
      </c>
      <c r="N216" s="113" t="s">
        <v>44</v>
      </c>
      <c r="O216" s="113" t="s">
        <v>433</v>
      </c>
      <c r="P216" s="113" t="s">
        <v>824</v>
      </c>
      <c r="Q216" s="113">
        <v>333</v>
      </c>
      <c r="R216" s="113" t="s">
        <v>86</v>
      </c>
      <c r="S216" s="84" t="str">
        <f t="shared" si="21"/>
        <v>HATTERAS WOOLRICH</v>
      </c>
      <c r="T216" s="84" t="str">
        <f t="shared" si="24"/>
        <v>коричневый</v>
      </c>
      <c r="Y216" s="60">
        <f t="shared" si="25"/>
        <v>2</v>
      </c>
      <c r="Z216" s="49">
        <f t="shared" si="26"/>
        <v>94</v>
      </c>
      <c r="AA216" s="60">
        <f t="shared" si="27"/>
        <v>2094</v>
      </c>
    </row>
    <row r="217" spans="1:27">
      <c r="A217" s="84" t="str">
        <f t="shared" si="22"/>
        <v>6840514333</v>
      </c>
      <c r="B217" s="84" t="str">
        <f t="shared" si="23"/>
        <v>02-094-14</v>
      </c>
      <c r="C217" s="113" t="s">
        <v>1193</v>
      </c>
      <c r="D217" s="113" t="s">
        <v>1186</v>
      </c>
      <c r="E217" s="113" t="s">
        <v>813</v>
      </c>
      <c r="F217" s="114">
        <v>56</v>
      </c>
      <c r="G217" s="113" t="s">
        <v>1187</v>
      </c>
      <c r="H217" s="113" t="s">
        <v>86</v>
      </c>
      <c r="I217" s="113" t="s">
        <v>786</v>
      </c>
      <c r="J217" s="113" t="s">
        <v>318</v>
      </c>
      <c r="K217" s="113" t="s">
        <v>382</v>
      </c>
      <c r="L217" s="113" t="s">
        <v>420</v>
      </c>
      <c r="M217" s="113" t="s">
        <v>388</v>
      </c>
      <c r="N217" s="113" t="s">
        <v>44</v>
      </c>
      <c r="O217" s="113" t="s">
        <v>433</v>
      </c>
      <c r="P217" s="113" t="s">
        <v>824</v>
      </c>
      <c r="Q217" s="113">
        <v>333</v>
      </c>
      <c r="R217" s="113" t="s">
        <v>86</v>
      </c>
      <c r="S217" s="84" t="str">
        <f t="shared" si="21"/>
        <v>HATTERAS WOOLRICH</v>
      </c>
      <c r="T217" s="84" t="str">
        <f t="shared" si="24"/>
        <v>коричневый</v>
      </c>
      <c r="Y217" s="60">
        <f t="shared" si="25"/>
        <v>2</v>
      </c>
      <c r="Z217" s="49">
        <f t="shared" si="26"/>
        <v>94</v>
      </c>
      <c r="AA217" s="60">
        <f t="shared" si="27"/>
        <v>2094</v>
      </c>
    </row>
    <row r="218" spans="1:27">
      <c r="A218" s="84" t="str">
        <f t="shared" si="22"/>
        <v>6840514333</v>
      </c>
      <c r="B218" s="84" t="str">
        <f>IF(C218&lt;&gt;"",LEFT(C218,9),"")</f>
        <v>02-094-14</v>
      </c>
      <c r="C218" s="113" t="s">
        <v>1194</v>
      </c>
      <c r="D218" s="113" t="s">
        <v>1186</v>
      </c>
      <c r="E218" s="113" t="s">
        <v>797</v>
      </c>
      <c r="F218" s="114">
        <v>58</v>
      </c>
      <c r="G218" s="113" t="s">
        <v>1187</v>
      </c>
      <c r="H218" s="113" t="s">
        <v>86</v>
      </c>
      <c r="I218" s="113" t="s">
        <v>786</v>
      </c>
      <c r="J218" s="113" t="s">
        <v>318</v>
      </c>
      <c r="K218" s="113" t="s">
        <v>382</v>
      </c>
      <c r="L218" s="113" t="s">
        <v>420</v>
      </c>
      <c r="M218" s="113" t="s">
        <v>388</v>
      </c>
      <c r="N218" s="113" t="s">
        <v>44</v>
      </c>
      <c r="O218" s="113" t="s">
        <v>433</v>
      </c>
      <c r="P218" s="113" t="s">
        <v>824</v>
      </c>
      <c r="Q218" s="113">
        <v>333</v>
      </c>
      <c r="R218" s="113" t="s">
        <v>86</v>
      </c>
      <c r="S218" s="84" t="str">
        <f t="shared" si="21"/>
        <v>HATTERAS WOOLRICH</v>
      </c>
      <c r="T218" s="84" t="str">
        <f t="shared" si="24"/>
        <v>коричневый</v>
      </c>
      <c r="Y218" s="60">
        <f t="shared" si="25"/>
        <v>2</v>
      </c>
      <c r="Z218" s="49">
        <f t="shared" si="26"/>
        <v>94</v>
      </c>
      <c r="AA218" s="60">
        <f t="shared" si="27"/>
        <v>2094</v>
      </c>
    </row>
    <row r="219" spans="1:27">
      <c r="A219" s="84" t="str">
        <f t="shared" si="22"/>
        <v>6840514333</v>
      </c>
      <c r="B219" s="84" t="str">
        <f t="shared" si="23"/>
        <v>02-094-14</v>
      </c>
      <c r="C219" s="113" t="s">
        <v>1195</v>
      </c>
      <c r="D219" s="113" t="s">
        <v>1186</v>
      </c>
      <c r="E219" s="113" t="s">
        <v>835</v>
      </c>
      <c r="F219" s="114">
        <v>62</v>
      </c>
      <c r="G219" s="113" t="s">
        <v>1187</v>
      </c>
      <c r="H219" s="113" t="s">
        <v>86</v>
      </c>
      <c r="I219" s="113" t="s">
        <v>786</v>
      </c>
      <c r="J219" s="113" t="s">
        <v>318</v>
      </c>
      <c r="K219" s="113" t="s">
        <v>382</v>
      </c>
      <c r="L219" s="113" t="s">
        <v>420</v>
      </c>
      <c r="M219" s="113" t="s">
        <v>388</v>
      </c>
      <c r="N219" s="113" t="s">
        <v>44</v>
      </c>
      <c r="O219" s="113" t="s">
        <v>433</v>
      </c>
      <c r="P219" s="113" t="s">
        <v>824</v>
      </c>
      <c r="Q219" s="113">
        <v>333</v>
      </c>
      <c r="R219" s="113" t="s">
        <v>86</v>
      </c>
      <c r="S219" s="84" t="str">
        <f t="shared" si="21"/>
        <v>HATTERAS WOOLRICH</v>
      </c>
      <c r="T219" s="84" t="str">
        <f t="shared" si="24"/>
        <v>коричневый</v>
      </c>
      <c r="Y219" s="60">
        <f t="shared" si="25"/>
        <v>2</v>
      </c>
      <c r="Z219" s="49">
        <f t="shared" si="26"/>
        <v>94</v>
      </c>
      <c r="AA219" s="60">
        <f t="shared" si="27"/>
        <v>2094</v>
      </c>
    </row>
    <row r="220" spans="1:27">
      <c r="A220" s="84" t="str">
        <f t="shared" si="22"/>
        <v>6840514333</v>
      </c>
      <c r="B220" s="84" t="str">
        <f t="shared" si="23"/>
        <v>02-094-14</v>
      </c>
      <c r="C220" s="113" t="s">
        <v>1196</v>
      </c>
      <c r="D220" s="113" t="s">
        <v>1186</v>
      </c>
      <c r="E220" s="113" t="s">
        <v>1161</v>
      </c>
      <c r="F220" s="114">
        <v>64</v>
      </c>
      <c r="G220" s="113" t="s">
        <v>1187</v>
      </c>
      <c r="H220" s="113" t="s">
        <v>86</v>
      </c>
      <c r="I220" s="113" t="s">
        <v>786</v>
      </c>
      <c r="J220" s="113" t="s">
        <v>318</v>
      </c>
      <c r="K220" s="113" t="s">
        <v>382</v>
      </c>
      <c r="L220" s="113" t="s">
        <v>420</v>
      </c>
      <c r="M220" s="113" t="s">
        <v>388</v>
      </c>
      <c r="N220" s="113" t="s">
        <v>44</v>
      </c>
      <c r="O220" s="113" t="s">
        <v>433</v>
      </c>
      <c r="P220" s="113" t="s">
        <v>824</v>
      </c>
      <c r="Q220" s="113">
        <v>333</v>
      </c>
      <c r="R220" s="113" t="s">
        <v>86</v>
      </c>
      <c r="S220" s="84" t="str">
        <f t="shared" si="21"/>
        <v>HATTERAS WOOLRICH</v>
      </c>
      <c r="T220" s="84" t="str">
        <f t="shared" si="24"/>
        <v>коричневый</v>
      </c>
      <c r="Y220" s="60">
        <f t="shared" si="25"/>
        <v>2</v>
      </c>
      <c r="Z220" s="49">
        <f t="shared" si="26"/>
        <v>94</v>
      </c>
      <c r="AA220" s="60">
        <f t="shared" si="27"/>
        <v>2094</v>
      </c>
    </row>
    <row r="221" spans="1:27">
      <c r="A221" s="84" t="str">
        <f t="shared" si="22"/>
        <v>6840518371</v>
      </c>
      <c r="B221" s="84" t="str">
        <f t="shared" si="23"/>
        <v>02-095-08</v>
      </c>
      <c r="C221" s="113" t="s">
        <v>1197</v>
      </c>
      <c r="D221" s="113" t="s">
        <v>1198</v>
      </c>
      <c r="E221" s="113" t="s">
        <v>813</v>
      </c>
      <c r="F221" s="114">
        <v>56</v>
      </c>
      <c r="G221" s="113" t="s">
        <v>1199</v>
      </c>
      <c r="H221" s="113" t="s">
        <v>83</v>
      </c>
      <c r="I221" s="113" t="s">
        <v>786</v>
      </c>
      <c r="J221" s="113" t="s">
        <v>336</v>
      </c>
      <c r="K221" s="113" t="s">
        <v>382</v>
      </c>
      <c r="L221" s="113" t="s">
        <v>420</v>
      </c>
      <c r="M221" s="113" t="s">
        <v>388</v>
      </c>
      <c r="N221" s="113" t="s">
        <v>44</v>
      </c>
      <c r="O221" s="113" t="s">
        <v>433</v>
      </c>
      <c r="P221" s="113" t="s">
        <v>824</v>
      </c>
      <c r="Q221" s="113">
        <v>371</v>
      </c>
      <c r="R221" s="113" t="s">
        <v>83</v>
      </c>
      <c r="S221" s="84" t="str">
        <f t="shared" si="21"/>
        <v>HATTERAS EF</v>
      </c>
      <c r="T221" s="84" t="str">
        <f t="shared" si="24"/>
        <v>серый</v>
      </c>
      <c r="Y221" s="60">
        <f t="shared" si="25"/>
        <v>2</v>
      </c>
      <c r="Z221" s="49">
        <f t="shared" si="26"/>
        <v>95</v>
      </c>
      <c r="AA221" s="60">
        <f t="shared" si="27"/>
        <v>2095</v>
      </c>
    </row>
    <row r="222" spans="1:27">
      <c r="A222" s="84" t="str">
        <f t="shared" si="22"/>
        <v>6840518371</v>
      </c>
      <c r="B222" s="84" t="str">
        <f t="shared" si="23"/>
        <v>02-095-08</v>
      </c>
      <c r="C222" s="113" t="s">
        <v>1200</v>
      </c>
      <c r="D222" s="113" t="s">
        <v>1198</v>
      </c>
      <c r="E222" s="113" t="s">
        <v>797</v>
      </c>
      <c r="F222" s="114">
        <v>58</v>
      </c>
      <c r="G222" s="113" t="s">
        <v>1199</v>
      </c>
      <c r="H222" s="113" t="s">
        <v>83</v>
      </c>
      <c r="I222" s="113" t="s">
        <v>786</v>
      </c>
      <c r="J222" s="113" t="s">
        <v>336</v>
      </c>
      <c r="K222" s="113" t="s">
        <v>382</v>
      </c>
      <c r="L222" s="113" t="s">
        <v>420</v>
      </c>
      <c r="M222" s="113" t="s">
        <v>388</v>
      </c>
      <c r="N222" s="113" t="s">
        <v>44</v>
      </c>
      <c r="O222" s="113" t="s">
        <v>433</v>
      </c>
      <c r="P222" s="113" t="s">
        <v>824</v>
      </c>
      <c r="Q222" s="113">
        <v>371</v>
      </c>
      <c r="R222" s="113" t="s">
        <v>83</v>
      </c>
      <c r="S222" s="84" t="str">
        <f t="shared" si="21"/>
        <v>HATTERAS EF</v>
      </c>
      <c r="T222" s="84" t="str">
        <f t="shared" si="24"/>
        <v>серый</v>
      </c>
      <c r="Y222" s="60">
        <f t="shared" si="25"/>
        <v>2</v>
      </c>
      <c r="Z222" s="49">
        <f t="shared" si="26"/>
        <v>95</v>
      </c>
      <c r="AA222" s="60">
        <f t="shared" si="27"/>
        <v>2095</v>
      </c>
    </row>
    <row r="223" spans="1:27">
      <c r="A223" s="84" t="str">
        <f t="shared" si="22"/>
        <v>6840518371</v>
      </c>
      <c r="B223" s="84" t="str">
        <f t="shared" si="23"/>
        <v>02-095-08</v>
      </c>
      <c r="C223" s="113" t="s">
        <v>1201</v>
      </c>
      <c r="D223" s="113" t="s">
        <v>1198</v>
      </c>
      <c r="E223" s="113" t="s">
        <v>798</v>
      </c>
      <c r="F223" s="114">
        <v>60</v>
      </c>
      <c r="G223" s="113" t="s">
        <v>1199</v>
      </c>
      <c r="H223" s="113" t="s">
        <v>83</v>
      </c>
      <c r="I223" s="113" t="s">
        <v>786</v>
      </c>
      <c r="J223" s="113" t="s">
        <v>336</v>
      </c>
      <c r="K223" s="113" t="s">
        <v>382</v>
      </c>
      <c r="L223" s="113" t="s">
        <v>420</v>
      </c>
      <c r="M223" s="113" t="s">
        <v>388</v>
      </c>
      <c r="N223" s="113" t="s">
        <v>44</v>
      </c>
      <c r="O223" s="113" t="s">
        <v>433</v>
      </c>
      <c r="P223" s="113" t="s">
        <v>824</v>
      </c>
      <c r="Q223" s="113">
        <v>371</v>
      </c>
      <c r="R223" s="113" t="s">
        <v>83</v>
      </c>
      <c r="S223" s="84" t="str">
        <f t="shared" si="21"/>
        <v>HATTERAS EF</v>
      </c>
      <c r="T223" s="84" t="str">
        <f t="shared" si="24"/>
        <v>серый</v>
      </c>
      <c r="Y223" s="60">
        <f t="shared" si="25"/>
        <v>2</v>
      </c>
      <c r="Z223" s="49">
        <f t="shared" si="26"/>
        <v>95</v>
      </c>
      <c r="AA223" s="60">
        <f t="shared" si="27"/>
        <v>2095</v>
      </c>
    </row>
    <row r="224" spans="1:27">
      <c r="A224" s="84" t="str">
        <f t="shared" si="22"/>
        <v>6840518371</v>
      </c>
      <c r="B224" s="84" t="str">
        <f t="shared" si="23"/>
        <v>02-095-08</v>
      </c>
      <c r="C224" s="113" t="s">
        <v>1202</v>
      </c>
      <c r="D224" s="113" t="s">
        <v>1198</v>
      </c>
      <c r="E224" s="113" t="s">
        <v>788</v>
      </c>
      <c r="F224" s="114">
        <v>61</v>
      </c>
      <c r="G224" s="113" t="s">
        <v>1199</v>
      </c>
      <c r="H224" s="113" t="s">
        <v>83</v>
      </c>
      <c r="I224" s="113" t="s">
        <v>786</v>
      </c>
      <c r="J224" s="113" t="s">
        <v>336</v>
      </c>
      <c r="K224" s="113" t="s">
        <v>382</v>
      </c>
      <c r="L224" s="113" t="s">
        <v>420</v>
      </c>
      <c r="M224" s="113" t="s">
        <v>388</v>
      </c>
      <c r="N224" s="113" t="s">
        <v>44</v>
      </c>
      <c r="O224" s="113" t="s">
        <v>433</v>
      </c>
      <c r="P224" s="113" t="s">
        <v>824</v>
      </c>
      <c r="Q224" s="113">
        <v>371</v>
      </c>
      <c r="R224" s="113" t="s">
        <v>83</v>
      </c>
      <c r="S224" s="84" t="str">
        <f t="shared" si="21"/>
        <v>HATTERAS EF</v>
      </c>
      <c r="T224" s="84" t="str">
        <f t="shared" si="24"/>
        <v>серый</v>
      </c>
      <c r="Y224" s="60">
        <f t="shared" si="25"/>
        <v>2</v>
      </c>
      <c r="Z224" s="49">
        <f t="shared" si="26"/>
        <v>95</v>
      </c>
      <c r="AA224" s="60">
        <f t="shared" si="27"/>
        <v>2095</v>
      </c>
    </row>
    <row r="225" spans="1:27">
      <c r="A225" s="84" t="str">
        <f t="shared" si="22"/>
        <v>6840518371</v>
      </c>
      <c r="B225" s="84" t="str">
        <f t="shared" si="23"/>
        <v>02-095-08</v>
      </c>
      <c r="C225" s="113" t="s">
        <v>1203</v>
      </c>
      <c r="D225" s="113" t="s">
        <v>1198</v>
      </c>
      <c r="E225" s="113" t="s">
        <v>787</v>
      </c>
      <c r="F225" s="114">
        <v>57</v>
      </c>
      <c r="G225" s="113" t="s">
        <v>1199</v>
      </c>
      <c r="H225" s="113" t="s">
        <v>83</v>
      </c>
      <c r="I225" s="113" t="s">
        <v>786</v>
      </c>
      <c r="J225" s="113" t="s">
        <v>336</v>
      </c>
      <c r="K225" s="113" t="s">
        <v>382</v>
      </c>
      <c r="L225" s="113" t="s">
        <v>420</v>
      </c>
      <c r="M225" s="113" t="s">
        <v>388</v>
      </c>
      <c r="N225" s="113" t="s">
        <v>44</v>
      </c>
      <c r="O225" s="113" t="s">
        <v>433</v>
      </c>
      <c r="P225" s="113" t="s">
        <v>824</v>
      </c>
      <c r="Q225" s="113">
        <v>371</v>
      </c>
      <c r="R225" s="113" t="s">
        <v>83</v>
      </c>
      <c r="S225" s="84" t="str">
        <f t="shared" si="21"/>
        <v>HATTERAS EF</v>
      </c>
      <c r="T225" s="84" t="str">
        <f t="shared" si="24"/>
        <v>серый</v>
      </c>
      <c r="Y225" s="60">
        <f t="shared" si="25"/>
        <v>2</v>
      </c>
      <c r="Z225" s="49">
        <f t="shared" si="26"/>
        <v>95</v>
      </c>
      <c r="AA225" s="60">
        <f t="shared" si="27"/>
        <v>2095</v>
      </c>
    </row>
    <row r="226" spans="1:27">
      <c r="A226" s="84" t="str">
        <f t="shared" si="22"/>
        <v>6840518371</v>
      </c>
      <c r="B226" s="84" t="str">
        <f t="shared" si="23"/>
        <v>02-095-08</v>
      </c>
      <c r="C226" s="113" t="s">
        <v>1204</v>
      </c>
      <c r="D226" s="113" t="s">
        <v>1198</v>
      </c>
      <c r="E226" s="113" t="s">
        <v>785</v>
      </c>
      <c r="F226" s="114">
        <v>59</v>
      </c>
      <c r="G226" s="113" t="s">
        <v>1199</v>
      </c>
      <c r="H226" s="113" t="s">
        <v>83</v>
      </c>
      <c r="I226" s="113" t="s">
        <v>786</v>
      </c>
      <c r="J226" s="113" t="s">
        <v>336</v>
      </c>
      <c r="K226" s="113" t="s">
        <v>382</v>
      </c>
      <c r="L226" s="113" t="s">
        <v>420</v>
      </c>
      <c r="M226" s="113" t="s">
        <v>388</v>
      </c>
      <c r="N226" s="113" t="s">
        <v>44</v>
      </c>
      <c r="O226" s="113" t="s">
        <v>433</v>
      </c>
      <c r="P226" s="113" t="s">
        <v>824</v>
      </c>
      <c r="Q226" s="113">
        <v>371</v>
      </c>
      <c r="R226" s="113" t="s">
        <v>83</v>
      </c>
      <c r="S226" s="84" t="str">
        <f t="shared" si="21"/>
        <v>HATTERAS EF</v>
      </c>
      <c r="T226" s="84" t="str">
        <f t="shared" si="24"/>
        <v>серый</v>
      </c>
      <c r="Y226" s="60">
        <f t="shared" si="25"/>
        <v>2</v>
      </c>
      <c r="Z226" s="49">
        <f t="shared" si="26"/>
        <v>95</v>
      </c>
      <c r="AA226" s="60">
        <f t="shared" si="27"/>
        <v>2095</v>
      </c>
    </row>
    <row r="227" spans="1:27">
      <c r="A227" s="84" t="str">
        <f t="shared" si="22"/>
        <v>6840518371</v>
      </c>
      <c r="B227" s="84" t="str">
        <f t="shared" si="23"/>
        <v>02-095-08</v>
      </c>
      <c r="C227" s="113" t="s">
        <v>1205</v>
      </c>
      <c r="D227" s="113" t="s">
        <v>1198</v>
      </c>
      <c r="E227" s="113" t="s">
        <v>835</v>
      </c>
      <c r="F227" s="114">
        <v>62</v>
      </c>
      <c r="G227" s="113" t="s">
        <v>1199</v>
      </c>
      <c r="H227" s="113" t="s">
        <v>83</v>
      </c>
      <c r="I227" s="113" t="s">
        <v>786</v>
      </c>
      <c r="J227" s="113" t="s">
        <v>336</v>
      </c>
      <c r="K227" s="113" t="s">
        <v>382</v>
      </c>
      <c r="L227" s="113" t="s">
        <v>420</v>
      </c>
      <c r="M227" s="113" t="s">
        <v>388</v>
      </c>
      <c r="N227" s="113" t="s">
        <v>44</v>
      </c>
      <c r="O227" s="113" t="s">
        <v>433</v>
      </c>
      <c r="P227" s="113" t="s">
        <v>824</v>
      </c>
      <c r="Q227" s="113">
        <v>371</v>
      </c>
      <c r="R227" s="113" t="s">
        <v>83</v>
      </c>
      <c r="S227" s="84" t="str">
        <f t="shared" si="21"/>
        <v>HATTERAS EF</v>
      </c>
      <c r="T227" s="84" t="str">
        <f t="shared" si="24"/>
        <v>серый</v>
      </c>
      <c r="Y227" s="60">
        <f t="shared" si="25"/>
        <v>2</v>
      </c>
      <c r="Z227" s="49">
        <f t="shared" si="26"/>
        <v>95</v>
      </c>
      <c r="AA227" s="60">
        <f t="shared" si="27"/>
        <v>2095</v>
      </c>
    </row>
    <row r="228" spans="1:27">
      <c r="A228" s="84" t="str">
        <f t="shared" si="22"/>
        <v>6840518371</v>
      </c>
      <c r="B228" s="84" t="str">
        <f t="shared" si="23"/>
        <v>02-095-08</v>
      </c>
      <c r="C228" s="113" t="s">
        <v>1206</v>
      </c>
      <c r="D228" s="113" t="s">
        <v>1198</v>
      </c>
      <c r="E228" s="113" t="s">
        <v>789</v>
      </c>
      <c r="F228" s="114">
        <v>63</v>
      </c>
      <c r="G228" s="113" t="s">
        <v>1199</v>
      </c>
      <c r="H228" s="113" t="s">
        <v>83</v>
      </c>
      <c r="I228" s="113" t="s">
        <v>786</v>
      </c>
      <c r="J228" s="113" t="s">
        <v>336</v>
      </c>
      <c r="K228" s="113" t="s">
        <v>382</v>
      </c>
      <c r="L228" s="113" t="s">
        <v>420</v>
      </c>
      <c r="M228" s="113" t="s">
        <v>388</v>
      </c>
      <c r="N228" s="113" t="s">
        <v>44</v>
      </c>
      <c r="O228" s="113" t="s">
        <v>433</v>
      </c>
      <c r="P228" s="113" t="s">
        <v>824</v>
      </c>
      <c r="Q228" s="113">
        <v>371</v>
      </c>
      <c r="R228" s="113" t="s">
        <v>83</v>
      </c>
      <c r="S228" s="84" t="str">
        <f t="shared" si="21"/>
        <v>HATTERAS EF</v>
      </c>
      <c r="T228" s="84" t="str">
        <f t="shared" si="24"/>
        <v>серый</v>
      </c>
      <c r="Y228" s="60">
        <f t="shared" si="25"/>
        <v>2</v>
      </c>
      <c r="Z228" s="49">
        <f t="shared" si="26"/>
        <v>95</v>
      </c>
      <c r="AA228" s="60">
        <f t="shared" si="27"/>
        <v>2095</v>
      </c>
    </row>
    <row r="229" spans="1:27">
      <c r="A229" s="84" t="str">
        <f t="shared" si="22"/>
        <v>6840601433</v>
      </c>
      <c r="B229" s="84" t="str">
        <f t="shared" si="23"/>
        <v>02-096-08</v>
      </c>
      <c r="C229" s="113" t="s">
        <v>1207</v>
      </c>
      <c r="D229" s="113" t="s">
        <v>1208</v>
      </c>
      <c r="E229" s="113" t="s">
        <v>787</v>
      </c>
      <c r="F229" s="114">
        <v>57</v>
      </c>
      <c r="G229" s="113" t="s">
        <v>1209</v>
      </c>
      <c r="H229" s="113" t="s">
        <v>83</v>
      </c>
      <c r="I229" s="113" t="s">
        <v>786</v>
      </c>
      <c r="J229" s="113" t="s">
        <v>318</v>
      </c>
      <c r="K229" s="113" t="s">
        <v>382</v>
      </c>
      <c r="L229" s="113" t="s">
        <v>420</v>
      </c>
      <c r="M229" s="113" t="s">
        <v>388</v>
      </c>
      <c r="N229" s="113" t="s">
        <v>44</v>
      </c>
      <c r="O229" s="113" t="s">
        <v>386</v>
      </c>
      <c r="P229" s="113" t="s">
        <v>824</v>
      </c>
      <c r="Q229" s="113">
        <v>433</v>
      </c>
      <c r="R229" s="113" t="s">
        <v>83</v>
      </c>
      <c r="S229" s="84" t="str">
        <f t="shared" si="21"/>
        <v>HATTERAS DONEGAL</v>
      </c>
      <c r="T229" s="84" t="str">
        <f t="shared" si="24"/>
        <v>серый</v>
      </c>
      <c r="Y229" s="60">
        <f t="shared" si="25"/>
        <v>2</v>
      </c>
      <c r="Z229" s="49">
        <f t="shared" si="26"/>
        <v>96</v>
      </c>
      <c r="AA229" s="60">
        <f t="shared" si="27"/>
        <v>2096</v>
      </c>
    </row>
    <row r="230" spans="1:27">
      <c r="A230" s="84" t="str">
        <f t="shared" si="22"/>
        <v>6840601433</v>
      </c>
      <c r="B230" s="84" t="str">
        <f t="shared" si="23"/>
        <v>02-096-08</v>
      </c>
      <c r="C230" s="113" t="s">
        <v>1210</v>
      </c>
      <c r="D230" s="113" t="s">
        <v>1208</v>
      </c>
      <c r="E230" s="113" t="s">
        <v>785</v>
      </c>
      <c r="F230" s="114">
        <v>59</v>
      </c>
      <c r="G230" s="113" t="s">
        <v>1209</v>
      </c>
      <c r="H230" s="113" t="s">
        <v>83</v>
      </c>
      <c r="I230" s="113" t="s">
        <v>786</v>
      </c>
      <c r="J230" s="113" t="s">
        <v>318</v>
      </c>
      <c r="K230" s="113" t="s">
        <v>382</v>
      </c>
      <c r="L230" s="113" t="s">
        <v>420</v>
      </c>
      <c r="M230" s="113" t="s">
        <v>388</v>
      </c>
      <c r="N230" s="113" t="s">
        <v>44</v>
      </c>
      <c r="O230" s="113" t="s">
        <v>386</v>
      </c>
      <c r="P230" s="113" t="s">
        <v>824</v>
      </c>
      <c r="Q230" s="113">
        <v>433</v>
      </c>
      <c r="R230" s="113" t="s">
        <v>83</v>
      </c>
      <c r="S230" s="84" t="str">
        <f t="shared" si="21"/>
        <v>HATTERAS DONEGAL</v>
      </c>
      <c r="T230" s="84" t="str">
        <f t="shared" si="24"/>
        <v>серый</v>
      </c>
      <c r="Y230" s="60">
        <f t="shared" si="25"/>
        <v>2</v>
      </c>
      <c r="Z230" s="49">
        <f t="shared" si="26"/>
        <v>96</v>
      </c>
      <c r="AA230" s="60">
        <f t="shared" si="27"/>
        <v>2096</v>
      </c>
    </row>
    <row r="231" spans="1:27">
      <c r="A231" s="84" t="str">
        <f t="shared" si="22"/>
        <v>6840601433</v>
      </c>
      <c r="B231" s="84" t="str">
        <f t="shared" si="23"/>
        <v>02-096-08</v>
      </c>
      <c r="C231" s="113" t="s">
        <v>1211</v>
      </c>
      <c r="D231" s="113" t="s">
        <v>1208</v>
      </c>
      <c r="E231" s="113" t="s">
        <v>790</v>
      </c>
      <c r="F231" s="114">
        <v>55</v>
      </c>
      <c r="G231" s="113" t="s">
        <v>1209</v>
      </c>
      <c r="H231" s="113" t="s">
        <v>83</v>
      </c>
      <c r="I231" s="113" t="s">
        <v>786</v>
      </c>
      <c r="J231" s="113" t="s">
        <v>318</v>
      </c>
      <c r="K231" s="113" t="s">
        <v>382</v>
      </c>
      <c r="L231" s="113" t="s">
        <v>420</v>
      </c>
      <c r="M231" s="113" t="s">
        <v>388</v>
      </c>
      <c r="N231" s="113" t="s">
        <v>44</v>
      </c>
      <c r="O231" s="113" t="s">
        <v>386</v>
      </c>
      <c r="P231" s="113" t="s">
        <v>824</v>
      </c>
      <c r="Q231" s="113">
        <v>433</v>
      </c>
      <c r="R231" s="113" t="s">
        <v>83</v>
      </c>
      <c r="S231" s="84" t="str">
        <f t="shared" si="21"/>
        <v>HATTERAS DONEGAL</v>
      </c>
      <c r="T231" s="84" t="str">
        <f t="shared" si="24"/>
        <v>серый</v>
      </c>
      <c r="Y231" s="60">
        <f t="shared" si="25"/>
        <v>2</v>
      </c>
      <c r="Z231" s="49">
        <f t="shared" si="26"/>
        <v>96</v>
      </c>
      <c r="AA231" s="60">
        <f t="shared" si="27"/>
        <v>2096</v>
      </c>
    </row>
    <row r="232" spans="1:27">
      <c r="A232" s="84" t="str">
        <f t="shared" si="22"/>
        <v>6840601433</v>
      </c>
      <c r="B232" s="84" t="str">
        <f t="shared" si="23"/>
        <v>02-096-08</v>
      </c>
      <c r="C232" s="113" t="s">
        <v>1212</v>
      </c>
      <c r="D232" s="113" t="s">
        <v>1208</v>
      </c>
      <c r="E232" s="113" t="s">
        <v>813</v>
      </c>
      <c r="F232" s="114">
        <v>56</v>
      </c>
      <c r="G232" s="113" t="s">
        <v>1209</v>
      </c>
      <c r="H232" s="113" t="s">
        <v>83</v>
      </c>
      <c r="I232" s="113" t="s">
        <v>786</v>
      </c>
      <c r="J232" s="113" t="s">
        <v>318</v>
      </c>
      <c r="K232" s="113" t="s">
        <v>382</v>
      </c>
      <c r="L232" s="113" t="s">
        <v>420</v>
      </c>
      <c r="M232" s="113" t="s">
        <v>388</v>
      </c>
      <c r="N232" s="113" t="s">
        <v>44</v>
      </c>
      <c r="O232" s="113" t="s">
        <v>386</v>
      </c>
      <c r="P232" s="113" t="s">
        <v>824</v>
      </c>
      <c r="Q232" s="113">
        <v>433</v>
      </c>
      <c r="R232" s="113" t="s">
        <v>83</v>
      </c>
      <c r="S232" s="84" t="str">
        <f t="shared" si="21"/>
        <v>HATTERAS DONEGAL</v>
      </c>
      <c r="T232" s="84" t="str">
        <f t="shared" si="24"/>
        <v>серый</v>
      </c>
      <c r="Y232" s="60">
        <f t="shared" si="25"/>
        <v>2</v>
      </c>
      <c r="Z232" s="49">
        <f t="shared" si="26"/>
        <v>96</v>
      </c>
      <c r="AA232" s="60">
        <f t="shared" si="27"/>
        <v>2096</v>
      </c>
    </row>
    <row r="233" spans="1:27">
      <c r="A233" s="84" t="str">
        <f t="shared" si="22"/>
        <v>6840601433</v>
      </c>
      <c r="B233" s="84" t="str">
        <f t="shared" si="23"/>
        <v>02-096-08</v>
      </c>
      <c r="C233" s="113" t="s">
        <v>1213</v>
      </c>
      <c r="D233" s="113" t="s">
        <v>1208</v>
      </c>
      <c r="E233" s="113" t="s">
        <v>797</v>
      </c>
      <c r="F233" s="114">
        <v>58</v>
      </c>
      <c r="G233" s="113" t="s">
        <v>1209</v>
      </c>
      <c r="H233" s="113" t="s">
        <v>83</v>
      </c>
      <c r="I233" s="113" t="s">
        <v>786</v>
      </c>
      <c r="J233" s="113" t="s">
        <v>318</v>
      </c>
      <c r="K233" s="113" t="s">
        <v>382</v>
      </c>
      <c r="L233" s="113" t="s">
        <v>420</v>
      </c>
      <c r="M233" s="113" t="s">
        <v>388</v>
      </c>
      <c r="N233" s="113" t="s">
        <v>44</v>
      </c>
      <c r="O233" s="113" t="s">
        <v>386</v>
      </c>
      <c r="P233" s="113" t="s">
        <v>824</v>
      </c>
      <c r="Q233" s="113">
        <v>433</v>
      </c>
      <c r="R233" s="113" t="s">
        <v>83</v>
      </c>
      <c r="S233" s="84" t="str">
        <f t="shared" si="21"/>
        <v>HATTERAS DONEGAL</v>
      </c>
      <c r="T233" s="84" t="str">
        <f t="shared" si="24"/>
        <v>серый</v>
      </c>
      <c r="Y233" s="60">
        <f t="shared" si="25"/>
        <v>2</v>
      </c>
      <c r="Z233" s="49">
        <f t="shared" si="26"/>
        <v>96</v>
      </c>
      <c r="AA233" s="60">
        <f t="shared" si="27"/>
        <v>2096</v>
      </c>
    </row>
    <row r="234" spans="1:27">
      <c r="A234" s="84" t="str">
        <f t="shared" si="22"/>
        <v>6840601433</v>
      </c>
      <c r="B234" s="84" t="str">
        <f t="shared" si="23"/>
        <v>02-096-08</v>
      </c>
      <c r="C234" s="113" t="s">
        <v>1214</v>
      </c>
      <c r="D234" s="113" t="s">
        <v>1208</v>
      </c>
      <c r="E234" s="113" t="s">
        <v>798</v>
      </c>
      <c r="F234" s="114">
        <v>60</v>
      </c>
      <c r="G234" s="113" t="s">
        <v>1209</v>
      </c>
      <c r="H234" s="113" t="s">
        <v>83</v>
      </c>
      <c r="I234" s="113" t="s">
        <v>786</v>
      </c>
      <c r="J234" s="113" t="s">
        <v>318</v>
      </c>
      <c r="K234" s="113" t="s">
        <v>382</v>
      </c>
      <c r="L234" s="113" t="s">
        <v>420</v>
      </c>
      <c r="M234" s="113" t="s">
        <v>388</v>
      </c>
      <c r="N234" s="113" t="s">
        <v>44</v>
      </c>
      <c r="O234" s="113" t="s">
        <v>386</v>
      </c>
      <c r="P234" s="113" t="s">
        <v>824</v>
      </c>
      <c r="Q234" s="113">
        <v>433</v>
      </c>
      <c r="R234" s="113" t="s">
        <v>83</v>
      </c>
      <c r="S234" s="84" t="str">
        <f t="shared" si="21"/>
        <v>HATTERAS DONEGAL</v>
      </c>
      <c r="T234" s="84" t="str">
        <f t="shared" si="24"/>
        <v>серый</v>
      </c>
      <c r="Y234" s="60">
        <f t="shared" si="25"/>
        <v>2</v>
      </c>
      <c r="Z234" s="49">
        <f t="shared" si="26"/>
        <v>96</v>
      </c>
      <c r="AA234" s="60">
        <f t="shared" si="27"/>
        <v>2096</v>
      </c>
    </row>
    <row r="235" spans="1:27">
      <c r="A235" s="84" t="str">
        <f t="shared" si="22"/>
        <v>6840601433</v>
      </c>
      <c r="B235" s="84" t="str">
        <f t="shared" si="23"/>
        <v>02-096-08</v>
      </c>
      <c r="C235" s="113" t="s">
        <v>1215</v>
      </c>
      <c r="D235" s="113" t="s">
        <v>1208</v>
      </c>
      <c r="E235" s="113" t="s">
        <v>788</v>
      </c>
      <c r="F235" s="114">
        <v>61</v>
      </c>
      <c r="G235" s="113" t="s">
        <v>1209</v>
      </c>
      <c r="H235" s="113" t="s">
        <v>83</v>
      </c>
      <c r="I235" s="113" t="s">
        <v>786</v>
      </c>
      <c r="J235" s="113" t="s">
        <v>318</v>
      </c>
      <c r="K235" s="113" t="s">
        <v>382</v>
      </c>
      <c r="L235" s="113" t="s">
        <v>420</v>
      </c>
      <c r="M235" s="113" t="s">
        <v>388</v>
      </c>
      <c r="N235" s="113" t="s">
        <v>44</v>
      </c>
      <c r="O235" s="113" t="s">
        <v>386</v>
      </c>
      <c r="P235" s="113" t="s">
        <v>824</v>
      </c>
      <c r="Q235" s="113">
        <v>433</v>
      </c>
      <c r="R235" s="113" t="s">
        <v>83</v>
      </c>
      <c r="S235" s="84" t="str">
        <f t="shared" si="21"/>
        <v>HATTERAS DONEGAL</v>
      </c>
      <c r="T235" s="84" t="str">
        <f t="shared" si="24"/>
        <v>серый</v>
      </c>
      <c r="Y235" s="60">
        <f t="shared" si="25"/>
        <v>2</v>
      </c>
      <c r="Z235" s="49">
        <f t="shared" si="26"/>
        <v>96</v>
      </c>
      <c r="AA235" s="60">
        <f t="shared" si="27"/>
        <v>2096</v>
      </c>
    </row>
    <row r="236" spans="1:27">
      <c r="A236" s="84" t="str">
        <f t="shared" si="22"/>
        <v>6840601433</v>
      </c>
      <c r="B236" s="84" t="str">
        <f t="shared" si="23"/>
        <v>02-096-08</v>
      </c>
      <c r="C236" s="113" t="s">
        <v>1216</v>
      </c>
      <c r="D236" s="113" t="s">
        <v>1208</v>
      </c>
      <c r="E236" s="113" t="s">
        <v>789</v>
      </c>
      <c r="F236" s="114">
        <v>63</v>
      </c>
      <c r="G236" s="113" t="s">
        <v>1209</v>
      </c>
      <c r="H236" s="113" t="s">
        <v>83</v>
      </c>
      <c r="I236" s="113" t="s">
        <v>786</v>
      </c>
      <c r="J236" s="113" t="s">
        <v>318</v>
      </c>
      <c r="K236" s="113" t="s">
        <v>382</v>
      </c>
      <c r="L236" s="113" t="s">
        <v>420</v>
      </c>
      <c r="M236" s="113" t="s">
        <v>388</v>
      </c>
      <c r="N236" s="113" t="s">
        <v>44</v>
      </c>
      <c r="O236" s="113" t="s">
        <v>386</v>
      </c>
      <c r="P236" s="113" t="s">
        <v>824</v>
      </c>
      <c r="Q236" s="113">
        <v>433</v>
      </c>
      <c r="R236" s="113" t="s">
        <v>83</v>
      </c>
      <c r="S236" s="84" t="str">
        <f t="shared" si="21"/>
        <v>HATTERAS DONEGAL</v>
      </c>
      <c r="T236" s="84" t="str">
        <f t="shared" si="24"/>
        <v>серый</v>
      </c>
      <c r="Y236" s="60">
        <f t="shared" si="25"/>
        <v>2</v>
      </c>
      <c r="Z236" s="49">
        <f t="shared" si="26"/>
        <v>96</v>
      </c>
      <c r="AA236" s="60">
        <f t="shared" si="27"/>
        <v>2096</v>
      </c>
    </row>
    <row r="237" spans="1:27">
      <c r="A237" s="84" t="str">
        <f t="shared" si="22"/>
        <v>6840601433</v>
      </c>
      <c r="B237" s="84" t="str">
        <f t="shared" si="23"/>
        <v>02-096-08</v>
      </c>
      <c r="C237" s="113" t="s">
        <v>1217</v>
      </c>
      <c r="D237" s="113" t="s">
        <v>1208</v>
      </c>
      <c r="E237" s="113" t="s">
        <v>835</v>
      </c>
      <c r="F237" s="114">
        <v>62</v>
      </c>
      <c r="G237" s="113" t="s">
        <v>1209</v>
      </c>
      <c r="H237" s="113" t="s">
        <v>83</v>
      </c>
      <c r="I237" s="113" t="s">
        <v>786</v>
      </c>
      <c r="J237" s="113" t="s">
        <v>318</v>
      </c>
      <c r="K237" s="113" t="s">
        <v>382</v>
      </c>
      <c r="L237" s="113" t="s">
        <v>420</v>
      </c>
      <c r="M237" s="113" t="s">
        <v>388</v>
      </c>
      <c r="N237" s="113" t="s">
        <v>44</v>
      </c>
      <c r="O237" s="113" t="s">
        <v>386</v>
      </c>
      <c r="P237" s="113" t="s">
        <v>824</v>
      </c>
      <c r="Q237" s="113">
        <v>433</v>
      </c>
      <c r="R237" s="113" t="s">
        <v>83</v>
      </c>
      <c r="S237" s="84" t="str">
        <f t="shared" si="21"/>
        <v>HATTERAS DONEGAL</v>
      </c>
      <c r="T237" s="84" t="str">
        <f t="shared" si="24"/>
        <v>серый</v>
      </c>
      <c r="Y237" s="60">
        <f t="shared" si="25"/>
        <v>2</v>
      </c>
      <c r="Z237" s="49">
        <f t="shared" si="26"/>
        <v>96</v>
      </c>
      <c r="AA237" s="60">
        <f t="shared" si="27"/>
        <v>2096</v>
      </c>
    </row>
    <row r="238" spans="1:27">
      <c r="A238" s="84" t="str">
        <f t="shared" si="22"/>
        <v>6840601433</v>
      </c>
      <c r="B238" s="84" t="str">
        <f t="shared" si="23"/>
        <v>02-096-08</v>
      </c>
      <c r="C238" s="113" t="s">
        <v>1218</v>
      </c>
      <c r="D238" s="113" t="s">
        <v>1208</v>
      </c>
      <c r="E238" s="113" t="s">
        <v>1161</v>
      </c>
      <c r="F238" s="114">
        <v>64</v>
      </c>
      <c r="G238" s="113" t="s">
        <v>1209</v>
      </c>
      <c r="H238" s="113" t="s">
        <v>83</v>
      </c>
      <c r="I238" s="113" t="s">
        <v>786</v>
      </c>
      <c r="J238" s="113" t="s">
        <v>318</v>
      </c>
      <c r="K238" s="113" t="s">
        <v>382</v>
      </c>
      <c r="L238" s="113" t="s">
        <v>420</v>
      </c>
      <c r="M238" s="113" t="s">
        <v>388</v>
      </c>
      <c r="N238" s="113" t="s">
        <v>44</v>
      </c>
      <c r="O238" s="113" t="s">
        <v>386</v>
      </c>
      <c r="P238" s="113" t="s">
        <v>824</v>
      </c>
      <c r="Q238" s="113">
        <v>433</v>
      </c>
      <c r="R238" s="113" t="s">
        <v>83</v>
      </c>
      <c r="S238" s="84" t="str">
        <f t="shared" si="21"/>
        <v>HATTERAS DONEGAL</v>
      </c>
      <c r="T238" s="84" t="str">
        <f t="shared" si="24"/>
        <v>серый</v>
      </c>
      <c r="Y238" s="60">
        <f t="shared" si="25"/>
        <v>2</v>
      </c>
      <c r="Z238" s="49">
        <f t="shared" si="26"/>
        <v>96</v>
      </c>
      <c r="AA238" s="60">
        <f t="shared" si="27"/>
        <v>2096</v>
      </c>
    </row>
    <row r="239" spans="1:27">
      <c r="A239" s="84" t="str">
        <f t="shared" si="22"/>
        <v>6840601483</v>
      </c>
      <c r="B239" s="84" t="str">
        <f t="shared" si="23"/>
        <v>02-096-12</v>
      </c>
      <c r="C239" s="113" t="s">
        <v>1219</v>
      </c>
      <c r="D239" s="113" t="s">
        <v>1220</v>
      </c>
      <c r="E239" s="113" t="s">
        <v>785</v>
      </c>
      <c r="F239" s="114">
        <v>59</v>
      </c>
      <c r="G239" s="113" t="s">
        <v>1209</v>
      </c>
      <c r="H239" s="113" t="s">
        <v>121</v>
      </c>
      <c r="I239" s="113" t="s">
        <v>786</v>
      </c>
      <c r="J239" s="113" t="s">
        <v>318</v>
      </c>
      <c r="K239" s="113" t="s">
        <v>382</v>
      </c>
      <c r="L239" s="113" t="s">
        <v>420</v>
      </c>
      <c r="M239" s="113" t="s">
        <v>388</v>
      </c>
      <c r="N239" s="113" t="s">
        <v>44</v>
      </c>
      <c r="O239" s="113" t="s">
        <v>433</v>
      </c>
      <c r="P239" s="113" t="s">
        <v>824</v>
      </c>
      <c r="Q239" s="113">
        <v>483</v>
      </c>
      <c r="R239" s="113" t="s">
        <v>121</v>
      </c>
      <c r="S239" s="84" t="str">
        <f t="shared" si="21"/>
        <v>HATTERAS DONEGAL</v>
      </c>
      <c r="T239" s="84" t="str">
        <f t="shared" si="24"/>
        <v>бордовый</v>
      </c>
      <c r="Y239" s="60">
        <f t="shared" si="25"/>
        <v>2</v>
      </c>
      <c r="Z239" s="49">
        <f t="shared" si="26"/>
        <v>96</v>
      </c>
      <c r="AA239" s="60">
        <f t="shared" si="27"/>
        <v>2096</v>
      </c>
    </row>
    <row r="240" spans="1:27">
      <c r="A240" s="84" t="str">
        <f t="shared" si="22"/>
        <v>6840601483</v>
      </c>
      <c r="B240" s="84" t="str">
        <f t="shared" si="23"/>
        <v>02-096-12</v>
      </c>
      <c r="C240" s="113" t="s">
        <v>1221</v>
      </c>
      <c r="D240" s="113" t="s">
        <v>1220</v>
      </c>
      <c r="E240" s="113" t="s">
        <v>788</v>
      </c>
      <c r="F240" s="114">
        <v>61</v>
      </c>
      <c r="G240" s="113" t="s">
        <v>1209</v>
      </c>
      <c r="H240" s="113" t="s">
        <v>121</v>
      </c>
      <c r="I240" s="113" t="s">
        <v>786</v>
      </c>
      <c r="J240" s="113" t="s">
        <v>318</v>
      </c>
      <c r="K240" s="113" t="s">
        <v>382</v>
      </c>
      <c r="L240" s="113" t="s">
        <v>420</v>
      </c>
      <c r="M240" s="113" t="s">
        <v>388</v>
      </c>
      <c r="N240" s="113" t="s">
        <v>44</v>
      </c>
      <c r="O240" s="113" t="s">
        <v>433</v>
      </c>
      <c r="P240" s="113" t="s">
        <v>824</v>
      </c>
      <c r="Q240" s="113">
        <v>483</v>
      </c>
      <c r="R240" s="113" t="s">
        <v>121</v>
      </c>
      <c r="S240" s="84" t="str">
        <f t="shared" si="21"/>
        <v>HATTERAS DONEGAL</v>
      </c>
      <c r="T240" s="84" t="str">
        <f t="shared" si="24"/>
        <v>бордовый</v>
      </c>
      <c r="Y240" s="60">
        <f t="shared" si="25"/>
        <v>2</v>
      </c>
      <c r="Z240" s="49">
        <f t="shared" si="26"/>
        <v>96</v>
      </c>
      <c r="AA240" s="60">
        <f t="shared" si="27"/>
        <v>2096</v>
      </c>
    </row>
    <row r="241" spans="1:27">
      <c r="A241" s="84" t="str">
        <f t="shared" si="22"/>
        <v>6840601483</v>
      </c>
      <c r="B241" s="84" t="str">
        <f t="shared" si="23"/>
        <v>02-096-12</v>
      </c>
      <c r="C241" s="113" t="s">
        <v>1222</v>
      </c>
      <c r="D241" s="113" t="s">
        <v>1220</v>
      </c>
      <c r="E241" s="113" t="s">
        <v>787</v>
      </c>
      <c r="F241" s="114">
        <v>57</v>
      </c>
      <c r="G241" s="113" t="s">
        <v>1209</v>
      </c>
      <c r="H241" s="113" t="s">
        <v>121</v>
      </c>
      <c r="I241" s="113" t="s">
        <v>786</v>
      </c>
      <c r="J241" s="113" t="s">
        <v>318</v>
      </c>
      <c r="K241" s="113" t="s">
        <v>382</v>
      </c>
      <c r="L241" s="113" t="s">
        <v>420</v>
      </c>
      <c r="M241" s="113" t="s">
        <v>388</v>
      </c>
      <c r="N241" s="113" t="s">
        <v>44</v>
      </c>
      <c r="O241" s="113" t="s">
        <v>433</v>
      </c>
      <c r="P241" s="113" t="s">
        <v>824</v>
      </c>
      <c r="Q241" s="113">
        <v>483</v>
      </c>
      <c r="R241" s="113" t="s">
        <v>121</v>
      </c>
      <c r="S241" s="84" t="str">
        <f t="shared" si="21"/>
        <v>HATTERAS DONEGAL</v>
      </c>
      <c r="T241" s="84" t="str">
        <f t="shared" si="24"/>
        <v>бордовый</v>
      </c>
      <c r="Y241" s="60">
        <f t="shared" si="25"/>
        <v>2</v>
      </c>
      <c r="Z241" s="49">
        <f t="shared" si="26"/>
        <v>96</v>
      </c>
      <c r="AA241" s="60">
        <f t="shared" si="27"/>
        <v>2096</v>
      </c>
    </row>
    <row r="242" spans="1:27">
      <c r="A242" s="84" t="str">
        <f t="shared" si="22"/>
        <v>6840606427</v>
      </c>
      <c r="B242" s="84" t="str">
        <f t="shared" si="23"/>
        <v>02-097-00</v>
      </c>
      <c r="C242" s="113" t="s">
        <v>1223</v>
      </c>
      <c r="D242" s="113" t="s">
        <v>1224</v>
      </c>
      <c r="E242" s="113" t="s">
        <v>787</v>
      </c>
      <c r="F242" s="114">
        <v>57</v>
      </c>
      <c r="G242" s="113" t="s">
        <v>1225</v>
      </c>
      <c r="H242" s="113" t="s">
        <v>240</v>
      </c>
      <c r="I242" s="113" t="s">
        <v>786</v>
      </c>
      <c r="J242" s="113" t="s">
        <v>318</v>
      </c>
      <c r="K242" s="113" t="s">
        <v>382</v>
      </c>
      <c r="L242" s="113" t="s">
        <v>420</v>
      </c>
      <c r="M242" s="113" t="s">
        <v>388</v>
      </c>
      <c r="N242" s="113" t="s">
        <v>44</v>
      </c>
      <c r="O242" s="113" t="s">
        <v>433</v>
      </c>
      <c r="P242" s="113" t="s">
        <v>824</v>
      </c>
      <c r="Q242" s="113">
        <v>427</v>
      </c>
      <c r="R242" s="113" t="s">
        <v>83</v>
      </c>
      <c r="S242" s="84" t="str">
        <f t="shared" si="21"/>
        <v>HATTERAS DONEGAL EF</v>
      </c>
      <c r="T242" s="84" t="str">
        <f t="shared" si="24"/>
        <v>серый / коричневый</v>
      </c>
      <c r="Y242" s="60">
        <f t="shared" si="25"/>
        <v>2</v>
      </c>
      <c r="Z242" s="49">
        <f t="shared" si="26"/>
        <v>97</v>
      </c>
      <c r="AA242" s="60">
        <f t="shared" si="27"/>
        <v>2097</v>
      </c>
    </row>
    <row r="243" spans="1:27">
      <c r="A243" s="84" t="str">
        <f t="shared" si="22"/>
        <v>6840606427</v>
      </c>
      <c r="B243" s="84" t="str">
        <f t="shared" si="23"/>
        <v>02-097-00</v>
      </c>
      <c r="C243" s="113" t="s">
        <v>1226</v>
      </c>
      <c r="D243" s="113" t="s">
        <v>1224</v>
      </c>
      <c r="E243" s="113" t="s">
        <v>797</v>
      </c>
      <c r="F243" s="114">
        <v>58</v>
      </c>
      <c r="G243" s="113" t="s">
        <v>1225</v>
      </c>
      <c r="H243" s="113" t="s">
        <v>240</v>
      </c>
      <c r="I243" s="113" t="s">
        <v>786</v>
      </c>
      <c r="J243" s="113" t="s">
        <v>318</v>
      </c>
      <c r="K243" s="113" t="s">
        <v>382</v>
      </c>
      <c r="L243" s="113" t="s">
        <v>420</v>
      </c>
      <c r="M243" s="113" t="s">
        <v>388</v>
      </c>
      <c r="N243" s="113" t="s">
        <v>44</v>
      </c>
      <c r="O243" s="113" t="s">
        <v>433</v>
      </c>
      <c r="P243" s="113" t="s">
        <v>824</v>
      </c>
      <c r="Q243" s="113">
        <v>427</v>
      </c>
      <c r="R243" s="113" t="s">
        <v>83</v>
      </c>
      <c r="S243" s="84" t="str">
        <f t="shared" si="21"/>
        <v>HATTERAS DONEGAL EF</v>
      </c>
      <c r="T243" s="84" t="str">
        <f t="shared" si="24"/>
        <v>серый / коричневый</v>
      </c>
      <c r="Y243" s="60">
        <f t="shared" si="25"/>
        <v>2</v>
      </c>
      <c r="Z243" s="49">
        <f t="shared" si="26"/>
        <v>97</v>
      </c>
      <c r="AA243" s="60">
        <f t="shared" si="27"/>
        <v>2097</v>
      </c>
    </row>
    <row r="244" spans="1:27">
      <c r="A244" s="84" t="str">
        <f t="shared" si="22"/>
        <v>6840606427</v>
      </c>
      <c r="B244" s="84" t="str">
        <f t="shared" si="23"/>
        <v>02-097-00</v>
      </c>
      <c r="C244" s="113" t="s">
        <v>1227</v>
      </c>
      <c r="D244" s="113" t="s">
        <v>1224</v>
      </c>
      <c r="E244" s="113" t="s">
        <v>785</v>
      </c>
      <c r="F244" s="114">
        <v>59</v>
      </c>
      <c r="G244" s="113" t="s">
        <v>1225</v>
      </c>
      <c r="H244" s="113" t="s">
        <v>240</v>
      </c>
      <c r="I244" s="113" t="s">
        <v>786</v>
      </c>
      <c r="J244" s="113" t="s">
        <v>318</v>
      </c>
      <c r="K244" s="113" t="s">
        <v>382</v>
      </c>
      <c r="L244" s="113" t="s">
        <v>420</v>
      </c>
      <c r="M244" s="113" t="s">
        <v>388</v>
      </c>
      <c r="N244" s="113" t="s">
        <v>44</v>
      </c>
      <c r="O244" s="113" t="s">
        <v>433</v>
      </c>
      <c r="P244" s="113" t="s">
        <v>824</v>
      </c>
      <c r="Q244" s="113">
        <v>427</v>
      </c>
      <c r="R244" s="113" t="s">
        <v>83</v>
      </c>
      <c r="S244" s="84" t="str">
        <f t="shared" si="21"/>
        <v>HATTERAS DONEGAL EF</v>
      </c>
      <c r="T244" s="84" t="str">
        <f t="shared" si="24"/>
        <v>серый / коричневый</v>
      </c>
      <c r="Y244" s="60">
        <f t="shared" si="25"/>
        <v>2</v>
      </c>
      <c r="Z244" s="49">
        <f t="shared" si="26"/>
        <v>97</v>
      </c>
      <c r="AA244" s="60">
        <f t="shared" si="27"/>
        <v>2097</v>
      </c>
    </row>
    <row r="245" spans="1:27">
      <c r="A245" s="84" t="str">
        <f t="shared" si="22"/>
        <v>6840606427</v>
      </c>
      <c r="B245" s="84" t="str">
        <f t="shared" si="23"/>
        <v>02-097-00</v>
      </c>
      <c r="C245" s="113" t="s">
        <v>1228</v>
      </c>
      <c r="D245" s="113" t="s">
        <v>1224</v>
      </c>
      <c r="E245" s="113" t="s">
        <v>788</v>
      </c>
      <c r="F245" s="114">
        <v>61</v>
      </c>
      <c r="G245" s="113" t="s">
        <v>1225</v>
      </c>
      <c r="H245" s="113" t="s">
        <v>240</v>
      </c>
      <c r="I245" s="113" t="s">
        <v>786</v>
      </c>
      <c r="J245" s="113" t="s">
        <v>318</v>
      </c>
      <c r="K245" s="113" t="s">
        <v>382</v>
      </c>
      <c r="L245" s="113" t="s">
        <v>420</v>
      </c>
      <c r="M245" s="113" t="s">
        <v>388</v>
      </c>
      <c r="N245" s="113" t="s">
        <v>44</v>
      </c>
      <c r="O245" s="113" t="s">
        <v>433</v>
      </c>
      <c r="P245" s="113" t="s">
        <v>824</v>
      </c>
      <c r="Q245" s="113">
        <v>427</v>
      </c>
      <c r="R245" s="113" t="s">
        <v>83</v>
      </c>
      <c r="S245" s="84" t="str">
        <f t="shared" si="21"/>
        <v>HATTERAS DONEGAL EF</v>
      </c>
      <c r="T245" s="84" t="str">
        <f t="shared" si="24"/>
        <v>серый / коричневый</v>
      </c>
      <c r="Y245" s="60">
        <f t="shared" si="25"/>
        <v>2</v>
      </c>
      <c r="Z245" s="49">
        <f t="shared" si="26"/>
        <v>97</v>
      </c>
      <c r="AA245" s="60">
        <f t="shared" si="27"/>
        <v>2097</v>
      </c>
    </row>
    <row r="246" spans="1:27">
      <c r="A246" s="84" t="str">
        <f t="shared" si="22"/>
        <v>6840606427</v>
      </c>
      <c r="B246" s="84" t="str">
        <f t="shared" si="23"/>
        <v>02-097-00</v>
      </c>
      <c r="C246" s="113" t="s">
        <v>1229</v>
      </c>
      <c r="D246" s="113" t="s">
        <v>1224</v>
      </c>
      <c r="E246" s="113" t="s">
        <v>789</v>
      </c>
      <c r="F246" s="114">
        <v>63</v>
      </c>
      <c r="G246" s="113" t="s">
        <v>1225</v>
      </c>
      <c r="H246" s="113" t="s">
        <v>240</v>
      </c>
      <c r="I246" s="113" t="s">
        <v>786</v>
      </c>
      <c r="J246" s="113" t="s">
        <v>318</v>
      </c>
      <c r="K246" s="113" t="s">
        <v>382</v>
      </c>
      <c r="L246" s="113" t="s">
        <v>420</v>
      </c>
      <c r="M246" s="113" t="s">
        <v>388</v>
      </c>
      <c r="N246" s="113" t="s">
        <v>44</v>
      </c>
      <c r="O246" s="113" t="s">
        <v>433</v>
      </c>
      <c r="P246" s="113" t="s">
        <v>824</v>
      </c>
      <c r="Q246" s="113">
        <v>427</v>
      </c>
      <c r="R246" s="113" t="s">
        <v>83</v>
      </c>
      <c r="S246" s="84" t="str">
        <f t="shared" si="21"/>
        <v>HATTERAS DONEGAL EF</v>
      </c>
      <c r="T246" s="84" t="str">
        <f t="shared" si="24"/>
        <v>серый / коричневый</v>
      </c>
      <c r="Y246" s="60">
        <f t="shared" si="25"/>
        <v>2</v>
      </c>
      <c r="Z246" s="49">
        <f t="shared" si="26"/>
        <v>97</v>
      </c>
      <c r="AA246" s="60">
        <f t="shared" si="27"/>
        <v>2097</v>
      </c>
    </row>
    <row r="247" spans="1:27">
      <c r="A247" s="84" t="str">
        <f t="shared" si="22"/>
        <v>6840606427</v>
      </c>
      <c r="B247" s="84" t="str">
        <f t="shared" si="23"/>
        <v>02-097-00</v>
      </c>
      <c r="C247" s="113" t="s">
        <v>1230</v>
      </c>
      <c r="D247" s="113" t="s">
        <v>1224</v>
      </c>
      <c r="E247" s="113" t="s">
        <v>790</v>
      </c>
      <c r="F247" s="114">
        <v>55</v>
      </c>
      <c r="G247" s="113" t="s">
        <v>1225</v>
      </c>
      <c r="H247" s="113" t="s">
        <v>240</v>
      </c>
      <c r="I247" s="113" t="s">
        <v>786</v>
      </c>
      <c r="J247" s="113" t="s">
        <v>318</v>
      </c>
      <c r="K247" s="113" t="s">
        <v>382</v>
      </c>
      <c r="L247" s="113" t="s">
        <v>420</v>
      </c>
      <c r="M247" s="113" t="s">
        <v>388</v>
      </c>
      <c r="N247" s="113" t="s">
        <v>44</v>
      </c>
      <c r="O247" s="113" t="s">
        <v>433</v>
      </c>
      <c r="P247" s="113" t="s">
        <v>824</v>
      </c>
      <c r="Q247" s="113">
        <v>427</v>
      </c>
      <c r="R247" s="113" t="s">
        <v>83</v>
      </c>
      <c r="S247" s="84" t="str">
        <f t="shared" si="21"/>
        <v>HATTERAS DONEGAL EF</v>
      </c>
      <c r="T247" s="84" t="str">
        <f t="shared" si="24"/>
        <v>серый / коричневый</v>
      </c>
      <c r="Y247" s="60">
        <f t="shared" si="25"/>
        <v>2</v>
      </c>
      <c r="Z247" s="49">
        <f t="shared" si="26"/>
        <v>97</v>
      </c>
      <c r="AA247" s="60">
        <f t="shared" si="27"/>
        <v>2097</v>
      </c>
    </row>
    <row r="248" spans="1:27">
      <c r="A248" s="84" t="str">
        <f t="shared" si="22"/>
        <v>6840606427</v>
      </c>
      <c r="B248" s="84" t="str">
        <f t="shared" si="23"/>
        <v>02-097-00</v>
      </c>
      <c r="C248" s="113" t="s">
        <v>1231</v>
      </c>
      <c r="D248" s="113" t="s">
        <v>1224</v>
      </c>
      <c r="E248" s="113" t="s">
        <v>813</v>
      </c>
      <c r="F248" s="114">
        <v>56</v>
      </c>
      <c r="G248" s="113" t="s">
        <v>1225</v>
      </c>
      <c r="H248" s="113" t="s">
        <v>240</v>
      </c>
      <c r="I248" s="113" t="s">
        <v>786</v>
      </c>
      <c r="J248" s="113" t="s">
        <v>318</v>
      </c>
      <c r="K248" s="113" t="s">
        <v>382</v>
      </c>
      <c r="L248" s="113" t="s">
        <v>420</v>
      </c>
      <c r="M248" s="113" t="s">
        <v>388</v>
      </c>
      <c r="N248" s="113" t="s">
        <v>44</v>
      </c>
      <c r="O248" s="113" t="s">
        <v>433</v>
      </c>
      <c r="P248" s="113" t="s">
        <v>824</v>
      </c>
      <c r="Q248" s="113">
        <v>427</v>
      </c>
      <c r="R248" s="113" t="s">
        <v>83</v>
      </c>
      <c r="S248" s="84" t="str">
        <f t="shared" si="21"/>
        <v>HATTERAS DONEGAL EF</v>
      </c>
      <c r="T248" s="84" t="str">
        <f t="shared" si="24"/>
        <v>серый / коричневый</v>
      </c>
      <c r="Y248" s="60">
        <f t="shared" si="25"/>
        <v>2</v>
      </c>
      <c r="Z248" s="49">
        <f t="shared" si="26"/>
        <v>97</v>
      </c>
      <c r="AA248" s="60">
        <f t="shared" si="27"/>
        <v>2097</v>
      </c>
    </row>
    <row r="249" spans="1:27">
      <c r="A249" s="84" t="str">
        <f t="shared" si="22"/>
        <v>6840606427</v>
      </c>
      <c r="B249" s="84" t="str">
        <f t="shared" si="23"/>
        <v>02-097-00</v>
      </c>
      <c r="C249" s="113" t="s">
        <v>1232</v>
      </c>
      <c r="D249" s="113" t="s">
        <v>1224</v>
      </c>
      <c r="E249" s="113" t="s">
        <v>798</v>
      </c>
      <c r="F249" s="114">
        <v>60</v>
      </c>
      <c r="G249" s="113" t="s">
        <v>1225</v>
      </c>
      <c r="H249" s="113" t="s">
        <v>240</v>
      </c>
      <c r="I249" s="113" t="s">
        <v>786</v>
      </c>
      <c r="J249" s="113" t="s">
        <v>318</v>
      </c>
      <c r="K249" s="113" t="s">
        <v>382</v>
      </c>
      <c r="L249" s="113" t="s">
        <v>420</v>
      </c>
      <c r="M249" s="113" t="s">
        <v>388</v>
      </c>
      <c r="N249" s="113" t="s">
        <v>44</v>
      </c>
      <c r="O249" s="113" t="s">
        <v>433</v>
      </c>
      <c r="P249" s="113" t="s">
        <v>824</v>
      </c>
      <c r="Q249" s="113">
        <v>427</v>
      </c>
      <c r="R249" s="113" t="s">
        <v>83</v>
      </c>
      <c r="S249" s="84" t="str">
        <f t="shared" si="21"/>
        <v>HATTERAS DONEGAL EF</v>
      </c>
      <c r="T249" s="84" t="str">
        <f t="shared" si="24"/>
        <v>серый / коричневый</v>
      </c>
      <c r="Y249" s="60">
        <f t="shared" si="25"/>
        <v>2</v>
      </c>
      <c r="Z249" s="49">
        <f t="shared" si="26"/>
        <v>97</v>
      </c>
      <c r="AA249" s="60">
        <f t="shared" si="27"/>
        <v>2097</v>
      </c>
    </row>
    <row r="250" spans="1:27">
      <c r="A250" s="84" t="str">
        <f t="shared" si="22"/>
        <v>6840606427</v>
      </c>
      <c r="B250" s="84" t="str">
        <f t="shared" si="23"/>
        <v>02-097-00</v>
      </c>
      <c r="C250" s="113" t="s">
        <v>1233</v>
      </c>
      <c r="D250" s="113" t="s">
        <v>1224</v>
      </c>
      <c r="E250" s="113" t="s">
        <v>835</v>
      </c>
      <c r="F250" s="114">
        <v>62</v>
      </c>
      <c r="G250" s="113" t="s">
        <v>1225</v>
      </c>
      <c r="H250" s="113" t="s">
        <v>240</v>
      </c>
      <c r="I250" s="113" t="s">
        <v>786</v>
      </c>
      <c r="J250" s="113" t="s">
        <v>318</v>
      </c>
      <c r="K250" s="113" t="s">
        <v>382</v>
      </c>
      <c r="L250" s="113" t="s">
        <v>420</v>
      </c>
      <c r="M250" s="113" t="s">
        <v>388</v>
      </c>
      <c r="N250" s="113" t="s">
        <v>44</v>
      </c>
      <c r="O250" s="113" t="s">
        <v>433</v>
      </c>
      <c r="P250" s="113" t="s">
        <v>824</v>
      </c>
      <c r="Q250" s="113">
        <v>427</v>
      </c>
      <c r="R250" s="113" t="s">
        <v>83</v>
      </c>
      <c r="S250" s="84" t="str">
        <f t="shared" si="21"/>
        <v>HATTERAS DONEGAL EF</v>
      </c>
      <c r="T250" s="84" t="str">
        <f t="shared" si="24"/>
        <v>серый / коричневый</v>
      </c>
      <c r="Y250" s="60">
        <f t="shared" si="25"/>
        <v>2</v>
      </c>
      <c r="Z250" s="49">
        <f t="shared" si="26"/>
        <v>97</v>
      </c>
      <c r="AA250" s="60">
        <f t="shared" si="27"/>
        <v>2097</v>
      </c>
    </row>
    <row r="251" spans="1:27">
      <c r="A251" s="84" t="str">
        <f t="shared" si="22"/>
        <v>6840606471</v>
      </c>
      <c r="B251" s="84" t="str">
        <f t="shared" si="23"/>
        <v>02-097-10</v>
      </c>
      <c r="C251" s="113" t="s">
        <v>1234</v>
      </c>
      <c r="D251" s="113" t="s">
        <v>1235</v>
      </c>
      <c r="E251" s="113" t="s">
        <v>787</v>
      </c>
      <c r="F251" s="114">
        <v>57</v>
      </c>
      <c r="G251" s="113" t="s">
        <v>1225</v>
      </c>
      <c r="H251" s="113" t="s">
        <v>246</v>
      </c>
      <c r="I251" s="113" t="s">
        <v>786</v>
      </c>
      <c r="J251" s="113" t="s">
        <v>336</v>
      </c>
      <c r="K251" s="113" t="s">
        <v>382</v>
      </c>
      <c r="L251" s="113" t="s">
        <v>420</v>
      </c>
      <c r="M251" s="113" t="s">
        <v>388</v>
      </c>
      <c r="N251" s="113" t="s">
        <v>44</v>
      </c>
      <c r="O251" s="113" t="s">
        <v>442</v>
      </c>
      <c r="P251" s="113" t="s">
        <v>824</v>
      </c>
      <c r="Q251" s="113">
        <v>471</v>
      </c>
      <c r="R251" s="113" t="s">
        <v>83</v>
      </c>
      <c r="S251" s="84" t="str">
        <f t="shared" si="21"/>
        <v>HATTERAS DONEGAL EF</v>
      </c>
      <c r="T251" s="84" t="str">
        <f t="shared" si="24"/>
        <v>серый / черный</v>
      </c>
      <c r="Y251" s="60">
        <f t="shared" si="25"/>
        <v>2</v>
      </c>
      <c r="Z251" s="49">
        <f t="shared" si="26"/>
        <v>97</v>
      </c>
      <c r="AA251" s="60">
        <f t="shared" si="27"/>
        <v>2097</v>
      </c>
    </row>
    <row r="252" spans="1:27">
      <c r="A252" s="84" t="str">
        <f t="shared" si="22"/>
        <v>6840606471</v>
      </c>
      <c r="B252" s="84" t="str">
        <f t="shared" si="23"/>
        <v>02-097-10</v>
      </c>
      <c r="C252" s="113" t="s">
        <v>1236</v>
      </c>
      <c r="D252" s="113" t="s">
        <v>1235</v>
      </c>
      <c r="E252" s="113" t="s">
        <v>785</v>
      </c>
      <c r="F252" s="114">
        <v>59</v>
      </c>
      <c r="G252" s="113" t="s">
        <v>1225</v>
      </c>
      <c r="H252" s="113" t="s">
        <v>246</v>
      </c>
      <c r="I252" s="113" t="s">
        <v>786</v>
      </c>
      <c r="J252" s="113" t="s">
        <v>336</v>
      </c>
      <c r="K252" s="113" t="s">
        <v>382</v>
      </c>
      <c r="L252" s="113" t="s">
        <v>420</v>
      </c>
      <c r="M252" s="113" t="s">
        <v>388</v>
      </c>
      <c r="N252" s="113" t="s">
        <v>44</v>
      </c>
      <c r="O252" s="113" t="s">
        <v>442</v>
      </c>
      <c r="P252" s="113" t="s">
        <v>824</v>
      </c>
      <c r="Q252" s="113">
        <v>471</v>
      </c>
      <c r="R252" s="113" t="s">
        <v>83</v>
      </c>
      <c r="S252" s="84" t="str">
        <f t="shared" si="21"/>
        <v>HATTERAS DONEGAL EF</v>
      </c>
      <c r="T252" s="84" t="str">
        <f t="shared" si="24"/>
        <v>серый / черный</v>
      </c>
      <c r="Y252" s="60">
        <f t="shared" si="25"/>
        <v>2</v>
      </c>
      <c r="Z252" s="49">
        <f t="shared" si="26"/>
        <v>97</v>
      </c>
      <c r="AA252" s="60">
        <f t="shared" si="27"/>
        <v>2097</v>
      </c>
    </row>
    <row r="253" spans="1:27">
      <c r="A253" s="84" t="str">
        <f t="shared" si="22"/>
        <v>68971016</v>
      </c>
      <c r="B253" s="84" t="str">
        <f t="shared" si="23"/>
        <v>02-368-15</v>
      </c>
      <c r="C253" s="113" t="s">
        <v>1237</v>
      </c>
      <c r="D253" s="113" t="s">
        <v>1238</v>
      </c>
      <c r="E253" s="113" t="s">
        <v>787</v>
      </c>
      <c r="F253" s="114">
        <v>57</v>
      </c>
      <c r="G253" s="113" t="s">
        <v>1239</v>
      </c>
      <c r="H253" s="113" t="s">
        <v>226</v>
      </c>
      <c r="I253" s="113" t="s">
        <v>810</v>
      </c>
      <c r="J253" s="113" t="s">
        <v>318</v>
      </c>
      <c r="K253" s="113" t="s">
        <v>382</v>
      </c>
      <c r="L253" s="113" t="s">
        <v>420</v>
      </c>
      <c r="M253" s="113" t="s">
        <v>388</v>
      </c>
      <c r="N253" s="113" t="s">
        <v>32</v>
      </c>
      <c r="O253" s="113" t="s">
        <v>386</v>
      </c>
      <c r="P253" s="113" t="s">
        <v>824</v>
      </c>
      <c r="Q253" s="113">
        <v>6</v>
      </c>
      <c r="R253" s="113" t="s">
        <v>86</v>
      </c>
      <c r="S253" s="84" t="str">
        <f t="shared" si="21"/>
        <v>8-PANEL PIGSKIN</v>
      </c>
      <c r="T253" s="84" t="str">
        <f t="shared" si="24"/>
        <v>светло-коричневый</v>
      </c>
      <c r="Y253" s="60">
        <f t="shared" si="25"/>
        <v>2</v>
      </c>
      <c r="Z253" s="49">
        <f t="shared" si="26"/>
        <v>368</v>
      </c>
      <c r="AA253" s="60">
        <f t="shared" si="27"/>
        <v>2368</v>
      </c>
    </row>
    <row r="254" spans="1:27">
      <c r="A254" s="84" t="str">
        <f t="shared" si="22"/>
        <v>68971016</v>
      </c>
      <c r="B254" s="84" t="str">
        <f t="shared" si="23"/>
        <v>02-368-15</v>
      </c>
      <c r="C254" s="113" t="s">
        <v>1240</v>
      </c>
      <c r="D254" s="113" t="s">
        <v>1238</v>
      </c>
      <c r="E254" s="113" t="s">
        <v>785</v>
      </c>
      <c r="F254" s="114">
        <v>59</v>
      </c>
      <c r="G254" s="113" t="s">
        <v>1239</v>
      </c>
      <c r="H254" s="113" t="s">
        <v>226</v>
      </c>
      <c r="I254" s="113" t="s">
        <v>810</v>
      </c>
      <c r="J254" s="113" t="s">
        <v>318</v>
      </c>
      <c r="K254" s="113" t="s">
        <v>382</v>
      </c>
      <c r="L254" s="113" t="s">
        <v>420</v>
      </c>
      <c r="M254" s="113" t="s">
        <v>388</v>
      </c>
      <c r="N254" s="113" t="s">
        <v>32</v>
      </c>
      <c r="O254" s="113" t="s">
        <v>386</v>
      </c>
      <c r="P254" s="113" t="s">
        <v>824</v>
      </c>
      <c r="Q254" s="113">
        <v>6</v>
      </c>
      <c r="R254" s="113" t="s">
        <v>86</v>
      </c>
      <c r="S254" s="84" t="str">
        <f t="shared" si="21"/>
        <v>8-PANEL PIGSKIN</v>
      </c>
      <c r="T254" s="84" t="str">
        <f t="shared" si="24"/>
        <v>светло-коричневый</v>
      </c>
      <c r="Y254" s="60">
        <f t="shared" si="25"/>
        <v>2</v>
      </c>
      <c r="Z254" s="49">
        <f t="shared" si="26"/>
        <v>368</v>
      </c>
      <c r="AA254" s="60">
        <f t="shared" si="27"/>
        <v>2368</v>
      </c>
    </row>
    <row r="255" spans="1:27">
      <c r="A255" s="84" t="str">
        <f t="shared" si="22"/>
        <v>68971016</v>
      </c>
      <c r="B255" s="84" t="str">
        <f t="shared" si="23"/>
        <v>02-368-15</v>
      </c>
      <c r="C255" s="113" t="s">
        <v>1241</v>
      </c>
      <c r="D255" s="113" t="s">
        <v>1238</v>
      </c>
      <c r="E255" s="113" t="s">
        <v>788</v>
      </c>
      <c r="F255" s="114">
        <v>61</v>
      </c>
      <c r="G255" s="113" t="s">
        <v>1239</v>
      </c>
      <c r="H255" s="113" t="s">
        <v>226</v>
      </c>
      <c r="I255" s="113" t="s">
        <v>810</v>
      </c>
      <c r="J255" s="113" t="s">
        <v>318</v>
      </c>
      <c r="K255" s="113" t="s">
        <v>382</v>
      </c>
      <c r="L255" s="113" t="s">
        <v>420</v>
      </c>
      <c r="M255" s="113" t="s">
        <v>388</v>
      </c>
      <c r="N255" s="113" t="s">
        <v>32</v>
      </c>
      <c r="O255" s="113" t="s">
        <v>386</v>
      </c>
      <c r="P255" s="113" t="s">
        <v>824</v>
      </c>
      <c r="Q255" s="113">
        <v>6</v>
      </c>
      <c r="R255" s="113" t="s">
        <v>86</v>
      </c>
      <c r="S255" s="84" t="str">
        <f t="shared" si="21"/>
        <v>8-PANEL PIGSKIN</v>
      </c>
      <c r="T255" s="84" t="str">
        <f t="shared" si="24"/>
        <v>светло-коричневый</v>
      </c>
      <c r="Y255" s="60">
        <f t="shared" si="25"/>
        <v>2</v>
      </c>
      <c r="Z255" s="49">
        <f t="shared" si="26"/>
        <v>368</v>
      </c>
      <c r="AA255" s="60">
        <f t="shared" si="27"/>
        <v>2368</v>
      </c>
    </row>
    <row r="256" spans="1:27">
      <c r="A256" s="84" t="str">
        <f t="shared" si="22"/>
        <v>68971016</v>
      </c>
      <c r="B256" s="84" t="str">
        <f t="shared" si="23"/>
        <v>02-368-15</v>
      </c>
      <c r="C256" s="113" t="s">
        <v>1242</v>
      </c>
      <c r="D256" s="113" t="s">
        <v>1238</v>
      </c>
      <c r="E256" s="113" t="s">
        <v>789</v>
      </c>
      <c r="F256" s="114">
        <v>63</v>
      </c>
      <c r="G256" s="113" t="s">
        <v>1239</v>
      </c>
      <c r="H256" s="113" t="s">
        <v>226</v>
      </c>
      <c r="I256" s="113" t="s">
        <v>810</v>
      </c>
      <c r="J256" s="113" t="s">
        <v>318</v>
      </c>
      <c r="K256" s="113" t="s">
        <v>382</v>
      </c>
      <c r="L256" s="113" t="s">
        <v>420</v>
      </c>
      <c r="M256" s="113" t="s">
        <v>388</v>
      </c>
      <c r="N256" s="113" t="s">
        <v>32</v>
      </c>
      <c r="O256" s="113" t="s">
        <v>386</v>
      </c>
      <c r="P256" s="113" t="s">
        <v>824</v>
      </c>
      <c r="Q256" s="113">
        <v>6</v>
      </c>
      <c r="R256" s="113" t="s">
        <v>86</v>
      </c>
      <c r="S256" s="84" t="str">
        <f t="shared" si="21"/>
        <v>8-PANEL PIGSKIN</v>
      </c>
      <c r="T256" s="84" t="str">
        <f t="shared" si="24"/>
        <v>светло-коричневый</v>
      </c>
      <c r="Y256" s="60">
        <f t="shared" si="25"/>
        <v>2</v>
      </c>
      <c r="Z256" s="49">
        <f t="shared" si="26"/>
        <v>368</v>
      </c>
      <c r="AA256" s="60">
        <f t="shared" si="27"/>
        <v>2368</v>
      </c>
    </row>
    <row r="257" spans="1:27">
      <c r="A257" s="84" t="str">
        <f t="shared" si="22"/>
        <v>74971051</v>
      </c>
      <c r="B257" s="84" t="str">
        <f t="shared" si="23"/>
        <v>02-098-09</v>
      </c>
      <c r="C257" s="113" t="s">
        <v>1243</v>
      </c>
      <c r="D257" s="113" t="s">
        <v>1244</v>
      </c>
      <c r="E257" s="113" t="s">
        <v>800</v>
      </c>
      <c r="F257" s="114">
        <v>0</v>
      </c>
      <c r="G257" s="113" t="s">
        <v>1245</v>
      </c>
      <c r="H257" s="113" t="s">
        <v>53</v>
      </c>
      <c r="I257" s="113" t="s">
        <v>902</v>
      </c>
      <c r="J257" s="113" t="s">
        <v>350</v>
      </c>
      <c r="K257" s="113" t="s">
        <v>382</v>
      </c>
      <c r="L257" s="113" t="s">
        <v>420</v>
      </c>
      <c r="M257" s="113" t="s">
        <v>388</v>
      </c>
      <c r="N257" s="113" t="s">
        <v>32</v>
      </c>
      <c r="O257" s="113" t="s">
        <v>386</v>
      </c>
      <c r="P257" s="113" t="s">
        <v>824</v>
      </c>
      <c r="Q257" s="113">
        <v>1</v>
      </c>
      <c r="R257" s="113" t="s">
        <v>71</v>
      </c>
      <c r="S257" s="84" t="str">
        <f t="shared" si="21"/>
        <v>ARMY CAP PIGSKIN</v>
      </c>
      <c r="T257" s="84" t="str">
        <f t="shared" si="24"/>
        <v>черный</v>
      </c>
      <c r="Y257" s="60">
        <f t="shared" si="25"/>
        <v>2</v>
      </c>
      <c r="Z257" s="49">
        <f t="shared" si="26"/>
        <v>98</v>
      </c>
      <c r="AA257" s="60">
        <f t="shared" si="27"/>
        <v>2098</v>
      </c>
    </row>
    <row r="258" spans="1:27">
      <c r="A258" s="84" t="str">
        <f t="shared" si="22"/>
        <v>749710562</v>
      </c>
      <c r="B258" s="84" t="str">
        <f t="shared" si="23"/>
        <v>02-098-91</v>
      </c>
      <c r="C258" s="113" t="s">
        <v>1246</v>
      </c>
      <c r="D258" s="113" t="s">
        <v>1247</v>
      </c>
      <c r="E258" s="113" t="s">
        <v>800</v>
      </c>
      <c r="F258" s="114">
        <v>0</v>
      </c>
      <c r="G258" s="113" t="s">
        <v>1245</v>
      </c>
      <c r="H258" s="113" t="s">
        <v>271</v>
      </c>
      <c r="I258" s="113" t="s">
        <v>902</v>
      </c>
      <c r="J258" s="113" t="s">
        <v>350</v>
      </c>
      <c r="K258" s="113" t="s">
        <v>382</v>
      </c>
      <c r="L258" s="113" t="s">
        <v>420</v>
      </c>
      <c r="M258" s="113" t="s">
        <v>388</v>
      </c>
      <c r="N258" s="113" t="s">
        <v>32</v>
      </c>
      <c r="O258" s="113" t="s">
        <v>386</v>
      </c>
      <c r="P258" s="113" t="s">
        <v>824</v>
      </c>
      <c r="Q258" s="113">
        <v>62</v>
      </c>
      <c r="R258" s="113" t="s">
        <v>71</v>
      </c>
      <c r="S258" s="84" t="str">
        <f t="shared" ref="S258:S321" si="28">IF(A258&lt;&gt;"",IF(FIND(" ",G258)&gt;=1,MID(G258,FIND(" ",G258)+1,LEN(G258)),""),"")</f>
        <v>ARMY CAP PIGSKIN</v>
      </c>
      <c r="T258" s="84" t="str">
        <f t="shared" si="24"/>
        <v>темно-коричневый</v>
      </c>
      <c r="Y258" s="60">
        <f t="shared" si="25"/>
        <v>2</v>
      </c>
      <c r="Z258" s="49">
        <f t="shared" si="26"/>
        <v>98</v>
      </c>
      <c r="AA258" s="60">
        <f t="shared" si="27"/>
        <v>2098</v>
      </c>
    </row>
    <row r="259" spans="1:27">
      <c r="A259" s="84" t="str">
        <f t="shared" ref="A259:A322" si="29">IF(G259&amp;Q259&lt;&gt;"",IF(FIND(" ",G259)&gt;=1,MID(G259,1,FIND(" ",G259)-1)&amp;Q259,G259&amp;Q259),"")</f>
        <v>77171046</v>
      </c>
      <c r="B259" s="84" t="str">
        <f t="shared" ref="B259:B322" si="30">IF(C259&lt;&gt;"",LEFT(C259,9),"")</f>
        <v>02-099-14</v>
      </c>
      <c r="C259" s="113" t="s">
        <v>1248</v>
      </c>
      <c r="D259" s="113" t="s">
        <v>1249</v>
      </c>
      <c r="E259" s="113" t="s">
        <v>800</v>
      </c>
      <c r="F259" s="114">
        <v>0</v>
      </c>
      <c r="G259" s="113" t="s">
        <v>1250</v>
      </c>
      <c r="H259" s="113" t="s">
        <v>86</v>
      </c>
      <c r="I259" s="113" t="s">
        <v>810</v>
      </c>
      <c r="J259" s="113" t="s">
        <v>327</v>
      </c>
      <c r="K259" s="113" t="s">
        <v>382</v>
      </c>
      <c r="L259" s="113" t="s">
        <v>420</v>
      </c>
      <c r="M259" s="113" t="s">
        <v>388</v>
      </c>
      <c r="N259" s="113" t="s">
        <v>32</v>
      </c>
      <c r="O259" s="113" t="s">
        <v>386</v>
      </c>
      <c r="P259" s="113" t="s">
        <v>824</v>
      </c>
      <c r="Q259" s="113">
        <v>6</v>
      </c>
      <c r="R259" s="113" t="s">
        <v>86</v>
      </c>
      <c r="S259" s="84" t="str">
        <f t="shared" si="28"/>
        <v>BASEBALL PIGSKIN</v>
      </c>
      <c r="T259" s="84" t="str">
        <f t="shared" ref="T259:T322" si="31">IF(H259&lt;&gt;"",H259,"")</f>
        <v>коричневый</v>
      </c>
      <c r="Y259" s="60">
        <f t="shared" ref="Y259:Y322" si="32">IFERROR(VALUE(MID($C259,1,2)),0)</f>
        <v>2</v>
      </c>
      <c r="Z259" s="49">
        <f t="shared" ref="Z259:Z322" si="33">IFERROR(VALUE(MID($C259,4,3)),0)</f>
        <v>99</v>
      </c>
      <c r="AA259" s="60">
        <f t="shared" ref="AA259:AA322" si="34">VALUE(RIGHT("00"&amp;Y259,2)&amp;RIGHT("000"&amp;Z259,3))</f>
        <v>2099</v>
      </c>
    </row>
    <row r="260" spans="1:27">
      <c r="A260" s="84" t="str">
        <f t="shared" si="29"/>
        <v>7750304272</v>
      </c>
      <c r="B260" s="84" t="str">
        <f t="shared" si="30"/>
        <v>02-100-14</v>
      </c>
      <c r="C260" s="113" t="s">
        <v>1251</v>
      </c>
      <c r="D260" s="113" t="s">
        <v>1252</v>
      </c>
      <c r="E260" s="113" t="s">
        <v>800</v>
      </c>
      <c r="F260" s="114">
        <v>0</v>
      </c>
      <c r="G260" s="113" t="s">
        <v>1253</v>
      </c>
      <c r="H260" s="113" t="s">
        <v>86</v>
      </c>
      <c r="I260" s="113" t="s">
        <v>957</v>
      </c>
      <c r="J260" s="113" t="s">
        <v>356</v>
      </c>
      <c r="K260" s="113" t="s">
        <v>382</v>
      </c>
      <c r="L260" s="113" t="s">
        <v>420</v>
      </c>
      <c r="M260" s="113" t="s">
        <v>388</v>
      </c>
      <c r="N260" s="113" t="s">
        <v>44</v>
      </c>
      <c r="O260" s="113" t="s">
        <v>386</v>
      </c>
      <c r="P260" s="113" t="s">
        <v>824</v>
      </c>
      <c r="Q260" s="113">
        <v>272</v>
      </c>
      <c r="R260" s="113" t="s">
        <v>86</v>
      </c>
      <c r="S260" s="84" t="str">
        <f t="shared" si="28"/>
        <v>TRUCKER WOOLRICH</v>
      </c>
      <c r="T260" s="84" t="str">
        <f t="shared" si="31"/>
        <v>коричневый</v>
      </c>
      <c r="Y260" s="60">
        <f t="shared" si="32"/>
        <v>2</v>
      </c>
      <c r="Z260" s="49">
        <f t="shared" si="33"/>
        <v>100</v>
      </c>
      <c r="AA260" s="60">
        <f t="shared" si="34"/>
        <v>2100</v>
      </c>
    </row>
    <row r="261" spans="1:27">
      <c r="A261" s="84" t="str">
        <f t="shared" si="29"/>
        <v>7720501331</v>
      </c>
      <c r="B261" s="84" t="str">
        <f t="shared" si="30"/>
        <v>02-101-05</v>
      </c>
      <c r="C261" s="113" t="s">
        <v>1254</v>
      </c>
      <c r="D261" s="113" t="s">
        <v>1255</v>
      </c>
      <c r="E261" s="113" t="s">
        <v>787</v>
      </c>
      <c r="F261" s="114">
        <v>57</v>
      </c>
      <c r="G261" s="113" t="s">
        <v>1256</v>
      </c>
      <c r="H261" s="113" t="s">
        <v>277</v>
      </c>
      <c r="I261" s="113" t="s">
        <v>986</v>
      </c>
      <c r="J261" s="113" t="s">
        <v>327</v>
      </c>
      <c r="K261" s="113" t="s">
        <v>382</v>
      </c>
      <c r="L261" s="113" t="s">
        <v>420</v>
      </c>
      <c r="M261" s="113" t="s">
        <v>388</v>
      </c>
      <c r="N261" s="113" t="s">
        <v>44</v>
      </c>
      <c r="O261" s="113" t="s">
        <v>386</v>
      </c>
      <c r="P261" s="113" t="s">
        <v>824</v>
      </c>
      <c r="Q261" s="113">
        <v>331</v>
      </c>
      <c r="R261" s="113" t="s">
        <v>83</v>
      </c>
      <c r="S261" s="84" t="str">
        <f t="shared" si="28"/>
        <v>BASEBALL EF</v>
      </c>
      <c r="T261" s="84" t="str">
        <f t="shared" si="31"/>
        <v>темно-серый</v>
      </c>
      <c r="Y261" s="60">
        <f t="shared" si="32"/>
        <v>2</v>
      </c>
      <c r="Z261" s="49">
        <f t="shared" si="33"/>
        <v>101</v>
      </c>
      <c r="AA261" s="60">
        <f t="shared" si="34"/>
        <v>2101</v>
      </c>
    </row>
    <row r="262" spans="1:27">
      <c r="A262" s="84" t="str">
        <f t="shared" si="29"/>
        <v>7720501331</v>
      </c>
      <c r="B262" s="84" t="str">
        <f t="shared" si="30"/>
        <v>02-101-05</v>
      </c>
      <c r="C262" s="113" t="s">
        <v>1257</v>
      </c>
      <c r="D262" s="113" t="s">
        <v>1255</v>
      </c>
      <c r="E262" s="113" t="s">
        <v>785</v>
      </c>
      <c r="F262" s="114">
        <v>59</v>
      </c>
      <c r="G262" s="113" t="s">
        <v>1256</v>
      </c>
      <c r="H262" s="113" t="s">
        <v>277</v>
      </c>
      <c r="I262" s="113" t="s">
        <v>986</v>
      </c>
      <c r="J262" s="113" t="s">
        <v>327</v>
      </c>
      <c r="K262" s="113" t="s">
        <v>382</v>
      </c>
      <c r="L262" s="113" t="s">
        <v>420</v>
      </c>
      <c r="M262" s="113" t="s">
        <v>388</v>
      </c>
      <c r="N262" s="113" t="s">
        <v>44</v>
      </c>
      <c r="O262" s="113" t="s">
        <v>386</v>
      </c>
      <c r="P262" s="113" t="s">
        <v>824</v>
      </c>
      <c r="Q262" s="113">
        <v>331</v>
      </c>
      <c r="R262" s="113" t="s">
        <v>83</v>
      </c>
      <c r="S262" s="84" t="str">
        <f t="shared" si="28"/>
        <v>BASEBALL EF</v>
      </c>
      <c r="T262" s="84" t="str">
        <f t="shared" si="31"/>
        <v>темно-серый</v>
      </c>
      <c r="Y262" s="60">
        <f t="shared" si="32"/>
        <v>2</v>
      </c>
      <c r="Z262" s="49">
        <f t="shared" si="33"/>
        <v>101</v>
      </c>
      <c r="AA262" s="60">
        <f t="shared" si="34"/>
        <v>2101</v>
      </c>
    </row>
    <row r="263" spans="1:27">
      <c r="A263" s="84" t="str">
        <f t="shared" si="29"/>
        <v>7720501331</v>
      </c>
      <c r="B263" s="84" t="str">
        <f t="shared" si="30"/>
        <v>02-101-05</v>
      </c>
      <c r="C263" s="113" t="s">
        <v>1258</v>
      </c>
      <c r="D263" s="113" t="s">
        <v>1255</v>
      </c>
      <c r="E263" s="113" t="s">
        <v>788</v>
      </c>
      <c r="F263" s="114">
        <v>61</v>
      </c>
      <c r="G263" s="113" t="s">
        <v>1256</v>
      </c>
      <c r="H263" s="113" t="s">
        <v>277</v>
      </c>
      <c r="I263" s="113" t="s">
        <v>986</v>
      </c>
      <c r="J263" s="113" t="s">
        <v>327</v>
      </c>
      <c r="K263" s="113" t="s">
        <v>382</v>
      </c>
      <c r="L263" s="113" t="s">
        <v>420</v>
      </c>
      <c r="M263" s="113" t="s">
        <v>388</v>
      </c>
      <c r="N263" s="113" t="s">
        <v>44</v>
      </c>
      <c r="O263" s="113" t="s">
        <v>386</v>
      </c>
      <c r="P263" s="113" t="s">
        <v>824</v>
      </c>
      <c r="Q263" s="113">
        <v>331</v>
      </c>
      <c r="R263" s="113" t="s">
        <v>83</v>
      </c>
      <c r="S263" s="84" t="str">
        <f t="shared" si="28"/>
        <v>BASEBALL EF</v>
      </c>
      <c r="T263" s="84" t="str">
        <f t="shared" si="31"/>
        <v>темно-серый</v>
      </c>
      <c r="Y263" s="60">
        <f t="shared" si="32"/>
        <v>2</v>
      </c>
      <c r="Z263" s="49">
        <f t="shared" si="33"/>
        <v>101</v>
      </c>
      <c r="AA263" s="60">
        <f t="shared" si="34"/>
        <v>2101</v>
      </c>
    </row>
    <row r="264" spans="1:27">
      <c r="A264" s="84" t="str">
        <f t="shared" si="29"/>
        <v>7720501331</v>
      </c>
      <c r="B264" s="84" t="str">
        <f t="shared" si="30"/>
        <v>02-101-05</v>
      </c>
      <c r="C264" s="113" t="s">
        <v>1259</v>
      </c>
      <c r="D264" s="113" t="s">
        <v>1255</v>
      </c>
      <c r="E264" s="113" t="s">
        <v>789</v>
      </c>
      <c r="F264" s="114">
        <v>63</v>
      </c>
      <c r="G264" s="113" t="s">
        <v>1256</v>
      </c>
      <c r="H264" s="113" t="s">
        <v>277</v>
      </c>
      <c r="I264" s="113" t="s">
        <v>986</v>
      </c>
      <c r="J264" s="113" t="s">
        <v>327</v>
      </c>
      <c r="K264" s="113" t="s">
        <v>382</v>
      </c>
      <c r="L264" s="113" t="s">
        <v>420</v>
      </c>
      <c r="M264" s="113" t="s">
        <v>388</v>
      </c>
      <c r="N264" s="113" t="s">
        <v>44</v>
      </c>
      <c r="O264" s="113" t="s">
        <v>386</v>
      </c>
      <c r="P264" s="113" t="s">
        <v>824</v>
      </c>
      <c r="Q264" s="113">
        <v>331</v>
      </c>
      <c r="R264" s="113" t="s">
        <v>83</v>
      </c>
      <c r="S264" s="84" t="str">
        <f t="shared" si="28"/>
        <v>BASEBALL EF</v>
      </c>
      <c r="T264" s="84" t="str">
        <f t="shared" si="31"/>
        <v>темно-серый</v>
      </c>
      <c r="Y264" s="60">
        <f t="shared" si="32"/>
        <v>2</v>
      </c>
      <c r="Z264" s="49">
        <f t="shared" si="33"/>
        <v>101</v>
      </c>
      <c r="AA264" s="60">
        <f t="shared" si="34"/>
        <v>2101</v>
      </c>
    </row>
    <row r="265" spans="1:27">
      <c r="A265" s="84" t="str">
        <f t="shared" si="29"/>
        <v>7720501331</v>
      </c>
      <c r="B265" s="84" t="str">
        <f t="shared" si="30"/>
        <v>02-101-05</v>
      </c>
      <c r="C265" s="113" t="s">
        <v>1260</v>
      </c>
      <c r="D265" s="113" t="s">
        <v>1255</v>
      </c>
      <c r="E265" s="113" t="s">
        <v>790</v>
      </c>
      <c r="F265" s="114">
        <v>55</v>
      </c>
      <c r="G265" s="113" t="s">
        <v>1256</v>
      </c>
      <c r="H265" s="113" t="s">
        <v>277</v>
      </c>
      <c r="I265" s="113" t="s">
        <v>986</v>
      </c>
      <c r="J265" s="113" t="s">
        <v>327</v>
      </c>
      <c r="K265" s="113" t="s">
        <v>382</v>
      </c>
      <c r="L265" s="113" t="s">
        <v>420</v>
      </c>
      <c r="M265" s="113" t="s">
        <v>388</v>
      </c>
      <c r="N265" s="113" t="s">
        <v>44</v>
      </c>
      <c r="O265" s="113" t="s">
        <v>386</v>
      </c>
      <c r="P265" s="113" t="s">
        <v>824</v>
      </c>
      <c r="Q265" s="113">
        <v>331</v>
      </c>
      <c r="R265" s="113" t="s">
        <v>83</v>
      </c>
      <c r="S265" s="84" t="str">
        <f t="shared" si="28"/>
        <v>BASEBALL EF</v>
      </c>
      <c r="T265" s="84" t="str">
        <f t="shared" si="31"/>
        <v>темно-серый</v>
      </c>
      <c r="Y265" s="60">
        <f t="shared" si="32"/>
        <v>2</v>
      </c>
      <c r="Z265" s="49">
        <f t="shared" si="33"/>
        <v>101</v>
      </c>
      <c r="AA265" s="60">
        <f t="shared" si="34"/>
        <v>2101</v>
      </c>
    </row>
    <row r="266" spans="1:27">
      <c r="A266" s="84" t="str">
        <f t="shared" si="29"/>
        <v>7750303225</v>
      </c>
      <c r="B266" s="84" t="str">
        <f t="shared" si="30"/>
        <v>02-102-06</v>
      </c>
      <c r="C266" s="113" t="s">
        <v>1261</v>
      </c>
      <c r="D266" s="113" t="s">
        <v>1262</v>
      </c>
      <c r="E266" s="113" t="s">
        <v>790</v>
      </c>
      <c r="F266" s="114">
        <v>55</v>
      </c>
      <c r="G266" s="113" t="s">
        <v>1263</v>
      </c>
      <c r="H266" s="113" t="s">
        <v>253</v>
      </c>
      <c r="I266" s="113" t="s">
        <v>786</v>
      </c>
      <c r="J266" s="113" t="s">
        <v>327</v>
      </c>
      <c r="K266" s="113" t="s">
        <v>382</v>
      </c>
      <c r="L266" s="113" t="s">
        <v>420</v>
      </c>
      <c r="M266" s="113" t="s">
        <v>388</v>
      </c>
      <c r="N266" s="113" t="s">
        <v>44</v>
      </c>
      <c r="O266" s="113" t="s">
        <v>386</v>
      </c>
      <c r="P266" s="113" t="s">
        <v>824</v>
      </c>
      <c r="Q266" s="113">
        <v>225</v>
      </c>
      <c r="R266" s="113" t="s">
        <v>71</v>
      </c>
      <c r="S266" s="84" t="str">
        <f t="shared" si="28"/>
        <v>TRUCKER</v>
      </c>
      <c r="T266" s="84" t="str">
        <f t="shared" si="31"/>
        <v>синий / оливковый</v>
      </c>
      <c r="Y266" s="60">
        <f t="shared" si="32"/>
        <v>2</v>
      </c>
      <c r="Z266" s="49">
        <f t="shared" si="33"/>
        <v>102</v>
      </c>
      <c r="AA266" s="60">
        <f t="shared" si="34"/>
        <v>2102</v>
      </c>
    </row>
    <row r="267" spans="1:27">
      <c r="A267" s="84" t="str">
        <f t="shared" si="29"/>
        <v>7750303225</v>
      </c>
      <c r="B267" s="84" t="str">
        <f t="shared" si="30"/>
        <v>02-102-06</v>
      </c>
      <c r="C267" s="113" t="s">
        <v>1264</v>
      </c>
      <c r="D267" s="113" t="s">
        <v>1262</v>
      </c>
      <c r="E267" s="113" t="s">
        <v>787</v>
      </c>
      <c r="F267" s="114">
        <v>57</v>
      </c>
      <c r="G267" s="113" t="s">
        <v>1263</v>
      </c>
      <c r="H267" s="113" t="s">
        <v>253</v>
      </c>
      <c r="I267" s="113" t="s">
        <v>786</v>
      </c>
      <c r="J267" s="113" t="s">
        <v>327</v>
      </c>
      <c r="K267" s="113" t="s">
        <v>382</v>
      </c>
      <c r="L267" s="113" t="s">
        <v>420</v>
      </c>
      <c r="M267" s="113" t="s">
        <v>388</v>
      </c>
      <c r="N267" s="113" t="s">
        <v>44</v>
      </c>
      <c r="O267" s="113" t="s">
        <v>386</v>
      </c>
      <c r="P267" s="113" t="s">
        <v>824</v>
      </c>
      <c r="Q267" s="113">
        <v>225</v>
      </c>
      <c r="R267" s="113" t="s">
        <v>71</v>
      </c>
      <c r="S267" s="84" t="str">
        <f t="shared" si="28"/>
        <v>TRUCKER</v>
      </c>
      <c r="T267" s="84" t="str">
        <f t="shared" si="31"/>
        <v>синий / оливковый</v>
      </c>
      <c r="Y267" s="60">
        <f t="shared" si="32"/>
        <v>2</v>
      </c>
      <c r="Z267" s="49">
        <f t="shared" si="33"/>
        <v>102</v>
      </c>
      <c r="AA267" s="60">
        <f t="shared" si="34"/>
        <v>2102</v>
      </c>
    </row>
    <row r="268" spans="1:27">
      <c r="A268" s="84" t="str">
        <f t="shared" si="29"/>
        <v>7750303225</v>
      </c>
      <c r="B268" s="84" t="str">
        <f t="shared" si="30"/>
        <v>02-102-06</v>
      </c>
      <c r="C268" s="113" t="s">
        <v>1265</v>
      </c>
      <c r="D268" s="113" t="s">
        <v>1262</v>
      </c>
      <c r="E268" s="113" t="s">
        <v>785</v>
      </c>
      <c r="F268" s="114">
        <v>59</v>
      </c>
      <c r="G268" s="113" t="s">
        <v>1263</v>
      </c>
      <c r="H268" s="113" t="s">
        <v>253</v>
      </c>
      <c r="I268" s="113" t="s">
        <v>786</v>
      </c>
      <c r="J268" s="113" t="s">
        <v>327</v>
      </c>
      <c r="K268" s="113" t="s">
        <v>382</v>
      </c>
      <c r="L268" s="113" t="s">
        <v>420</v>
      </c>
      <c r="M268" s="113" t="s">
        <v>388</v>
      </c>
      <c r="N268" s="113" t="s">
        <v>44</v>
      </c>
      <c r="O268" s="113" t="s">
        <v>386</v>
      </c>
      <c r="P268" s="113" t="s">
        <v>824</v>
      </c>
      <c r="Q268" s="113">
        <v>225</v>
      </c>
      <c r="R268" s="113" t="s">
        <v>71</v>
      </c>
      <c r="S268" s="84" t="str">
        <f t="shared" si="28"/>
        <v>TRUCKER</v>
      </c>
      <c r="T268" s="84" t="str">
        <f t="shared" si="31"/>
        <v>синий / оливковый</v>
      </c>
      <c r="Y268" s="60">
        <f t="shared" si="32"/>
        <v>2</v>
      </c>
      <c r="Z268" s="49">
        <f t="shared" si="33"/>
        <v>102</v>
      </c>
      <c r="AA268" s="60">
        <f t="shared" si="34"/>
        <v>2102</v>
      </c>
    </row>
    <row r="269" spans="1:27">
      <c r="A269" s="84" t="str">
        <f t="shared" si="29"/>
        <v>7750303225</v>
      </c>
      <c r="B269" s="84" t="str">
        <f t="shared" si="30"/>
        <v>02-102-06</v>
      </c>
      <c r="C269" s="113" t="s">
        <v>1266</v>
      </c>
      <c r="D269" s="113" t="s">
        <v>1262</v>
      </c>
      <c r="E269" s="113" t="s">
        <v>788</v>
      </c>
      <c r="F269" s="114">
        <v>61</v>
      </c>
      <c r="G269" s="113" t="s">
        <v>1263</v>
      </c>
      <c r="H269" s="113" t="s">
        <v>253</v>
      </c>
      <c r="I269" s="113" t="s">
        <v>786</v>
      </c>
      <c r="J269" s="113" t="s">
        <v>327</v>
      </c>
      <c r="K269" s="113" t="s">
        <v>382</v>
      </c>
      <c r="L269" s="113" t="s">
        <v>420</v>
      </c>
      <c r="M269" s="113" t="s">
        <v>388</v>
      </c>
      <c r="N269" s="113" t="s">
        <v>44</v>
      </c>
      <c r="O269" s="113" t="s">
        <v>386</v>
      </c>
      <c r="P269" s="113" t="s">
        <v>824</v>
      </c>
      <c r="Q269" s="113">
        <v>225</v>
      </c>
      <c r="R269" s="113" t="s">
        <v>71</v>
      </c>
      <c r="S269" s="84" t="str">
        <f t="shared" si="28"/>
        <v>TRUCKER</v>
      </c>
      <c r="T269" s="84" t="str">
        <f t="shared" si="31"/>
        <v>синий / оливковый</v>
      </c>
      <c r="Y269" s="60">
        <f t="shared" si="32"/>
        <v>2</v>
      </c>
      <c r="Z269" s="49">
        <f t="shared" si="33"/>
        <v>102</v>
      </c>
      <c r="AA269" s="60">
        <f t="shared" si="34"/>
        <v>2102</v>
      </c>
    </row>
    <row r="270" spans="1:27">
      <c r="A270" s="84" t="str">
        <f t="shared" si="29"/>
        <v>7750303289</v>
      </c>
      <c r="B270" s="84" t="str">
        <f t="shared" si="30"/>
        <v>02-102-18</v>
      </c>
      <c r="C270" s="113" t="s">
        <v>1267</v>
      </c>
      <c r="D270" s="113" t="s">
        <v>1268</v>
      </c>
      <c r="E270" s="113" t="s">
        <v>787</v>
      </c>
      <c r="F270" s="114">
        <v>57</v>
      </c>
      <c r="G270" s="113" t="s">
        <v>1263</v>
      </c>
      <c r="H270" s="113" t="s">
        <v>183</v>
      </c>
      <c r="I270" s="113" t="s">
        <v>786</v>
      </c>
      <c r="J270" s="113" t="s">
        <v>327</v>
      </c>
      <c r="K270" s="113" t="s">
        <v>382</v>
      </c>
      <c r="L270" s="113" t="s">
        <v>420</v>
      </c>
      <c r="M270" s="113" t="s">
        <v>388</v>
      </c>
      <c r="N270" s="113" t="s">
        <v>44</v>
      </c>
      <c r="O270" s="113" t="s">
        <v>386</v>
      </c>
      <c r="P270" s="113" t="s">
        <v>824</v>
      </c>
      <c r="Q270" s="113">
        <v>289</v>
      </c>
      <c r="R270" s="113" t="s">
        <v>78</v>
      </c>
      <c r="S270" s="84" t="str">
        <f t="shared" si="28"/>
        <v>TRUCKER</v>
      </c>
      <c r="T270" s="84" t="str">
        <f t="shared" si="31"/>
        <v>красный / оливковый</v>
      </c>
      <c r="Y270" s="60">
        <f t="shared" si="32"/>
        <v>2</v>
      </c>
      <c r="Z270" s="49">
        <f t="shared" si="33"/>
        <v>102</v>
      </c>
      <c r="AA270" s="60">
        <f t="shared" si="34"/>
        <v>2102</v>
      </c>
    </row>
    <row r="271" spans="1:27">
      <c r="A271" s="84" t="str">
        <f t="shared" si="29"/>
        <v>7750303289</v>
      </c>
      <c r="B271" s="84" t="str">
        <f t="shared" si="30"/>
        <v>02-102-18</v>
      </c>
      <c r="C271" s="113" t="s">
        <v>1269</v>
      </c>
      <c r="D271" s="113" t="s">
        <v>1268</v>
      </c>
      <c r="E271" s="113" t="s">
        <v>785</v>
      </c>
      <c r="F271" s="114">
        <v>59</v>
      </c>
      <c r="G271" s="113" t="s">
        <v>1263</v>
      </c>
      <c r="H271" s="113" t="s">
        <v>183</v>
      </c>
      <c r="I271" s="113" t="s">
        <v>786</v>
      </c>
      <c r="J271" s="113" t="s">
        <v>327</v>
      </c>
      <c r="K271" s="113" t="s">
        <v>382</v>
      </c>
      <c r="L271" s="113" t="s">
        <v>420</v>
      </c>
      <c r="M271" s="113" t="s">
        <v>388</v>
      </c>
      <c r="N271" s="113" t="s">
        <v>44</v>
      </c>
      <c r="O271" s="113" t="s">
        <v>386</v>
      </c>
      <c r="P271" s="113" t="s">
        <v>824</v>
      </c>
      <c r="Q271" s="113">
        <v>289</v>
      </c>
      <c r="R271" s="113" t="s">
        <v>78</v>
      </c>
      <c r="S271" s="84" t="str">
        <f t="shared" si="28"/>
        <v>TRUCKER</v>
      </c>
      <c r="T271" s="84" t="str">
        <f t="shared" si="31"/>
        <v>красный / оливковый</v>
      </c>
      <c r="Y271" s="60">
        <f t="shared" si="32"/>
        <v>2</v>
      </c>
      <c r="Z271" s="49">
        <f t="shared" si="33"/>
        <v>102</v>
      </c>
      <c r="AA271" s="60">
        <f t="shared" si="34"/>
        <v>2102</v>
      </c>
    </row>
    <row r="272" spans="1:27">
      <c r="A272" s="84" t="str">
        <f t="shared" si="29"/>
        <v>61271021</v>
      </c>
      <c r="B272" s="84" t="str">
        <f t="shared" si="30"/>
        <v>02-103-09</v>
      </c>
      <c r="C272" s="113" t="s">
        <v>1270</v>
      </c>
      <c r="D272" s="113" t="s">
        <v>1271</v>
      </c>
      <c r="E272" s="113" t="s">
        <v>787</v>
      </c>
      <c r="F272" s="114">
        <v>57</v>
      </c>
      <c r="G272" s="113" t="s">
        <v>1272</v>
      </c>
      <c r="H272" s="113" t="s">
        <v>53</v>
      </c>
      <c r="I272" s="113" t="s">
        <v>810</v>
      </c>
      <c r="J272" s="113" t="s">
        <v>320</v>
      </c>
      <c r="K272" s="113" t="s">
        <v>382</v>
      </c>
      <c r="L272" s="113" t="s">
        <v>420</v>
      </c>
      <c r="M272" s="113" t="s">
        <v>388</v>
      </c>
      <c r="N272" s="113" t="s">
        <v>32</v>
      </c>
      <c r="O272" s="113" t="s">
        <v>386</v>
      </c>
      <c r="P272" s="113" t="s">
        <v>824</v>
      </c>
      <c r="Q272" s="113">
        <v>1</v>
      </c>
      <c r="R272" s="113" t="s">
        <v>53</v>
      </c>
      <c r="S272" s="84" t="str">
        <f t="shared" si="28"/>
        <v>IVY</v>
      </c>
      <c r="T272" s="84" t="str">
        <f t="shared" si="31"/>
        <v>черный</v>
      </c>
      <c r="Y272" s="60">
        <f t="shared" si="32"/>
        <v>2</v>
      </c>
      <c r="Z272" s="49">
        <f t="shared" si="33"/>
        <v>103</v>
      </c>
      <c r="AA272" s="60">
        <f t="shared" si="34"/>
        <v>2103</v>
      </c>
    </row>
    <row r="273" spans="1:27">
      <c r="A273" s="84" t="str">
        <f t="shared" si="29"/>
        <v>61271021</v>
      </c>
      <c r="B273" s="84" t="str">
        <f t="shared" si="30"/>
        <v>02-103-09</v>
      </c>
      <c r="C273" s="113" t="s">
        <v>1273</v>
      </c>
      <c r="D273" s="113" t="s">
        <v>1271</v>
      </c>
      <c r="E273" s="113" t="s">
        <v>785</v>
      </c>
      <c r="F273" s="114">
        <v>59</v>
      </c>
      <c r="G273" s="113" t="s">
        <v>1272</v>
      </c>
      <c r="H273" s="113" t="s">
        <v>53</v>
      </c>
      <c r="I273" s="113" t="s">
        <v>810</v>
      </c>
      <c r="J273" s="113" t="s">
        <v>320</v>
      </c>
      <c r="K273" s="113" t="s">
        <v>382</v>
      </c>
      <c r="L273" s="113" t="s">
        <v>420</v>
      </c>
      <c r="M273" s="113" t="s">
        <v>388</v>
      </c>
      <c r="N273" s="113" t="s">
        <v>32</v>
      </c>
      <c r="O273" s="113" t="s">
        <v>386</v>
      </c>
      <c r="P273" s="113" t="s">
        <v>824</v>
      </c>
      <c r="Q273" s="113">
        <v>1</v>
      </c>
      <c r="R273" s="113" t="s">
        <v>53</v>
      </c>
      <c r="S273" s="84" t="str">
        <f t="shared" si="28"/>
        <v>IVY</v>
      </c>
      <c r="T273" s="84" t="str">
        <f t="shared" si="31"/>
        <v>черный</v>
      </c>
      <c r="Y273" s="60">
        <f t="shared" si="32"/>
        <v>2</v>
      </c>
      <c r="Z273" s="49">
        <f t="shared" si="33"/>
        <v>103</v>
      </c>
      <c r="AA273" s="60">
        <f t="shared" si="34"/>
        <v>2103</v>
      </c>
    </row>
    <row r="274" spans="1:27">
      <c r="A274" s="84" t="str">
        <f t="shared" si="29"/>
        <v>61271021</v>
      </c>
      <c r="B274" s="84" t="str">
        <f t="shared" si="30"/>
        <v>02-103-09</v>
      </c>
      <c r="C274" s="113" t="s">
        <v>1274</v>
      </c>
      <c r="D274" s="113" t="s">
        <v>1271</v>
      </c>
      <c r="E274" s="113" t="s">
        <v>788</v>
      </c>
      <c r="F274" s="114">
        <v>61</v>
      </c>
      <c r="G274" s="113" t="s">
        <v>1272</v>
      </c>
      <c r="H274" s="113" t="s">
        <v>53</v>
      </c>
      <c r="I274" s="113" t="s">
        <v>810</v>
      </c>
      <c r="J274" s="113" t="s">
        <v>320</v>
      </c>
      <c r="K274" s="113" t="s">
        <v>382</v>
      </c>
      <c r="L274" s="113" t="s">
        <v>420</v>
      </c>
      <c r="M274" s="113" t="s">
        <v>388</v>
      </c>
      <c r="N274" s="113" t="s">
        <v>32</v>
      </c>
      <c r="O274" s="113" t="s">
        <v>386</v>
      </c>
      <c r="P274" s="113" t="s">
        <v>824</v>
      </c>
      <c r="Q274" s="113">
        <v>1</v>
      </c>
      <c r="R274" s="113" t="s">
        <v>53</v>
      </c>
      <c r="S274" s="84" t="str">
        <f t="shared" si="28"/>
        <v>IVY</v>
      </c>
      <c r="T274" s="84" t="str">
        <f t="shared" si="31"/>
        <v>черный</v>
      </c>
      <c r="Y274" s="60">
        <f t="shared" si="32"/>
        <v>2</v>
      </c>
      <c r="Z274" s="49">
        <f t="shared" si="33"/>
        <v>103</v>
      </c>
      <c r="AA274" s="60">
        <f t="shared" si="34"/>
        <v>2103</v>
      </c>
    </row>
    <row r="275" spans="1:27">
      <c r="A275" s="84" t="str">
        <f t="shared" si="29"/>
        <v>612710263</v>
      </c>
      <c r="B275" s="84" t="str">
        <f t="shared" si="30"/>
        <v>02-103-91</v>
      </c>
      <c r="C275" s="113" t="s">
        <v>1275</v>
      </c>
      <c r="D275" s="113" t="s">
        <v>1276</v>
      </c>
      <c r="E275" s="113" t="s">
        <v>787</v>
      </c>
      <c r="F275" s="114">
        <v>57</v>
      </c>
      <c r="G275" s="113" t="s">
        <v>1272</v>
      </c>
      <c r="H275" s="113" t="s">
        <v>271</v>
      </c>
      <c r="I275" s="113" t="s">
        <v>810</v>
      </c>
      <c r="J275" s="113" t="s">
        <v>320</v>
      </c>
      <c r="K275" s="113" t="s">
        <v>382</v>
      </c>
      <c r="L275" s="113" t="s">
        <v>420</v>
      </c>
      <c r="M275" s="113" t="s">
        <v>388</v>
      </c>
      <c r="N275" s="113" t="s">
        <v>32</v>
      </c>
      <c r="O275" s="113" t="s">
        <v>386</v>
      </c>
      <c r="P275" s="113" t="s">
        <v>824</v>
      </c>
      <c r="Q275" s="113">
        <v>63</v>
      </c>
      <c r="R275" s="113" t="s">
        <v>86</v>
      </c>
      <c r="S275" s="84" t="str">
        <f t="shared" si="28"/>
        <v>IVY</v>
      </c>
      <c r="T275" s="84" t="str">
        <f t="shared" si="31"/>
        <v>темно-коричневый</v>
      </c>
      <c r="Y275" s="60">
        <f t="shared" si="32"/>
        <v>2</v>
      </c>
      <c r="Z275" s="49">
        <f t="shared" si="33"/>
        <v>103</v>
      </c>
      <c r="AA275" s="60">
        <f t="shared" si="34"/>
        <v>2103</v>
      </c>
    </row>
    <row r="276" spans="1:27">
      <c r="A276" s="84" t="str">
        <f t="shared" si="29"/>
        <v>612710263</v>
      </c>
      <c r="B276" s="84" t="str">
        <f t="shared" si="30"/>
        <v>02-103-91</v>
      </c>
      <c r="C276" s="113" t="s">
        <v>1277</v>
      </c>
      <c r="D276" s="113" t="s">
        <v>1276</v>
      </c>
      <c r="E276" s="113" t="s">
        <v>785</v>
      </c>
      <c r="F276" s="114">
        <v>59</v>
      </c>
      <c r="G276" s="113" t="s">
        <v>1272</v>
      </c>
      <c r="H276" s="113" t="s">
        <v>271</v>
      </c>
      <c r="I276" s="113" t="s">
        <v>810</v>
      </c>
      <c r="J276" s="113" t="s">
        <v>320</v>
      </c>
      <c r="K276" s="113" t="s">
        <v>382</v>
      </c>
      <c r="L276" s="113" t="s">
        <v>420</v>
      </c>
      <c r="M276" s="113" t="s">
        <v>388</v>
      </c>
      <c r="N276" s="113" t="s">
        <v>32</v>
      </c>
      <c r="O276" s="113" t="s">
        <v>386</v>
      </c>
      <c r="P276" s="113" t="s">
        <v>824</v>
      </c>
      <c r="Q276" s="113">
        <v>63</v>
      </c>
      <c r="R276" s="113" t="s">
        <v>86</v>
      </c>
      <c r="S276" s="84" t="str">
        <f t="shared" si="28"/>
        <v>IVY</v>
      </c>
      <c r="T276" s="84" t="str">
        <f t="shared" si="31"/>
        <v>темно-коричневый</v>
      </c>
      <c r="Y276" s="60">
        <f t="shared" si="32"/>
        <v>2</v>
      </c>
      <c r="Z276" s="49">
        <f t="shared" si="33"/>
        <v>103</v>
      </c>
      <c r="AA276" s="60">
        <f t="shared" si="34"/>
        <v>2103</v>
      </c>
    </row>
    <row r="277" spans="1:27">
      <c r="A277" s="84" t="str">
        <f t="shared" si="29"/>
        <v>612710263</v>
      </c>
      <c r="B277" s="84" t="str">
        <f t="shared" si="30"/>
        <v>02-103-91</v>
      </c>
      <c r="C277" s="113" t="s">
        <v>1278</v>
      </c>
      <c r="D277" s="113" t="s">
        <v>1276</v>
      </c>
      <c r="E277" s="113" t="s">
        <v>788</v>
      </c>
      <c r="F277" s="114">
        <v>61</v>
      </c>
      <c r="G277" s="113" t="s">
        <v>1272</v>
      </c>
      <c r="H277" s="113" t="s">
        <v>271</v>
      </c>
      <c r="I277" s="113" t="s">
        <v>810</v>
      </c>
      <c r="J277" s="113" t="s">
        <v>320</v>
      </c>
      <c r="K277" s="113" t="s">
        <v>382</v>
      </c>
      <c r="L277" s="113" t="s">
        <v>420</v>
      </c>
      <c r="M277" s="113" t="s">
        <v>388</v>
      </c>
      <c r="N277" s="113" t="s">
        <v>32</v>
      </c>
      <c r="O277" s="113" t="s">
        <v>386</v>
      </c>
      <c r="P277" s="113" t="s">
        <v>824</v>
      </c>
      <c r="Q277" s="113">
        <v>63</v>
      </c>
      <c r="R277" s="113" t="s">
        <v>86</v>
      </c>
      <c r="S277" s="84" t="str">
        <f t="shared" si="28"/>
        <v>IVY</v>
      </c>
      <c r="T277" s="84" t="str">
        <f t="shared" si="31"/>
        <v>темно-коричневый</v>
      </c>
      <c r="Y277" s="60">
        <f t="shared" si="32"/>
        <v>2</v>
      </c>
      <c r="Z277" s="49">
        <f t="shared" si="33"/>
        <v>103</v>
      </c>
      <c r="AA277" s="60">
        <f t="shared" si="34"/>
        <v>2103</v>
      </c>
    </row>
    <row r="278" spans="1:27">
      <c r="A278" s="84" t="str">
        <f t="shared" si="29"/>
        <v>612710263</v>
      </c>
      <c r="B278" s="84" t="str">
        <f t="shared" si="30"/>
        <v>02-103-91</v>
      </c>
      <c r="C278" s="113" t="s">
        <v>1279</v>
      </c>
      <c r="D278" s="113" t="s">
        <v>1276</v>
      </c>
      <c r="E278" s="113" t="s">
        <v>789</v>
      </c>
      <c r="F278" s="114">
        <v>63</v>
      </c>
      <c r="G278" s="113" t="s">
        <v>1272</v>
      </c>
      <c r="H278" s="113" t="s">
        <v>271</v>
      </c>
      <c r="I278" s="113" t="s">
        <v>810</v>
      </c>
      <c r="J278" s="113" t="s">
        <v>320</v>
      </c>
      <c r="K278" s="113" t="s">
        <v>382</v>
      </c>
      <c r="L278" s="113" t="s">
        <v>420</v>
      </c>
      <c r="M278" s="113" t="s">
        <v>388</v>
      </c>
      <c r="N278" s="113" t="s">
        <v>32</v>
      </c>
      <c r="O278" s="113" t="s">
        <v>386</v>
      </c>
      <c r="P278" s="113" t="s">
        <v>824</v>
      </c>
      <c r="Q278" s="113">
        <v>63</v>
      </c>
      <c r="R278" s="113" t="s">
        <v>86</v>
      </c>
      <c r="S278" s="84" t="str">
        <f t="shared" si="28"/>
        <v>IVY</v>
      </c>
      <c r="T278" s="84" t="str">
        <f t="shared" si="31"/>
        <v>темно-коричневый</v>
      </c>
      <c r="Y278" s="60">
        <f t="shared" si="32"/>
        <v>2</v>
      </c>
      <c r="Z278" s="49">
        <f t="shared" si="33"/>
        <v>103</v>
      </c>
      <c r="AA278" s="60">
        <f t="shared" si="34"/>
        <v>2103</v>
      </c>
    </row>
    <row r="279" spans="1:27">
      <c r="A279" s="84" t="str">
        <f t="shared" si="29"/>
        <v>6210102210</v>
      </c>
      <c r="B279" s="84" t="str">
        <f t="shared" si="30"/>
        <v>02-104-08</v>
      </c>
      <c r="C279" s="113" t="s">
        <v>1280</v>
      </c>
      <c r="D279" s="113" t="s">
        <v>1281</v>
      </c>
      <c r="E279" s="113" t="s">
        <v>787</v>
      </c>
      <c r="F279" s="114">
        <v>57</v>
      </c>
      <c r="G279" s="113" t="s">
        <v>1282</v>
      </c>
      <c r="H279" s="113" t="s">
        <v>83</v>
      </c>
      <c r="I279" s="113" t="s">
        <v>1283</v>
      </c>
      <c r="J279" s="113" t="s">
        <v>320</v>
      </c>
      <c r="K279" s="113" t="s">
        <v>382</v>
      </c>
      <c r="L279" s="113" t="s">
        <v>420</v>
      </c>
      <c r="M279" s="113" t="s">
        <v>388</v>
      </c>
      <c r="N279" s="113" t="s">
        <v>44</v>
      </c>
      <c r="O279" s="113" t="s">
        <v>433</v>
      </c>
      <c r="P279" s="113" t="s">
        <v>824</v>
      </c>
      <c r="Q279" s="113">
        <v>210</v>
      </c>
      <c r="R279" s="113" t="s">
        <v>83</v>
      </c>
      <c r="S279" s="84" t="str">
        <f t="shared" si="28"/>
        <v>KENT</v>
      </c>
      <c r="T279" s="84" t="str">
        <f t="shared" si="31"/>
        <v>серый</v>
      </c>
      <c r="Y279" s="60">
        <f t="shared" si="32"/>
        <v>2</v>
      </c>
      <c r="Z279" s="49">
        <f t="shared" si="33"/>
        <v>104</v>
      </c>
      <c r="AA279" s="60">
        <f t="shared" si="34"/>
        <v>2104</v>
      </c>
    </row>
    <row r="280" spans="1:27">
      <c r="A280" s="84" t="str">
        <f t="shared" si="29"/>
        <v>6210102210</v>
      </c>
      <c r="B280" s="84" t="str">
        <f t="shared" si="30"/>
        <v>02-104-08</v>
      </c>
      <c r="C280" s="113" t="s">
        <v>1284</v>
      </c>
      <c r="D280" s="113" t="s">
        <v>1281</v>
      </c>
      <c r="E280" s="113" t="s">
        <v>785</v>
      </c>
      <c r="F280" s="114">
        <v>59</v>
      </c>
      <c r="G280" s="113" t="s">
        <v>1282</v>
      </c>
      <c r="H280" s="113" t="s">
        <v>83</v>
      </c>
      <c r="I280" s="113" t="s">
        <v>1283</v>
      </c>
      <c r="J280" s="113" t="s">
        <v>320</v>
      </c>
      <c r="K280" s="113" t="s">
        <v>382</v>
      </c>
      <c r="L280" s="113" t="s">
        <v>420</v>
      </c>
      <c r="M280" s="113" t="s">
        <v>388</v>
      </c>
      <c r="N280" s="113" t="s">
        <v>44</v>
      </c>
      <c r="O280" s="113" t="s">
        <v>433</v>
      </c>
      <c r="P280" s="113" t="s">
        <v>824</v>
      </c>
      <c r="Q280" s="113">
        <v>210</v>
      </c>
      <c r="R280" s="113" t="s">
        <v>83</v>
      </c>
      <c r="S280" s="84" t="str">
        <f t="shared" si="28"/>
        <v>KENT</v>
      </c>
      <c r="T280" s="84" t="str">
        <f t="shared" si="31"/>
        <v>серый</v>
      </c>
      <c r="Y280" s="60">
        <f t="shared" si="32"/>
        <v>2</v>
      </c>
      <c r="Z280" s="49">
        <f t="shared" si="33"/>
        <v>104</v>
      </c>
      <c r="AA280" s="60">
        <f t="shared" si="34"/>
        <v>2104</v>
      </c>
    </row>
    <row r="281" spans="1:27">
      <c r="A281" s="84" t="str">
        <f t="shared" si="29"/>
        <v>6210102210</v>
      </c>
      <c r="B281" s="84" t="str">
        <f t="shared" si="30"/>
        <v>02-104-08</v>
      </c>
      <c r="C281" s="113" t="s">
        <v>1285</v>
      </c>
      <c r="D281" s="113" t="s">
        <v>1281</v>
      </c>
      <c r="E281" s="113" t="s">
        <v>788</v>
      </c>
      <c r="F281" s="114">
        <v>61</v>
      </c>
      <c r="G281" s="113" t="s">
        <v>1282</v>
      </c>
      <c r="H281" s="113" t="s">
        <v>83</v>
      </c>
      <c r="I281" s="113" t="s">
        <v>1283</v>
      </c>
      <c r="J281" s="113" t="s">
        <v>320</v>
      </c>
      <c r="K281" s="113" t="s">
        <v>382</v>
      </c>
      <c r="L281" s="113" t="s">
        <v>420</v>
      </c>
      <c r="M281" s="113" t="s">
        <v>388</v>
      </c>
      <c r="N281" s="113" t="s">
        <v>44</v>
      </c>
      <c r="O281" s="113" t="s">
        <v>433</v>
      </c>
      <c r="P281" s="113" t="s">
        <v>824</v>
      </c>
      <c r="Q281" s="113">
        <v>210</v>
      </c>
      <c r="R281" s="113" t="s">
        <v>83</v>
      </c>
      <c r="S281" s="84" t="str">
        <f t="shared" si="28"/>
        <v>KENT</v>
      </c>
      <c r="T281" s="84" t="str">
        <f t="shared" si="31"/>
        <v>серый</v>
      </c>
      <c r="Y281" s="60">
        <f t="shared" si="32"/>
        <v>2</v>
      </c>
      <c r="Z281" s="49">
        <f t="shared" si="33"/>
        <v>104</v>
      </c>
      <c r="AA281" s="60">
        <f t="shared" si="34"/>
        <v>2104</v>
      </c>
    </row>
    <row r="282" spans="1:27">
      <c r="A282" s="84" t="str">
        <f t="shared" si="29"/>
        <v>6210201167</v>
      </c>
      <c r="B282" s="84" t="str">
        <f t="shared" si="30"/>
        <v>02-105-14</v>
      </c>
      <c r="C282" s="113" t="s">
        <v>1286</v>
      </c>
      <c r="D282" s="113" t="s">
        <v>1287</v>
      </c>
      <c r="E282" s="113" t="s">
        <v>787</v>
      </c>
      <c r="F282" s="114">
        <v>57</v>
      </c>
      <c r="G282" s="113" t="s">
        <v>1288</v>
      </c>
      <c r="H282" s="113" t="s">
        <v>86</v>
      </c>
      <c r="I282" s="113" t="s">
        <v>786</v>
      </c>
      <c r="J282" s="113" t="s">
        <v>336</v>
      </c>
      <c r="K282" s="113" t="s">
        <v>382</v>
      </c>
      <c r="L282" s="113" t="s">
        <v>420</v>
      </c>
      <c r="M282" s="113" t="s">
        <v>388</v>
      </c>
      <c r="N282" s="113" t="s">
        <v>44</v>
      </c>
      <c r="O282" s="113" t="s">
        <v>433</v>
      </c>
      <c r="P282" s="113" t="s">
        <v>824</v>
      </c>
      <c r="Q282" s="113">
        <v>167</v>
      </c>
      <c r="R282" s="113" t="s">
        <v>86</v>
      </c>
      <c r="S282" s="84" t="str">
        <f t="shared" si="28"/>
        <v>KENT EF</v>
      </c>
      <c r="T282" s="84" t="str">
        <f t="shared" si="31"/>
        <v>коричневый</v>
      </c>
      <c r="Y282" s="60">
        <f t="shared" si="32"/>
        <v>2</v>
      </c>
      <c r="Z282" s="49">
        <f t="shared" si="33"/>
        <v>105</v>
      </c>
      <c r="AA282" s="60">
        <f t="shared" si="34"/>
        <v>2105</v>
      </c>
    </row>
    <row r="283" spans="1:27">
      <c r="A283" s="84" t="str">
        <f t="shared" si="29"/>
        <v>6210201167</v>
      </c>
      <c r="B283" s="84" t="str">
        <f t="shared" si="30"/>
        <v>02-105-14</v>
      </c>
      <c r="C283" s="113" t="s">
        <v>1289</v>
      </c>
      <c r="D283" s="113" t="s">
        <v>1287</v>
      </c>
      <c r="E283" s="113" t="s">
        <v>785</v>
      </c>
      <c r="F283" s="114">
        <v>59</v>
      </c>
      <c r="G283" s="113" t="s">
        <v>1288</v>
      </c>
      <c r="H283" s="113" t="s">
        <v>86</v>
      </c>
      <c r="I283" s="113" t="s">
        <v>786</v>
      </c>
      <c r="J283" s="113" t="s">
        <v>336</v>
      </c>
      <c r="K283" s="113" t="s">
        <v>382</v>
      </c>
      <c r="L283" s="113" t="s">
        <v>420</v>
      </c>
      <c r="M283" s="113" t="s">
        <v>388</v>
      </c>
      <c r="N283" s="113" t="s">
        <v>44</v>
      </c>
      <c r="O283" s="113" t="s">
        <v>433</v>
      </c>
      <c r="P283" s="113" t="s">
        <v>824</v>
      </c>
      <c r="Q283" s="113">
        <v>167</v>
      </c>
      <c r="R283" s="113" t="s">
        <v>86</v>
      </c>
      <c r="S283" s="84" t="str">
        <f t="shared" si="28"/>
        <v>KENT EF</v>
      </c>
      <c r="T283" s="84" t="str">
        <f t="shared" si="31"/>
        <v>коричневый</v>
      </c>
      <c r="Y283" s="60">
        <f t="shared" si="32"/>
        <v>2</v>
      </c>
      <c r="Z283" s="49">
        <f t="shared" si="33"/>
        <v>105</v>
      </c>
      <c r="AA283" s="60">
        <f t="shared" si="34"/>
        <v>2105</v>
      </c>
    </row>
    <row r="284" spans="1:27">
      <c r="A284" s="84" t="str">
        <f t="shared" si="29"/>
        <v>6210201167</v>
      </c>
      <c r="B284" s="84" t="str">
        <f t="shared" si="30"/>
        <v>02-105-14</v>
      </c>
      <c r="C284" s="113" t="s">
        <v>1290</v>
      </c>
      <c r="D284" s="113" t="s">
        <v>1287</v>
      </c>
      <c r="E284" s="113" t="s">
        <v>788</v>
      </c>
      <c r="F284" s="114">
        <v>61</v>
      </c>
      <c r="G284" s="113" t="s">
        <v>1288</v>
      </c>
      <c r="H284" s="113" t="s">
        <v>86</v>
      </c>
      <c r="I284" s="113" t="s">
        <v>786</v>
      </c>
      <c r="J284" s="113" t="s">
        <v>336</v>
      </c>
      <c r="K284" s="113" t="s">
        <v>382</v>
      </c>
      <c r="L284" s="113" t="s">
        <v>420</v>
      </c>
      <c r="M284" s="113" t="s">
        <v>388</v>
      </c>
      <c r="N284" s="113" t="s">
        <v>44</v>
      </c>
      <c r="O284" s="113" t="s">
        <v>433</v>
      </c>
      <c r="P284" s="113" t="s">
        <v>824</v>
      </c>
      <c r="Q284" s="113">
        <v>167</v>
      </c>
      <c r="R284" s="113" t="s">
        <v>86</v>
      </c>
      <c r="S284" s="84" t="str">
        <f t="shared" si="28"/>
        <v>KENT EF</v>
      </c>
      <c r="T284" s="84" t="str">
        <f t="shared" si="31"/>
        <v>коричневый</v>
      </c>
      <c r="Y284" s="60">
        <f t="shared" si="32"/>
        <v>2</v>
      </c>
      <c r="Z284" s="49">
        <f t="shared" si="33"/>
        <v>105</v>
      </c>
      <c r="AA284" s="60">
        <f t="shared" si="34"/>
        <v>2105</v>
      </c>
    </row>
    <row r="285" spans="1:27">
      <c r="A285" s="84" t="str">
        <f t="shared" si="29"/>
        <v>6210305268</v>
      </c>
      <c r="B285" s="84" t="str">
        <f t="shared" si="30"/>
        <v>02-106-92</v>
      </c>
      <c r="C285" s="113" t="s">
        <v>1291</v>
      </c>
      <c r="D285" s="113" t="s">
        <v>1292</v>
      </c>
      <c r="E285" s="113" t="s">
        <v>787</v>
      </c>
      <c r="F285" s="114">
        <v>57</v>
      </c>
      <c r="G285" s="113" t="s">
        <v>1293</v>
      </c>
      <c r="H285" s="113" t="s">
        <v>175</v>
      </c>
      <c r="I285" s="113" t="s">
        <v>786</v>
      </c>
      <c r="J285" s="113" t="s">
        <v>324</v>
      </c>
      <c r="K285" s="113" t="s">
        <v>382</v>
      </c>
      <c r="L285" s="113" t="s">
        <v>420</v>
      </c>
      <c r="M285" s="113" t="s">
        <v>388</v>
      </c>
      <c r="N285" s="113" t="s">
        <v>44</v>
      </c>
      <c r="O285" s="113" t="s">
        <v>433</v>
      </c>
      <c r="P285" s="113" t="s">
        <v>824</v>
      </c>
      <c r="Q285" s="113">
        <v>268</v>
      </c>
      <c r="R285" s="113" t="s">
        <v>86</v>
      </c>
      <c r="S285" s="84" t="str">
        <f t="shared" si="28"/>
        <v>KENT LAMB</v>
      </c>
      <c r="T285" s="84" t="str">
        <f t="shared" si="31"/>
        <v>коричневый / синий</v>
      </c>
      <c r="Y285" s="60">
        <f t="shared" si="32"/>
        <v>2</v>
      </c>
      <c r="Z285" s="49">
        <f t="shared" si="33"/>
        <v>106</v>
      </c>
      <c r="AA285" s="60">
        <f t="shared" si="34"/>
        <v>2106</v>
      </c>
    </row>
    <row r="286" spans="1:27">
      <c r="A286" s="84" t="str">
        <f t="shared" si="29"/>
        <v>6210305268</v>
      </c>
      <c r="B286" s="84" t="str">
        <f t="shared" si="30"/>
        <v>02-106-92</v>
      </c>
      <c r="C286" s="113" t="s">
        <v>1294</v>
      </c>
      <c r="D286" s="113" t="s">
        <v>1292</v>
      </c>
      <c r="E286" s="113" t="s">
        <v>785</v>
      </c>
      <c r="F286" s="114">
        <v>59</v>
      </c>
      <c r="G286" s="113" t="s">
        <v>1293</v>
      </c>
      <c r="H286" s="113" t="s">
        <v>175</v>
      </c>
      <c r="I286" s="113" t="s">
        <v>786</v>
      </c>
      <c r="J286" s="113" t="s">
        <v>324</v>
      </c>
      <c r="K286" s="113" t="s">
        <v>382</v>
      </c>
      <c r="L286" s="113" t="s">
        <v>420</v>
      </c>
      <c r="M286" s="113" t="s">
        <v>388</v>
      </c>
      <c r="N286" s="113" t="s">
        <v>44</v>
      </c>
      <c r="O286" s="113" t="s">
        <v>433</v>
      </c>
      <c r="P286" s="113" t="s">
        <v>824</v>
      </c>
      <c r="Q286" s="113">
        <v>268</v>
      </c>
      <c r="R286" s="113" t="s">
        <v>86</v>
      </c>
      <c r="S286" s="84" t="str">
        <f t="shared" si="28"/>
        <v>KENT LAMB</v>
      </c>
      <c r="T286" s="84" t="str">
        <f t="shared" si="31"/>
        <v>коричневый / синий</v>
      </c>
      <c r="Y286" s="60">
        <f t="shared" si="32"/>
        <v>2</v>
      </c>
      <c r="Z286" s="49">
        <f t="shared" si="33"/>
        <v>106</v>
      </c>
      <c r="AA286" s="60">
        <f t="shared" si="34"/>
        <v>2106</v>
      </c>
    </row>
    <row r="287" spans="1:27">
      <c r="A287" s="84" t="str">
        <f t="shared" si="29"/>
        <v>6210305268</v>
      </c>
      <c r="B287" s="84" t="str">
        <f t="shared" si="30"/>
        <v>02-106-92</v>
      </c>
      <c r="C287" s="113" t="s">
        <v>1295</v>
      </c>
      <c r="D287" s="113" t="s">
        <v>1292</v>
      </c>
      <c r="E287" s="113" t="s">
        <v>788</v>
      </c>
      <c r="F287" s="114">
        <v>61</v>
      </c>
      <c r="G287" s="113" t="s">
        <v>1293</v>
      </c>
      <c r="H287" s="113" t="s">
        <v>175</v>
      </c>
      <c r="I287" s="113" t="s">
        <v>786</v>
      </c>
      <c r="J287" s="113" t="s">
        <v>324</v>
      </c>
      <c r="K287" s="113" t="s">
        <v>382</v>
      </c>
      <c r="L287" s="113" t="s">
        <v>420</v>
      </c>
      <c r="M287" s="113" t="s">
        <v>388</v>
      </c>
      <c r="N287" s="113" t="s">
        <v>44</v>
      </c>
      <c r="O287" s="113" t="s">
        <v>433</v>
      </c>
      <c r="P287" s="113" t="s">
        <v>824</v>
      </c>
      <c r="Q287" s="113">
        <v>268</v>
      </c>
      <c r="R287" s="113" t="s">
        <v>86</v>
      </c>
      <c r="S287" s="84" t="str">
        <f t="shared" si="28"/>
        <v>KENT LAMB</v>
      </c>
      <c r="T287" s="84" t="str">
        <f t="shared" si="31"/>
        <v>коричневый / синий</v>
      </c>
      <c r="Y287" s="60">
        <f t="shared" si="32"/>
        <v>2</v>
      </c>
      <c r="Z287" s="49">
        <f t="shared" si="33"/>
        <v>106</v>
      </c>
      <c r="AA287" s="60">
        <f t="shared" si="34"/>
        <v>2106</v>
      </c>
    </row>
    <row r="288" spans="1:27">
      <c r="A288" s="84" t="str">
        <f t="shared" si="29"/>
        <v>6210505371</v>
      </c>
      <c r="B288" s="84" t="str">
        <f t="shared" si="30"/>
        <v>02-069-14</v>
      </c>
      <c r="C288" s="113" t="s">
        <v>1296</v>
      </c>
      <c r="D288" s="113" t="s">
        <v>1297</v>
      </c>
      <c r="E288" s="113" t="s">
        <v>787</v>
      </c>
      <c r="F288" s="114">
        <v>57</v>
      </c>
      <c r="G288" s="113" t="s">
        <v>985</v>
      </c>
      <c r="H288" s="113" t="s">
        <v>86</v>
      </c>
      <c r="I288" s="113" t="s">
        <v>1069</v>
      </c>
      <c r="J288" s="113" t="s">
        <v>336</v>
      </c>
      <c r="K288" s="113" t="s">
        <v>382</v>
      </c>
      <c r="L288" s="113" t="s">
        <v>420</v>
      </c>
      <c r="M288" s="113" t="s">
        <v>389</v>
      </c>
      <c r="N288" s="113" t="s">
        <v>44</v>
      </c>
      <c r="O288" s="113" t="s">
        <v>386</v>
      </c>
      <c r="P288" s="113" t="s">
        <v>824</v>
      </c>
      <c r="Q288" s="113">
        <v>371</v>
      </c>
      <c r="R288" s="113" t="s">
        <v>86</v>
      </c>
      <c r="S288" s="84" t="str">
        <f t="shared" si="28"/>
        <v>KENT EF</v>
      </c>
      <c r="T288" s="84" t="str">
        <f t="shared" si="31"/>
        <v>коричневый</v>
      </c>
      <c r="Y288" s="60">
        <f t="shared" si="32"/>
        <v>2</v>
      </c>
      <c r="Z288" s="49">
        <f t="shared" si="33"/>
        <v>69</v>
      </c>
      <c r="AA288" s="60">
        <f t="shared" si="34"/>
        <v>2069</v>
      </c>
    </row>
    <row r="289" spans="1:27">
      <c r="A289" s="84" t="str">
        <f t="shared" si="29"/>
        <v>6210505371</v>
      </c>
      <c r="B289" s="84" t="str">
        <f t="shared" si="30"/>
        <v>02-069-14</v>
      </c>
      <c r="C289" s="113" t="s">
        <v>1298</v>
      </c>
      <c r="D289" s="113" t="s">
        <v>1297</v>
      </c>
      <c r="E289" s="113" t="s">
        <v>785</v>
      </c>
      <c r="F289" s="114">
        <v>59</v>
      </c>
      <c r="G289" s="113" t="s">
        <v>985</v>
      </c>
      <c r="H289" s="113" t="s">
        <v>86</v>
      </c>
      <c r="I289" s="113" t="s">
        <v>1069</v>
      </c>
      <c r="J289" s="113" t="s">
        <v>336</v>
      </c>
      <c r="K289" s="113" t="s">
        <v>382</v>
      </c>
      <c r="L289" s="113" t="s">
        <v>420</v>
      </c>
      <c r="M289" s="113" t="s">
        <v>389</v>
      </c>
      <c r="N289" s="113" t="s">
        <v>44</v>
      </c>
      <c r="O289" s="113" t="s">
        <v>386</v>
      </c>
      <c r="P289" s="113" t="s">
        <v>824</v>
      </c>
      <c r="Q289" s="113">
        <v>371</v>
      </c>
      <c r="R289" s="113" t="s">
        <v>86</v>
      </c>
      <c r="S289" s="84" t="str">
        <f t="shared" si="28"/>
        <v>KENT EF</v>
      </c>
      <c r="T289" s="84" t="str">
        <f t="shared" si="31"/>
        <v>коричневый</v>
      </c>
      <c r="Y289" s="60">
        <f t="shared" si="32"/>
        <v>2</v>
      </c>
      <c r="Z289" s="49">
        <f t="shared" si="33"/>
        <v>69</v>
      </c>
      <c r="AA289" s="60">
        <f t="shared" si="34"/>
        <v>2069</v>
      </c>
    </row>
    <row r="290" spans="1:27">
      <c r="A290" s="84" t="str">
        <f t="shared" si="29"/>
        <v>6210505371</v>
      </c>
      <c r="B290" s="84" t="str">
        <f t="shared" si="30"/>
        <v>02-069-14</v>
      </c>
      <c r="C290" s="113" t="s">
        <v>1299</v>
      </c>
      <c r="D290" s="113" t="s">
        <v>1297</v>
      </c>
      <c r="E290" s="113" t="s">
        <v>788</v>
      </c>
      <c r="F290" s="114">
        <v>61</v>
      </c>
      <c r="G290" s="113" t="s">
        <v>985</v>
      </c>
      <c r="H290" s="113" t="s">
        <v>86</v>
      </c>
      <c r="I290" s="113" t="s">
        <v>1069</v>
      </c>
      <c r="J290" s="113" t="s">
        <v>336</v>
      </c>
      <c r="K290" s="113" t="s">
        <v>382</v>
      </c>
      <c r="L290" s="113" t="s">
        <v>420</v>
      </c>
      <c r="M290" s="113" t="s">
        <v>389</v>
      </c>
      <c r="N290" s="113" t="s">
        <v>44</v>
      </c>
      <c r="O290" s="113" t="s">
        <v>386</v>
      </c>
      <c r="P290" s="113" t="s">
        <v>824</v>
      </c>
      <c r="Q290" s="113">
        <v>371</v>
      </c>
      <c r="R290" s="113" t="s">
        <v>86</v>
      </c>
      <c r="S290" s="84" t="str">
        <f t="shared" si="28"/>
        <v>KENT EF</v>
      </c>
      <c r="T290" s="84" t="str">
        <f t="shared" si="31"/>
        <v>коричневый</v>
      </c>
      <c r="Y290" s="60">
        <f t="shared" si="32"/>
        <v>2</v>
      </c>
      <c r="Z290" s="49">
        <f t="shared" si="33"/>
        <v>69</v>
      </c>
      <c r="AA290" s="60">
        <f t="shared" si="34"/>
        <v>2069</v>
      </c>
    </row>
    <row r="291" spans="1:27">
      <c r="A291" s="84" t="str">
        <f t="shared" si="29"/>
        <v>6210505371</v>
      </c>
      <c r="B291" s="84" t="str">
        <f t="shared" si="30"/>
        <v>02-069-14</v>
      </c>
      <c r="C291" s="113" t="s">
        <v>1300</v>
      </c>
      <c r="D291" s="113" t="s">
        <v>1297</v>
      </c>
      <c r="E291" s="113" t="s">
        <v>813</v>
      </c>
      <c r="F291" s="114">
        <v>56</v>
      </c>
      <c r="G291" s="113" t="s">
        <v>985</v>
      </c>
      <c r="H291" s="113" t="s">
        <v>86</v>
      </c>
      <c r="I291" s="113" t="s">
        <v>1069</v>
      </c>
      <c r="J291" s="113" t="s">
        <v>336</v>
      </c>
      <c r="K291" s="113" t="s">
        <v>382</v>
      </c>
      <c r="L291" s="113" t="s">
        <v>420</v>
      </c>
      <c r="M291" s="113" t="s">
        <v>389</v>
      </c>
      <c r="N291" s="113" t="s">
        <v>44</v>
      </c>
      <c r="O291" s="113" t="s">
        <v>386</v>
      </c>
      <c r="P291" s="113" t="s">
        <v>824</v>
      </c>
      <c r="Q291" s="113">
        <v>371</v>
      </c>
      <c r="R291" s="113" t="s">
        <v>86</v>
      </c>
      <c r="S291" s="84" t="str">
        <f t="shared" si="28"/>
        <v>KENT EF</v>
      </c>
      <c r="T291" s="84" t="str">
        <f t="shared" si="31"/>
        <v>коричневый</v>
      </c>
      <c r="Y291" s="60">
        <f t="shared" si="32"/>
        <v>2</v>
      </c>
      <c r="Z291" s="49">
        <f t="shared" si="33"/>
        <v>69</v>
      </c>
      <c r="AA291" s="60">
        <f t="shared" si="34"/>
        <v>2069</v>
      </c>
    </row>
    <row r="292" spans="1:27">
      <c r="A292" s="84" t="str">
        <f t="shared" si="29"/>
        <v>6210505371</v>
      </c>
      <c r="B292" s="84" t="str">
        <f t="shared" si="30"/>
        <v>02-069-14</v>
      </c>
      <c r="C292" s="113" t="s">
        <v>1301</v>
      </c>
      <c r="D292" s="113" t="s">
        <v>1297</v>
      </c>
      <c r="E292" s="113" t="s">
        <v>797</v>
      </c>
      <c r="F292" s="114">
        <v>58</v>
      </c>
      <c r="G292" s="113" t="s">
        <v>985</v>
      </c>
      <c r="H292" s="113" t="s">
        <v>86</v>
      </c>
      <c r="I292" s="113" t="s">
        <v>1069</v>
      </c>
      <c r="J292" s="113" t="s">
        <v>336</v>
      </c>
      <c r="K292" s="113" t="s">
        <v>382</v>
      </c>
      <c r="L292" s="113" t="s">
        <v>420</v>
      </c>
      <c r="M292" s="113" t="s">
        <v>389</v>
      </c>
      <c r="N292" s="113" t="s">
        <v>44</v>
      </c>
      <c r="O292" s="113" t="s">
        <v>386</v>
      </c>
      <c r="P292" s="113" t="s">
        <v>824</v>
      </c>
      <c r="Q292" s="113">
        <v>371</v>
      </c>
      <c r="R292" s="113" t="s">
        <v>86</v>
      </c>
      <c r="S292" s="84" t="str">
        <f t="shared" si="28"/>
        <v>KENT EF</v>
      </c>
      <c r="T292" s="84" t="str">
        <f t="shared" si="31"/>
        <v>коричневый</v>
      </c>
      <c r="Y292" s="60">
        <f t="shared" si="32"/>
        <v>2</v>
      </c>
      <c r="Z292" s="49">
        <f t="shared" si="33"/>
        <v>69</v>
      </c>
      <c r="AA292" s="60">
        <f t="shared" si="34"/>
        <v>2069</v>
      </c>
    </row>
    <row r="293" spans="1:27">
      <c r="A293" s="84" t="str">
        <f t="shared" si="29"/>
        <v>6210505371</v>
      </c>
      <c r="B293" s="84" t="str">
        <f t="shared" si="30"/>
        <v>02-069-14</v>
      </c>
      <c r="C293" s="113" t="s">
        <v>1302</v>
      </c>
      <c r="D293" s="113" t="s">
        <v>1297</v>
      </c>
      <c r="E293" s="113" t="s">
        <v>798</v>
      </c>
      <c r="F293" s="114">
        <v>60</v>
      </c>
      <c r="G293" s="113" t="s">
        <v>985</v>
      </c>
      <c r="H293" s="113" t="s">
        <v>86</v>
      </c>
      <c r="I293" s="113" t="s">
        <v>1069</v>
      </c>
      <c r="J293" s="113" t="s">
        <v>336</v>
      </c>
      <c r="K293" s="113" t="s">
        <v>382</v>
      </c>
      <c r="L293" s="113" t="s">
        <v>420</v>
      </c>
      <c r="M293" s="113" t="s">
        <v>389</v>
      </c>
      <c r="N293" s="113" t="s">
        <v>44</v>
      </c>
      <c r="O293" s="113" t="s">
        <v>386</v>
      </c>
      <c r="P293" s="113" t="s">
        <v>824</v>
      </c>
      <c r="Q293" s="113">
        <v>371</v>
      </c>
      <c r="R293" s="113" t="s">
        <v>86</v>
      </c>
      <c r="S293" s="84" t="str">
        <f t="shared" si="28"/>
        <v>KENT EF</v>
      </c>
      <c r="T293" s="84" t="str">
        <f t="shared" si="31"/>
        <v>коричневый</v>
      </c>
      <c r="Y293" s="60">
        <f t="shared" si="32"/>
        <v>2</v>
      </c>
      <c r="Z293" s="49">
        <f t="shared" si="33"/>
        <v>69</v>
      </c>
      <c r="AA293" s="60">
        <f t="shared" si="34"/>
        <v>2069</v>
      </c>
    </row>
    <row r="294" spans="1:27">
      <c r="A294" s="84" t="str">
        <f t="shared" si="29"/>
        <v>6210505371</v>
      </c>
      <c r="B294" s="84" t="str">
        <f t="shared" si="30"/>
        <v>02-069-14</v>
      </c>
      <c r="C294" s="113" t="s">
        <v>1303</v>
      </c>
      <c r="D294" s="113" t="s">
        <v>1297</v>
      </c>
      <c r="E294" s="113" t="s">
        <v>789</v>
      </c>
      <c r="F294" s="114">
        <v>63</v>
      </c>
      <c r="G294" s="113" t="s">
        <v>985</v>
      </c>
      <c r="H294" s="113" t="s">
        <v>86</v>
      </c>
      <c r="I294" s="113" t="s">
        <v>1069</v>
      </c>
      <c r="J294" s="113" t="s">
        <v>336</v>
      </c>
      <c r="K294" s="113" t="s">
        <v>382</v>
      </c>
      <c r="L294" s="113" t="s">
        <v>420</v>
      </c>
      <c r="M294" s="113" t="s">
        <v>389</v>
      </c>
      <c r="N294" s="113" t="s">
        <v>44</v>
      </c>
      <c r="O294" s="113" t="s">
        <v>386</v>
      </c>
      <c r="P294" s="113" t="s">
        <v>824</v>
      </c>
      <c r="Q294" s="113">
        <v>371</v>
      </c>
      <c r="R294" s="113" t="s">
        <v>86</v>
      </c>
      <c r="S294" s="84" t="str">
        <f t="shared" si="28"/>
        <v>KENT EF</v>
      </c>
      <c r="T294" s="84" t="str">
        <f t="shared" si="31"/>
        <v>коричневый</v>
      </c>
      <c r="Y294" s="60">
        <f t="shared" si="32"/>
        <v>2</v>
      </c>
      <c r="Z294" s="49">
        <f t="shared" si="33"/>
        <v>69</v>
      </c>
      <c r="AA294" s="60">
        <f t="shared" si="34"/>
        <v>2069</v>
      </c>
    </row>
    <row r="295" spans="1:27">
      <c r="A295" s="84" t="str">
        <f t="shared" si="29"/>
        <v>6210505371</v>
      </c>
      <c r="B295" s="84" t="str">
        <f t="shared" si="30"/>
        <v>02-069-14</v>
      </c>
      <c r="C295" s="113" t="s">
        <v>1304</v>
      </c>
      <c r="D295" s="113" t="s">
        <v>1297</v>
      </c>
      <c r="E295" s="113" t="s">
        <v>835</v>
      </c>
      <c r="F295" s="114">
        <v>62</v>
      </c>
      <c r="G295" s="113" t="s">
        <v>985</v>
      </c>
      <c r="H295" s="113" t="s">
        <v>86</v>
      </c>
      <c r="I295" s="113" t="s">
        <v>1069</v>
      </c>
      <c r="J295" s="113" t="s">
        <v>336</v>
      </c>
      <c r="K295" s="113" t="s">
        <v>382</v>
      </c>
      <c r="L295" s="113" t="s">
        <v>420</v>
      </c>
      <c r="M295" s="113" t="s">
        <v>389</v>
      </c>
      <c r="N295" s="113" t="s">
        <v>44</v>
      </c>
      <c r="O295" s="113" t="s">
        <v>386</v>
      </c>
      <c r="P295" s="113" t="s">
        <v>824</v>
      </c>
      <c r="Q295" s="113">
        <v>371</v>
      </c>
      <c r="R295" s="113" t="s">
        <v>86</v>
      </c>
      <c r="S295" s="84" t="str">
        <f t="shared" si="28"/>
        <v>KENT EF</v>
      </c>
      <c r="T295" s="84" t="str">
        <f t="shared" si="31"/>
        <v>коричневый</v>
      </c>
      <c r="Y295" s="60">
        <f t="shared" si="32"/>
        <v>2</v>
      </c>
      <c r="Z295" s="49">
        <f t="shared" si="33"/>
        <v>69</v>
      </c>
      <c r="AA295" s="60">
        <f t="shared" si="34"/>
        <v>2069</v>
      </c>
    </row>
    <row r="296" spans="1:27">
      <c r="A296" s="84" t="str">
        <f t="shared" si="29"/>
        <v>62901011</v>
      </c>
      <c r="B296" s="84" t="str">
        <f t="shared" si="30"/>
        <v>02-107-09</v>
      </c>
      <c r="C296" s="113" t="s">
        <v>1305</v>
      </c>
      <c r="D296" s="113" t="s">
        <v>1306</v>
      </c>
      <c r="E296" s="113" t="s">
        <v>790</v>
      </c>
      <c r="F296" s="114">
        <v>55</v>
      </c>
      <c r="G296" s="113" t="s">
        <v>1307</v>
      </c>
      <c r="H296" s="113" t="s">
        <v>53</v>
      </c>
      <c r="I296" s="113" t="s">
        <v>1026</v>
      </c>
      <c r="J296" s="113" t="s">
        <v>348</v>
      </c>
      <c r="K296" s="113" t="s">
        <v>382</v>
      </c>
      <c r="L296" s="113" t="s">
        <v>420</v>
      </c>
      <c r="M296" s="113" t="s">
        <v>388</v>
      </c>
      <c r="N296" s="113" t="s">
        <v>44</v>
      </c>
      <c r="O296" s="113" t="s">
        <v>385</v>
      </c>
      <c r="P296" s="113" t="s">
        <v>824</v>
      </c>
      <c r="Q296" s="113">
        <v>1</v>
      </c>
      <c r="R296" s="113" t="s">
        <v>53</v>
      </c>
      <c r="S296" s="84" t="str">
        <f t="shared" si="28"/>
        <v>RIDERS</v>
      </c>
      <c r="T296" s="84" t="str">
        <f t="shared" si="31"/>
        <v>черный</v>
      </c>
      <c r="Y296" s="60">
        <f t="shared" si="32"/>
        <v>2</v>
      </c>
      <c r="Z296" s="49">
        <f t="shared" si="33"/>
        <v>107</v>
      </c>
      <c r="AA296" s="60">
        <f t="shared" si="34"/>
        <v>2107</v>
      </c>
    </row>
    <row r="297" spans="1:27">
      <c r="A297" s="84" t="str">
        <f t="shared" si="29"/>
        <v>62901011</v>
      </c>
      <c r="B297" s="84" t="str">
        <f t="shared" si="30"/>
        <v>02-107-09</v>
      </c>
      <c r="C297" s="113" t="s">
        <v>1308</v>
      </c>
      <c r="D297" s="113" t="s">
        <v>1306</v>
      </c>
      <c r="E297" s="113" t="s">
        <v>787</v>
      </c>
      <c r="F297" s="114">
        <v>57</v>
      </c>
      <c r="G297" s="113" t="s">
        <v>1307</v>
      </c>
      <c r="H297" s="113" t="s">
        <v>53</v>
      </c>
      <c r="I297" s="113" t="s">
        <v>1026</v>
      </c>
      <c r="J297" s="113" t="s">
        <v>348</v>
      </c>
      <c r="K297" s="113" t="s">
        <v>382</v>
      </c>
      <c r="L297" s="113" t="s">
        <v>420</v>
      </c>
      <c r="M297" s="113" t="s">
        <v>388</v>
      </c>
      <c r="N297" s="113" t="s">
        <v>44</v>
      </c>
      <c r="O297" s="113" t="s">
        <v>385</v>
      </c>
      <c r="P297" s="113" t="s">
        <v>824</v>
      </c>
      <c r="Q297" s="113">
        <v>1</v>
      </c>
      <c r="R297" s="113" t="s">
        <v>53</v>
      </c>
      <c r="S297" s="84" t="str">
        <f t="shared" si="28"/>
        <v>RIDERS</v>
      </c>
      <c r="T297" s="84" t="str">
        <f t="shared" si="31"/>
        <v>черный</v>
      </c>
      <c r="Y297" s="60">
        <f t="shared" si="32"/>
        <v>2</v>
      </c>
      <c r="Z297" s="49">
        <f t="shared" si="33"/>
        <v>107</v>
      </c>
      <c r="AA297" s="60">
        <f t="shared" si="34"/>
        <v>2107</v>
      </c>
    </row>
    <row r="298" spans="1:27">
      <c r="A298" s="84" t="str">
        <f t="shared" si="29"/>
        <v>62901011</v>
      </c>
      <c r="B298" s="84" t="str">
        <f t="shared" si="30"/>
        <v>02-107-09</v>
      </c>
      <c r="C298" s="113" t="s">
        <v>1309</v>
      </c>
      <c r="D298" s="113" t="s">
        <v>1306</v>
      </c>
      <c r="E298" s="113" t="s">
        <v>785</v>
      </c>
      <c r="F298" s="114">
        <v>59</v>
      </c>
      <c r="G298" s="113" t="s">
        <v>1307</v>
      </c>
      <c r="H298" s="113" t="s">
        <v>53</v>
      </c>
      <c r="I298" s="113" t="s">
        <v>1026</v>
      </c>
      <c r="J298" s="113" t="s">
        <v>348</v>
      </c>
      <c r="K298" s="113" t="s">
        <v>382</v>
      </c>
      <c r="L298" s="113" t="s">
        <v>420</v>
      </c>
      <c r="M298" s="113" t="s">
        <v>388</v>
      </c>
      <c r="N298" s="113" t="s">
        <v>44</v>
      </c>
      <c r="O298" s="113" t="s">
        <v>385</v>
      </c>
      <c r="P298" s="113" t="s">
        <v>824</v>
      </c>
      <c r="Q298" s="113">
        <v>1</v>
      </c>
      <c r="R298" s="113" t="s">
        <v>53</v>
      </c>
      <c r="S298" s="84" t="str">
        <f t="shared" si="28"/>
        <v>RIDERS</v>
      </c>
      <c r="T298" s="84" t="str">
        <f t="shared" si="31"/>
        <v>черный</v>
      </c>
      <c r="Y298" s="60">
        <f t="shared" si="32"/>
        <v>2</v>
      </c>
      <c r="Z298" s="49">
        <f t="shared" si="33"/>
        <v>107</v>
      </c>
      <c r="AA298" s="60">
        <f t="shared" si="34"/>
        <v>2107</v>
      </c>
    </row>
    <row r="299" spans="1:27">
      <c r="A299" s="84" t="str">
        <f t="shared" si="29"/>
        <v>62901011</v>
      </c>
      <c r="B299" s="84" t="str">
        <f t="shared" si="30"/>
        <v>02-107-09</v>
      </c>
      <c r="C299" s="113" t="s">
        <v>1310</v>
      </c>
      <c r="D299" s="113" t="s">
        <v>1306</v>
      </c>
      <c r="E299" s="113" t="s">
        <v>788</v>
      </c>
      <c r="F299" s="114">
        <v>61</v>
      </c>
      <c r="G299" s="113" t="s">
        <v>1307</v>
      </c>
      <c r="H299" s="113" t="s">
        <v>53</v>
      </c>
      <c r="I299" s="113" t="s">
        <v>1026</v>
      </c>
      <c r="J299" s="113" t="s">
        <v>348</v>
      </c>
      <c r="K299" s="113" t="s">
        <v>382</v>
      </c>
      <c r="L299" s="113" t="s">
        <v>420</v>
      </c>
      <c r="M299" s="113" t="s">
        <v>388</v>
      </c>
      <c r="N299" s="113" t="s">
        <v>44</v>
      </c>
      <c r="O299" s="113" t="s">
        <v>385</v>
      </c>
      <c r="P299" s="113" t="s">
        <v>824</v>
      </c>
      <c r="Q299" s="113">
        <v>1</v>
      </c>
      <c r="R299" s="113" t="s">
        <v>53</v>
      </c>
      <c r="S299" s="84" t="str">
        <f t="shared" si="28"/>
        <v>RIDERS</v>
      </c>
      <c r="T299" s="84" t="str">
        <f t="shared" si="31"/>
        <v>черный</v>
      </c>
      <c r="Y299" s="60">
        <f t="shared" si="32"/>
        <v>2</v>
      </c>
      <c r="Z299" s="49">
        <f t="shared" si="33"/>
        <v>107</v>
      </c>
      <c r="AA299" s="60">
        <f t="shared" si="34"/>
        <v>2107</v>
      </c>
    </row>
    <row r="300" spans="1:27">
      <c r="A300" s="84" t="str">
        <f t="shared" si="29"/>
        <v>62901101</v>
      </c>
      <c r="B300" s="84" t="str">
        <f t="shared" si="30"/>
        <v>02-077-09</v>
      </c>
      <c r="C300" s="113" t="s">
        <v>1311</v>
      </c>
      <c r="D300" s="113" t="s">
        <v>1312</v>
      </c>
      <c r="E300" s="113" t="s">
        <v>790</v>
      </c>
      <c r="F300" s="114">
        <v>55</v>
      </c>
      <c r="G300" s="113" t="s">
        <v>1045</v>
      </c>
      <c r="H300" s="113" t="s">
        <v>53</v>
      </c>
      <c r="I300" s="113" t="s">
        <v>1046</v>
      </c>
      <c r="J300" s="113" t="s">
        <v>348</v>
      </c>
      <c r="K300" s="113" t="s">
        <v>382</v>
      </c>
      <c r="L300" s="113" t="s">
        <v>420</v>
      </c>
      <c r="M300" s="113" t="s">
        <v>388</v>
      </c>
      <c r="N300" s="113" t="s">
        <v>44</v>
      </c>
      <c r="O300" s="113" t="s">
        <v>433</v>
      </c>
      <c r="P300" s="113" t="s">
        <v>824</v>
      </c>
      <c r="Q300" s="113">
        <v>1</v>
      </c>
      <c r="R300" s="113" t="s">
        <v>53</v>
      </c>
      <c r="S300" s="84" t="str">
        <f t="shared" si="28"/>
        <v>RIDERS</v>
      </c>
      <c r="T300" s="84" t="str">
        <f t="shared" si="31"/>
        <v>черный</v>
      </c>
      <c r="Y300" s="60">
        <f t="shared" si="32"/>
        <v>2</v>
      </c>
      <c r="Z300" s="49">
        <f t="shared" si="33"/>
        <v>77</v>
      </c>
      <c r="AA300" s="60">
        <f t="shared" si="34"/>
        <v>2077</v>
      </c>
    </row>
    <row r="301" spans="1:27">
      <c r="A301" s="84" t="str">
        <f t="shared" si="29"/>
        <v>62901101</v>
      </c>
      <c r="B301" s="84" t="str">
        <f t="shared" si="30"/>
        <v>02-077-09</v>
      </c>
      <c r="C301" s="113" t="s">
        <v>1313</v>
      </c>
      <c r="D301" s="113" t="s">
        <v>1312</v>
      </c>
      <c r="E301" s="113" t="s">
        <v>787</v>
      </c>
      <c r="F301" s="114">
        <v>57</v>
      </c>
      <c r="G301" s="113" t="s">
        <v>1045</v>
      </c>
      <c r="H301" s="113" t="s">
        <v>53</v>
      </c>
      <c r="I301" s="113" t="s">
        <v>1046</v>
      </c>
      <c r="J301" s="113" t="s">
        <v>348</v>
      </c>
      <c r="K301" s="113" t="s">
        <v>382</v>
      </c>
      <c r="L301" s="113" t="s">
        <v>420</v>
      </c>
      <c r="M301" s="113" t="s">
        <v>388</v>
      </c>
      <c r="N301" s="113" t="s">
        <v>44</v>
      </c>
      <c r="O301" s="113" t="s">
        <v>433</v>
      </c>
      <c r="P301" s="113" t="s">
        <v>824</v>
      </c>
      <c r="Q301" s="113">
        <v>1</v>
      </c>
      <c r="R301" s="113" t="s">
        <v>53</v>
      </c>
      <c r="S301" s="84" t="str">
        <f t="shared" si="28"/>
        <v>RIDERS</v>
      </c>
      <c r="T301" s="84" t="str">
        <f t="shared" si="31"/>
        <v>черный</v>
      </c>
      <c r="Y301" s="60">
        <f t="shared" si="32"/>
        <v>2</v>
      </c>
      <c r="Z301" s="49">
        <f t="shared" si="33"/>
        <v>77</v>
      </c>
      <c r="AA301" s="60">
        <f t="shared" si="34"/>
        <v>2077</v>
      </c>
    </row>
    <row r="302" spans="1:27">
      <c r="A302" s="84" t="str">
        <f t="shared" si="29"/>
        <v>62901101</v>
      </c>
      <c r="B302" s="84" t="str">
        <f t="shared" si="30"/>
        <v>02-077-09</v>
      </c>
      <c r="C302" s="113" t="s">
        <v>1314</v>
      </c>
      <c r="D302" s="113" t="s">
        <v>1312</v>
      </c>
      <c r="E302" s="113" t="s">
        <v>785</v>
      </c>
      <c r="F302" s="114">
        <v>59</v>
      </c>
      <c r="G302" s="113" t="s">
        <v>1045</v>
      </c>
      <c r="H302" s="113" t="s">
        <v>53</v>
      </c>
      <c r="I302" s="113" t="s">
        <v>1046</v>
      </c>
      <c r="J302" s="113" t="s">
        <v>348</v>
      </c>
      <c r="K302" s="113" t="s">
        <v>382</v>
      </c>
      <c r="L302" s="113" t="s">
        <v>420</v>
      </c>
      <c r="M302" s="113" t="s">
        <v>388</v>
      </c>
      <c r="N302" s="113" t="s">
        <v>44</v>
      </c>
      <c r="O302" s="113" t="s">
        <v>433</v>
      </c>
      <c r="P302" s="113" t="s">
        <v>824</v>
      </c>
      <c r="Q302" s="113">
        <v>1</v>
      </c>
      <c r="R302" s="113" t="s">
        <v>53</v>
      </c>
      <c r="S302" s="84" t="str">
        <f t="shared" si="28"/>
        <v>RIDERS</v>
      </c>
      <c r="T302" s="84" t="str">
        <f t="shared" si="31"/>
        <v>черный</v>
      </c>
      <c r="Y302" s="60">
        <f t="shared" si="32"/>
        <v>2</v>
      </c>
      <c r="Z302" s="49">
        <f t="shared" si="33"/>
        <v>77</v>
      </c>
      <c r="AA302" s="60">
        <f t="shared" si="34"/>
        <v>2077</v>
      </c>
    </row>
    <row r="303" spans="1:27">
      <c r="A303" s="84" t="str">
        <f t="shared" si="29"/>
        <v>62901101</v>
      </c>
      <c r="B303" s="84" t="str">
        <f t="shared" si="30"/>
        <v>02-077-09</v>
      </c>
      <c r="C303" s="113" t="s">
        <v>1315</v>
      </c>
      <c r="D303" s="113" t="s">
        <v>1312</v>
      </c>
      <c r="E303" s="113" t="s">
        <v>788</v>
      </c>
      <c r="F303" s="114">
        <v>61</v>
      </c>
      <c r="G303" s="113" t="s">
        <v>1045</v>
      </c>
      <c r="H303" s="113" t="s">
        <v>53</v>
      </c>
      <c r="I303" s="113" t="s">
        <v>1046</v>
      </c>
      <c r="J303" s="113" t="s">
        <v>348</v>
      </c>
      <c r="K303" s="113" t="s">
        <v>382</v>
      </c>
      <c r="L303" s="113" t="s">
        <v>420</v>
      </c>
      <c r="M303" s="113" t="s">
        <v>388</v>
      </c>
      <c r="N303" s="113" t="s">
        <v>44</v>
      </c>
      <c r="O303" s="113" t="s">
        <v>433</v>
      </c>
      <c r="P303" s="113" t="s">
        <v>824</v>
      </c>
      <c r="Q303" s="113">
        <v>1</v>
      </c>
      <c r="R303" s="113" t="s">
        <v>53</v>
      </c>
      <c r="S303" s="84" t="str">
        <f t="shared" si="28"/>
        <v>RIDERS</v>
      </c>
      <c r="T303" s="84" t="str">
        <f t="shared" si="31"/>
        <v>черный</v>
      </c>
      <c r="Y303" s="60">
        <f t="shared" si="32"/>
        <v>2</v>
      </c>
      <c r="Z303" s="49">
        <f t="shared" si="33"/>
        <v>77</v>
      </c>
      <c r="AA303" s="60">
        <f t="shared" si="34"/>
        <v>2077</v>
      </c>
    </row>
    <row r="304" spans="1:27">
      <c r="A304" s="84" t="str">
        <f t="shared" si="29"/>
        <v>6290301122</v>
      </c>
      <c r="B304" s="84" t="str">
        <f t="shared" si="30"/>
        <v>02-108-16</v>
      </c>
      <c r="C304" s="113" t="s">
        <v>1316</v>
      </c>
      <c r="D304" s="113" t="s">
        <v>1317</v>
      </c>
      <c r="E304" s="113" t="s">
        <v>787</v>
      </c>
      <c r="F304" s="114">
        <v>57</v>
      </c>
      <c r="G304" s="113" t="s">
        <v>1318</v>
      </c>
      <c r="H304" s="113" t="s">
        <v>55</v>
      </c>
      <c r="I304" s="113" t="s">
        <v>786</v>
      </c>
      <c r="J304" s="113" t="s">
        <v>348</v>
      </c>
      <c r="K304" s="113" t="s">
        <v>382</v>
      </c>
      <c r="L304" s="113" t="s">
        <v>420</v>
      </c>
      <c r="M304" s="113" t="s">
        <v>388</v>
      </c>
      <c r="N304" s="113" t="s">
        <v>44</v>
      </c>
      <c r="O304" s="113" t="s">
        <v>385</v>
      </c>
      <c r="P304" s="113" t="s">
        <v>824</v>
      </c>
      <c r="Q304" s="113">
        <v>122</v>
      </c>
      <c r="R304" s="113" t="s">
        <v>71</v>
      </c>
      <c r="S304" s="84" t="str">
        <f t="shared" si="28"/>
        <v>RIDERS</v>
      </c>
      <c r="T304" s="84" t="str">
        <f t="shared" si="31"/>
        <v>темно-синий</v>
      </c>
      <c r="Y304" s="60">
        <f t="shared" si="32"/>
        <v>2</v>
      </c>
      <c r="Z304" s="49">
        <f t="shared" si="33"/>
        <v>108</v>
      </c>
      <c r="AA304" s="60">
        <f t="shared" si="34"/>
        <v>2108</v>
      </c>
    </row>
    <row r="305" spans="1:27">
      <c r="A305" s="84" t="str">
        <f t="shared" si="29"/>
        <v>6290301122</v>
      </c>
      <c r="B305" s="84" t="str">
        <f t="shared" si="30"/>
        <v>02-108-16</v>
      </c>
      <c r="C305" s="113" t="s">
        <v>1319</v>
      </c>
      <c r="D305" s="113" t="s">
        <v>1317</v>
      </c>
      <c r="E305" s="113" t="s">
        <v>785</v>
      </c>
      <c r="F305" s="114">
        <v>59</v>
      </c>
      <c r="G305" s="113" t="s">
        <v>1318</v>
      </c>
      <c r="H305" s="113" t="s">
        <v>55</v>
      </c>
      <c r="I305" s="113" t="s">
        <v>786</v>
      </c>
      <c r="J305" s="113" t="s">
        <v>348</v>
      </c>
      <c r="K305" s="113" t="s">
        <v>382</v>
      </c>
      <c r="L305" s="113" t="s">
        <v>420</v>
      </c>
      <c r="M305" s="113" t="s">
        <v>388</v>
      </c>
      <c r="N305" s="113" t="s">
        <v>44</v>
      </c>
      <c r="O305" s="113" t="s">
        <v>385</v>
      </c>
      <c r="P305" s="113" t="s">
        <v>824</v>
      </c>
      <c r="Q305" s="113">
        <v>122</v>
      </c>
      <c r="R305" s="113" t="s">
        <v>71</v>
      </c>
      <c r="S305" s="84" t="str">
        <f t="shared" si="28"/>
        <v>RIDERS</v>
      </c>
      <c r="T305" s="84" t="str">
        <f t="shared" si="31"/>
        <v>темно-синий</v>
      </c>
      <c r="Y305" s="60">
        <f t="shared" si="32"/>
        <v>2</v>
      </c>
      <c r="Z305" s="49">
        <f t="shared" si="33"/>
        <v>108</v>
      </c>
      <c r="AA305" s="60">
        <f t="shared" si="34"/>
        <v>2108</v>
      </c>
    </row>
    <row r="306" spans="1:27">
      <c r="A306" s="84" t="str">
        <f t="shared" si="29"/>
        <v>6290301122</v>
      </c>
      <c r="B306" s="84" t="str">
        <f t="shared" si="30"/>
        <v>02-108-16</v>
      </c>
      <c r="C306" s="113" t="s">
        <v>1320</v>
      </c>
      <c r="D306" s="113" t="s">
        <v>1317</v>
      </c>
      <c r="E306" s="113" t="s">
        <v>788</v>
      </c>
      <c r="F306" s="114">
        <v>61</v>
      </c>
      <c r="G306" s="113" t="s">
        <v>1318</v>
      </c>
      <c r="H306" s="113" t="s">
        <v>55</v>
      </c>
      <c r="I306" s="113" t="s">
        <v>786</v>
      </c>
      <c r="J306" s="113" t="s">
        <v>348</v>
      </c>
      <c r="K306" s="113" t="s">
        <v>382</v>
      </c>
      <c r="L306" s="113" t="s">
        <v>420</v>
      </c>
      <c r="M306" s="113" t="s">
        <v>388</v>
      </c>
      <c r="N306" s="113" t="s">
        <v>44</v>
      </c>
      <c r="O306" s="113" t="s">
        <v>385</v>
      </c>
      <c r="P306" s="113" t="s">
        <v>824</v>
      </c>
      <c r="Q306" s="113">
        <v>122</v>
      </c>
      <c r="R306" s="113" t="s">
        <v>71</v>
      </c>
      <c r="S306" s="84" t="str">
        <f t="shared" si="28"/>
        <v>RIDERS</v>
      </c>
      <c r="T306" s="84" t="str">
        <f t="shared" si="31"/>
        <v>темно-синий</v>
      </c>
      <c r="Y306" s="60">
        <f t="shared" si="32"/>
        <v>2</v>
      </c>
      <c r="Z306" s="49">
        <f t="shared" si="33"/>
        <v>108</v>
      </c>
      <c r="AA306" s="60">
        <f t="shared" si="34"/>
        <v>2108</v>
      </c>
    </row>
    <row r="307" spans="1:27">
      <c r="A307" s="84" t="str">
        <f t="shared" si="29"/>
        <v>6380303227</v>
      </c>
      <c r="B307" s="84" t="str">
        <f t="shared" si="30"/>
        <v>02-109-95</v>
      </c>
      <c r="C307" s="113" t="s">
        <v>1321</v>
      </c>
      <c r="D307" s="113" t="s">
        <v>1322</v>
      </c>
      <c r="E307" s="113" t="s">
        <v>790</v>
      </c>
      <c r="F307" s="114">
        <v>55</v>
      </c>
      <c r="G307" s="113" t="s">
        <v>1323</v>
      </c>
      <c r="H307" s="113" t="s">
        <v>247</v>
      </c>
      <c r="I307" s="113" t="s">
        <v>1324</v>
      </c>
      <c r="J307" s="113" t="s">
        <v>324</v>
      </c>
      <c r="K307" s="113" t="s">
        <v>382</v>
      </c>
      <c r="L307" s="113" t="s">
        <v>420</v>
      </c>
      <c r="M307" s="113" t="s">
        <v>388</v>
      </c>
      <c r="N307" s="113" t="s">
        <v>44</v>
      </c>
      <c r="O307" s="113" t="s">
        <v>433</v>
      </c>
      <c r="P307" s="113" t="s">
        <v>824</v>
      </c>
      <c r="Q307" s="113">
        <v>227</v>
      </c>
      <c r="R307" s="113" t="s">
        <v>71</v>
      </c>
      <c r="S307" s="84" t="str">
        <f t="shared" si="28"/>
        <v>DRIVER</v>
      </c>
      <c r="T307" s="84" t="str">
        <f t="shared" si="31"/>
        <v>синий / бежевый</v>
      </c>
      <c r="Y307" s="60">
        <f t="shared" si="32"/>
        <v>2</v>
      </c>
      <c r="Z307" s="49">
        <f t="shared" si="33"/>
        <v>109</v>
      </c>
      <c r="AA307" s="60">
        <f t="shared" si="34"/>
        <v>2109</v>
      </c>
    </row>
    <row r="308" spans="1:27">
      <c r="A308" s="84" t="str">
        <f t="shared" si="29"/>
        <v>6380303227</v>
      </c>
      <c r="B308" s="84" t="str">
        <f t="shared" si="30"/>
        <v>02-109-95</v>
      </c>
      <c r="C308" s="113" t="s">
        <v>1325</v>
      </c>
      <c r="D308" s="113" t="s">
        <v>1322</v>
      </c>
      <c r="E308" s="113" t="s">
        <v>787</v>
      </c>
      <c r="F308" s="114">
        <v>57</v>
      </c>
      <c r="G308" s="113" t="s">
        <v>1323</v>
      </c>
      <c r="H308" s="113" t="s">
        <v>247</v>
      </c>
      <c r="I308" s="113" t="s">
        <v>1324</v>
      </c>
      <c r="J308" s="113" t="s">
        <v>324</v>
      </c>
      <c r="K308" s="113" t="s">
        <v>382</v>
      </c>
      <c r="L308" s="113" t="s">
        <v>420</v>
      </c>
      <c r="M308" s="113" t="s">
        <v>388</v>
      </c>
      <c r="N308" s="113" t="s">
        <v>44</v>
      </c>
      <c r="O308" s="113" t="s">
        <v>433</v>
      </c>
      <c r="P308" s="113" t="s">
        <v>824</v>
      </c>
      <c r="Q308" s="113">
        <v>227</v>
      </c>
      <c r="R308" s="113" t="s">
        <v>71</v>
      </c>
      <c r="S308" s="84" t="str">
        <f t="shared" si="28"/>
        <v>DRIVER</v>
      </c>
      <c r="T308" s="84" t="str">
        <f t="shared" si="31"/>
        <v>синий / бежевый</v>
      </c>
      <c r="Y308" s="60">
        <f t="shared" si="32"/>
        <v>2</v>
      </c>
      <c r="Z308" s="49">
        <f t="shared" si="33"/>
        <v>109</v>
      </c>
      <c r="AA308" s="60">
        <f t="shared" si="34"/>
        <v>2109</v>
      </c>
    </row>
    <row r="309" spans="1:27">
      <c r="A309" s="84" t="str">
        <f t="shared" si="29"/>
        <v>6380303227</v>
      </c>
      <c r="B309" s="84" t="str">
        <f t="shared" si="30"/>
        <v>02-109-95</v>
      </c>
      <c r="C309" s="113" t="s">
        <v>1326</v>
      </c>
      <c r="D309" s="113" t="s">
        <v>1322</v>
      </c>
      <c r="E309" s="113" t="s">
        <v>785</v>
      </c>
      <c r="F309" s="114">
        <v>59</v>
      </c>
      <c r="G309" s="113" t="s">
        <v>1323</v>
      </c>
      <c r="H309" s="113" t="s">
        <v>247</v>
      </c>
      <c r="I309" s="113" t="s">
        <v>1324</v>
      </c>
      <c r="J309" s="113" t="s">
        <v>324</v>
      </c>
      <c r="K309" s="113" t="s">
        <v>382</v>
      </c>
      <c r="L309" s="113" t="s">
        <v>420</v>
      </c>
      <c r="M309" s="113" t="s">
        <v>388</v>
      </c>
      <c r="N309" s="113" t="s">
        <v>44</v>
      </c>
      <c r="O309" s="113" t="s">
        <v>433</v>
      </c>
      <c r="P309" s="113" t="s">
        <v>824</v>
      </c>
      <c r="Q309" s="113">
        <v>227</v>
      </c>
      <c r="R309" s="113" t="s">
        <v>71</v>
      </c>
      <c r="S309" s="84" t="str">
        <f t="shared" si="28"/>
        <v>DRIVER</v>
      </c>
      <c r="T309" s="84" t="str">
        <f t="shared" si="31"/>
        <v>синий / бежевый</v>
      </c>
      <c r="Y309" s="60">
        <f t="shared" si="32"/>
        <v>2</v>
      </c>
      <c r="Z309" s="49">
        <f t="shared" si="33"/>
        <v>109</v>
      </c>
      <c r="AA309" s="60">
        <f t="shared" si="34"/>
        <v>2109</v>
      </c>
    </row>
    <row r="310" spans="1:27">
      <c r="A310" s="84" t="str">
        <f t="shared" si="29"/>
        <v>6380303227</v>
      </c>
      <c r="B310" s="84" t="str">
        <f t="shared" si="30"/>
        <v>02-109-95</v>
      </c>
      <c r="C310" s="113" t="s">
        <v>1327</v>
      </c>
      <c r="D310" s="113" t="s">
        <v>1322</v>
      </c>
      <c r="E310" s="113" t="s">
        <v>788</v>
      </c>
      <c r="F310" s="114">
        <v>61</v>
      </c>
      <c r="G310" s="113" t="s">
        <v>1323</v>
      </c>
      <c r="H310" s="113" t="s">
        <v>247</v>
      </c>
      <c r="I310" s="113" t="s">
        <v>1324</v>
      </c>
      <c r="J310" s="113" t="s">
        <v>324</v>
      </c>
      <c r="K310" s="113" t="s">
        <v>382</v>
      </c>
      <c r="L310" s="113" t="s">
        <v>420</v>
      </c>
      <c r="M310" s="113" t="s">
        <v>388</v>
      </c>
      <c r="N310" s="113" t="s">
        <v>44</v>
      </c>
      <c r="O310" s="113" t="s">
        <v>433</v>
      </c>
      <c r="P310" s="113" t="s">
        <v>824</v>
      </c>
      <c r="Q310" s="113">
        <v>227</v>
      </c>
      <c r="R310" s="113" t="s">
        <v>71</v>
      </c>
      <c r="S310" s="84" t="str">
        <f t="shared" si="28"/>
        <v>DRIVER</v>
      </c>
      <c r="T310" s="84" t="str">
        <f t="shared" si="31"/>
        <v>синий / бежевый</v>
      </c>
      <c r="Y310" s="60">
        <f t="shared" si="32"/>
        <v>2</v>
      </c>
      <c r="Z310" s="49">
        <f t="shared" si="33"/>
        <v>109</v>
      </c>
      <c r="AA310" s="60">
        <f t="shared" si="34"/>
        <v>2109</v>
      </c>
    </row>
    <row r="311" spans="1:27">
      <c r="A311" s="84" t="str">
        <f t="shared" si="29"/>
        <v>638090526</v>
      </c>
      <c r="B311" s="84" t="str">
        <f t="shared" si="30"/>
        <v>02-110-14</v>
      </c>
      <c r="C311" s="113" t="s">
        <v>1328</v>
      </c>
      <c r="D311" s="113" t="s">
        <v>1329</v>
      </c>
      <c r="E311" s="113" t="s">
        <v>790</v>
      </c>
      <c r="F311" s="114">
        <v>55</v>
      </c>
      <c r="G311" s="113" t="s">
        <v>1330</v>
      </c>
      <c r="H311" s="113" t="s">
        <v>86</v>
      </c>
      <c r="I311" s="113" t="s">
        <v>1331</v>
      </c>
      <c r="J311" s="113" t="s">
        <v>320</v>
      </c>
      <c r="K311" s="113" t="s">
        <v>382</v>
      </c>
      <c r="L311" s="113" t="s">
        <v>420</v>
      </c>
      <c r="M311" s="113" t="s">
        <v>388</v>
      </c>
      <c r="N311" s="113" t="s">
        <v>44</v>
      </c>
      <c r="O311" s="113" t="s">
        <v>433</v>
      </c>
      <c r="P311" s="113" t="s">
        <v>824</v>
      </c>
      <c r="Q311" s="113">
        <v>26</v>
      </c>
      <c r="R311" s="113" t="s">
        <v>86</v>
      </c>
      <c r="S311" s="84" t="str">
        <f t="shared" si="28"/>
        <v>DRIVER</v>
      </c>
      <c r="T311" s="84" t="str">
        <f t="shared" si="31"/>
        <v>коричневый</v>
      </c>
      <c r="Y311" s="60">
        <f t="shared" si="32"/>
        <v>2</v>
      </c>
      <c r="Z311" s="49">
        <f t="shared" si="33"/>
        <v>110</v>
      </c>
      <c r="AA311" s="60">
        <f t="shared" si="34"/>
        <v>2110</v>
      </c>
    </row>
    <row r="312" spans="1:27">
      <c r="A312" s="84" t="str">
        <f t="shared" si="29"/>
        <v>638090526</v>
      </c>
      <c r="B312" s="84" t="str">
        <f t="shared" si="30"/>
        <v>02-110-14</v>
      </c>
      <c r="C312" s="113" t="s">
        <v>1332</v>
      </c>
      <c r="D312" s="113" t="s">
        <v>1329</v>
      </c>
      <c r="E312" s="113" t="s">
        <v>787</v>
      </c>
      <c r="F312" s="114">
        <v>57</v>
      </c>
      <c r="G312" s="113" t="s">
        <v>1330</v>
      </c>
      <c r="H312" s="113" t="s">
        <v>86</v>
      </c>
      <c r="I312" s="113" t="s">
        <v>1331</v>
      </c>
      <c r="J312" s="113" t="s">
        <v>320</v>
      </c>
      <c r="K312" s="113" t="s">
        <v>382</v>
      </c>
      <c r="L312" s="113" t="s">
        <v>420</v>
      </c>
      <c r="M312" s="113" t="s">
        <v>388</v>
      </c>
      <c r="N312" s="113" t="s">
        <v>44</v>
      </c>
      <c r="O312" s="113" t="s">
        <v>433</v>
      </c>
      <c r="P312" s="113" t="s">
        <v>824</v>
      </c>
      <c r="Q312" s="113">
        <v>26</v>
      </c>
      <c r="R312" s="113" t="s">
        <v>86</v>
      </c>
      <c r="S312" s="84" t="str">
        <f t="shared" si="28"/>
        <v>DRIVER</v>
      </c>
      <c r="T312" s="84" t="str">
        <f t="shared" si="31"/>
        <v>коричневый</v>
      </c>
      <c r="Y312" s="60">
        <f t="shared" si="32"/>
        <v>2</v>
      </c>
      <c r="Z312" s="49">
        <f t="shared" si="33"/>
        <v>110</v>
      </c>
      <c r="AA312" s="60">
        <f t="shared" si="34"/>
        <v>2110</v>
      </c>
    </row>
    <row r="313" spans="1:27">
      <c r="A313" s="84" t="str">
        <f t="shared" si="29"/>
        <v>638090526</v>
      </c>
      <c r="B313" s="84" t="str">
        <f t="shared" si="30"/>
        <v>02-110-14</v>
      </c>
      <c r="C313" s="113" t="s">
        <v>1333</v>
      </c>
      <c r="D313" s="113" t="s">
        <v>1329</v>
      </c>
      <c r="E313" s="113" t="s">
        <v>785</v>
      </c>
      <c r="F313" s="114">
        <v>59</v>
      </c>
      <c r="G313" s="113" t="s">
        <v>1330</v>
      </c>
      <c r="H313" s="113" t="s">
        <v>86</v>
      </c>
      <c r="I313" s="113" t="s">
        <v>1331</v>
      </c>
      <c r="J313" s="113" t="s">
        <v>320</v>
      </c>
      <c r="K313" s="113" t="s">
        <v>382</v>
      </c>
      <c r="L313" s="113" t="s">
        <v>420</v>
      </c>
      <c r="M313" s="113" t="s">
        <v>388</v>
      </c>
      <c r="N313" s="113" t="s">
        <v>44</v>
      </c>
      <c r="O313" s="113" t="s">
        <v>433</v>
      </c>
      <c r="P313" s="113" t="s">
        <v>824</v>
      </c>
      <c r="Q313" s="113">
        <v>26</v>
      </c>
      <c r="R313" s="113" t="s">
        <v>86</v>
      </c>
      <c r="S313" s="84" t="str">
        <f t="shared" si="28"/>
        <v>DRIVER</v>
      </c>
      <c r="T313" s="84" t="str">
        <f t="shared" si="31"/>
        <v>коричневый</v>
      </c>
      <c r="Y313" s="60">
        <f t="shared" si="32"/>
        <v>2</v>
      </c>
      <c r="Z313" s="49">
        <f t="shared" si="33"/>
        <v>110</v>
      </c>
      <c r="AA313" s="60">
        <f t="shared" si="34"/>
        <v>2110</v>
      </c>
    </row>
    <row r="314" spans="1:27">
      <c r="A314" s="84" t="str">
        <f t="shared" si="29"/>
        <v>638090526</v>
      </c>
      <c r="B314" s="84" t="str">
        <f t="shared" si="30"/>
        <v>02-110-14</v>
      </c>
      <c r="C314" s="113" t="s">
        <v>1334</v>
      </c>
      <c r="D314" s="113" t="s">
        <v>1329</v>
      </c>
      <c r="E314" s="113" t="s">
        <v>788</v>
      </c>
      <c r="F314" s="114">
        <v>61</v>
      </c>
      <c r="G314" s="113" t="s">
        <v>1330</v>
      </c>
      <c r="H314" s="113" t="s">
        <v>86</v>
      </c>
      <c r="I314" s="113" t="s">
        <v>1331</v>
      </c>
      <c r="J314" s="113" t="s">
        <v>320</v>
      </c>
      <c r="K314" s="113" t="s">
        <v>382</v>
      </c>
      <c r="L314" s="113" t="s">
        <v>420</v>
      </c>
      <c r="M314" s="113" t="s">
        <v>388</v>
      </c>
      <c r="N314" s="113" t="s">
        <v>44</v>
      </c>
      <c r="O314" s="113" t="s">
        <v>433</v>
      </c>
      <c r="P314" s="113" t="s">
        <v>824</v>
      </c>
      <c r="Q314" s="113">
        <v>26</v>
      </c>
      <c r="R314" s="113" t="s">
        <v>86</v>
      </c>
      <c r="S314" s="84" t="str">
        <f t="shared" si="28"/>
        <v>DRIVER</v>
      </c>
      <c r="T314" s="84" t="str">
        <f t="shared" si="31"/>
        <v>коричневый</v>
      </c>
      <c r="Y314" s="60">
        <f t="shared" si="32"/>
        <v>2</v>
      </c>
      <c r="Z314" s="49">
        <f t="shared" si="33"/>
        <v>110</v>
      </c>
      <c r="AA314" s="60">
        <f t="shared" si="34"/>
        <v>2110</v>
      </c>
    </row>
    <row r="315" spans="1:27">
      <c r="A315" s="84" t="str">
        <f t="shared" si="29"/>
        <v>6610304289</v>
      </c>
      <c r="B315" s="84" t="str">
        <f t="shared" si="30"/>
        <v>02-111-18</v>
      </c>
      <c r="C315" s="113" t="s">
        <v>1335</v>
      </c>
      <c r="D315" s="113" t="s">
        <v>1336</v>
      </c>
      <c r="E315" s="113" t="s">
        <v>790</v>
      </c>
      <c r="F315" s="114">
        <v>55</v>
      </c>
      <c r="G315" s="113" t="s">
        <v>1337</v>
      </c>
      <c r="H315" s="113" t="s">
        <v>183</v>
      </c>
      <c r="I315" s="113" t="s">
        <v>786</v>
      </c>
      <c r="J315" s="113" t="s">
        <v>320</v>
      </c>
      <c r="K315" s="113" t="s">
        <v>382</v>
      </c>
      <c r="L315" s="113" t="s">
        <v>420</v>
      </c>
      <c r="M315" s="113" t="s">
        <v>388</v>
      </c>
      <c r="N315" s="113" t="s">
        <v>44</v>
      </c>
      <c r="O315" s="113" t="s">
        <v>433</v>
      </c>
      <c r="P315" s="113" t="s">
        <v>824</v>
      </c>
      <c r="Q315" s="113">
        <v>289</v>
      </c>
      <c r="R315" s="113" t="s">
        <v>78</v>
      </c>
      <c r="S315" s="84" t="str">
        <f t="shared" si="28"/>
        <v>TEXAS</v>
      </c>
      <c r="T315" s="84" t="str">
        <f t="shared" si="31"/>
        <v>красный / оливковый</v>
      </c>
      <c r="Y315" s="60">
        <f t="shared" si="32"/>
        <v>2</v>
      </c>
      <c r="Z315" s="49">
        <f t="shared" si="33"/>
        <v>111</v>
      </c>
      <c r="AA315" s="60">
        <f t="shared" si="34"/>
        <v>2111</v>
      </c>
    </row>
    <row r="316" spans="1:27">
      <c r="A316" s="84" t="str">
        <f t="shared" si="29"/>
        <v>6610304289</v>
      </c>
      <c r="B316" s="84" t="str">
        <f t="shared" si="30"/>
        <v>02-111-18</v>
      </c>
      <c r="C316" s="113" t="s">
        <v>1338</v>
      </c>
      <c r="D316" s="113" t="s">
        <v>1336</v>
      </c>
      <c r="E316" s="113" t="s">
        <v>787</v>
      </c>
      <c r="F316" s="114">
        <v>57</v>
      </c>
      <c r="G316" s="113" t="s">
        <v>1337</v>
      </c>
      <c r="H316" s="113" t="s">
        <v>183</v>
      </c>
      <c r="I316" s="113" t="s">
        <v>786</v>
      </c>
      <c r="J316" s="113" t="s">
        <v>320</v>
      </c>
      <c r="K316" s="113" t="s">
        <v>382</v>
      </c>
      <c r="L316" s="113" t="s">
        <v>420</v>
      </c>
      <c r="M316" s="113" t="s">
        <v>388</v>
      </c>
      <c r="N316" s="113" t="s">
        <v>44</v>
      </c>
      <c r="O316" s="113" t="s">
        <v>433</v>
      </c>
      <c r="P316" s="113" t="s">
        <v>824</v>
      </c>
      <c r="Q316" s="113">
        <v>289</v>
      </c>
      <c r="R316" s="113" t="s">
        <v>78</v>
      </c>
      <c r="S316" s="84" t="str">
        <f t="shared" si="28"/>
        <v>TEXAS</v>
      </c>
      <c r="T316" s="84" t="str">
        <f t="shared" si="31"/>
        <v>красный / оливковый</v>
      </c>
      <c r="Y316" s="60">
        <f t="shared" si="32"/>
        <v>2</v>
      </c>
      <c r="Z316" s="49">
        <f t="shared" si="33"/>
        <v>111</v>
      </c>
      <c r="AA316" s="60">
        <f t="shared" si="34"/>
        <v>2111</v>
      </c>
    </row>
    <row r="317" spans="1:27">
      <c r="A317" s="84" t="str">
        <f t="shared" si="29"/>
        <v>6610304289</v>
      </c>
      <c r="B317" s="84" t="str">
        <f t="shared" si="30"/>
        <v>02-111-18</v>
      </c>
      <c r="C317" s="113" t="s">
        <v>1339</v>
      </c>
      <c r="D317" s="113" t="s">
        <v>1336</v>
      </c>
      <c r="E317" s="113" t="s">
        <v>785</v>
      </c>
      <c r="F317" s="114">
        <v>59</v>
      </c>
      <c r="G317" s="113" t="s">
        <v>1337</v>
      </c>
      <c r="H317" s="113" t="s">
        <v>183</v>
      </c>
      <c r="I317" s="113" t="s">
        <v>786</v>
      </c>
      <c r="J317" s="113" t="s">
        <v>320</v>
      </c>
      <c r="K317" s="113" t="s">
        <v>382</v>
      </c>
      <c r="L317" s="113" t="s">
        <v>420</v>
      </c>
      <c r="M317" s="113" t="s">
        <v>388</v>
      </c>
      <c r="N317" s="113" t="s">
        <v>44</v>
      </c>
      <c r="O317" s="113" t="s">
        <v>433</v>
      </c>
      <c r="P317" s="113" t="s">
        <v>824</v>
      </c>
      <c r="Q317" s="113">
        <v>289</v>
      </c>
      <c r="R317" s="113" t="s">
        <v>78</v>
      </c>
      <c r="S317" s="84" t="str">
        <f t="shared" si="28"/>
        <v>TEXAS</v>
      </c>
      <c r="T317" s="84" t="str">
        <f t="shared" si="31"/>
        <v>красный / оливковый</v>
      </c>
      <c r="Y317" s="60">
        <f t="shared" si="32"/>
        <v>2</v>
      </c>
      <c r="Z317" s="49">
        <f t="shared" si="33"/>
        <v>111</v>
      </c>
      <c r="AA317" s="60">
        <f t="shared" si="34"/>
        <v>2111</v>
      </c>
    </row>
    <row r="318" spans="1:27">
      <c r="A318" s="84" t="str">
        <f t="shared" si="29"/>
        <v>6610304289</v>
      </c>
      <c r="B318" s="84" t="str">
        <f t="shared" si="30"/>
        <v>02-111-18</v>
      </c>
      <c r="C318" s="113" t="s">
        <v>1340</v>
      </c>
      <c r="D318" s="113" t="s">
        <v>1336</v>
      </c>
      <c r="E318" s="113" t="s">
        <v>788</v>
      </c>
      <c r="F318" s="114">
        <v>61</v>
      </c>
      <c r="G318" s="113" t="s">
        <v>1337</v>
      </c>
      <c r="H318" s="113" t="s">
        <v>183</v>
      </c>
      <c r="I318" s="113" t="s">
        <v>786</v>
      </c>
      <c r="J318" s="113" t="s">
        <v>320</v>
      </c>
      <c r="K318" s="113" t="s">
        <v>382</v>
      </c>
      <c r="L318" s="113" t="s">
        <v>420</v>
      </c>
      <c r="M318" s="113" t="s">
        <v>388</v>
      </c>
      <c r="N318" s="113" t="s">
        <v>44</v>
      </c>
      <c r="O318" s="113" t="s">
        <v>433</v>
      </c>
      <c r="P318" s="113" t="s">
        <v>824</v>
      </c>
      <c r="Q318" s="113">
        <v>289</v>
      </c>
      <c r="R318" s="113" t="s">
        <v>78</v>
      </c>
      <c r="S318" s="84" t="str">
        <f t="shared" si="28"/>
        <v>TEXAS</v>
      </c>
      <c r="T318" s="84" t="str">
        <f t="shared" si="31"/>
        <v>красный / оливковый</v>
      </c>
      <c r="Y318" s="60">
        <f t="shared" si="32"/>
        <v>2</v>
      </c>
      <c r="Z318" s="49">
        <f t="shared" si="33"/>
        <v>111</v>
      </c>
      <c r="AA318" s="60">
        <f t="shared" si="34"/>
        <v>2111</v>
      </c>
    </row>
    <row r="319" spans="1:27">
      <c r="A319" s="84" t="str">
        <f t="shared" si="29"/>
        <v>6610311264</v>
      </c>
      <c r="B319" s="84" t="str">
        <f t="shared" si="30"/>
        <v>02-112-27</v>
      </c>
      <c r="C319" s="113" t="s">
        <v>1341</v>
      </c>
      <c r="D319" s="113" t="s">
        <v>1342</v>
      </c>
      <c r="E319" s="113" t="s">
        <v>787</v>
      </c>
      <c r="F319" s="114">
        <v>57</v>
      </c>
      <c r="G319" s="113" t="s">
        <v>1343</v>
      </c>
      <c r="H319" s="113" t="s">
        <v>168</v>
      </c>
      <c r="I319" s="113" t="s">
        <v>957</v>
      </c>
      <c r="J319" s="113" t="s">
        <v>320</v>
      </c>
      <c r="K319" s="113" t="s">
        <v>382</v>
      </c>
      <c r="L319" s="113" t="s">
        <v>420</v>
      </c>
      <c r="M319" s="113" t="s">
        <v>388</v>
      </c>
      <c r="N319" s="113" t="s">
        <v>44</v>
      </c>
      <c r="O319" s="113" t="s">
        <v>433</v>
      </c>
      <c r="P319" s="113" t="s">
        <v>824</v>
      </c>
      <c r="Q319" s="113">
        <v>264</v>
      </c>
      <c r="R319" s="113" t="s">
        <v>86</v>
      </c>
      <c r="S319" s="84" t="str">
        <f t="shared" si="28"/>
        <v>TEXAS</v>
      </c>
      <c r="T319" s="84" t="str">
        <f t="shared" si="31"/>
        <v>коричневый / зеленый</v>
      </c>
      <c r="Y319" s="60">
        <f t="shared" si="32"/>
        <v>2</v>
      </c>
      <c r="Z319" s="49">
        <f t="shared" si="33"/>
        <v>112</v>
      </c>
      <c r="AA319" s="60">
        <f t="shared" si="34"/>
        <v>2112</v>
      </c>
    </row>
    <row r="320" spans="1:27">
      <c r="A320" s="84" t="str">
        <f t="shared" si="29"/>
        <v>6610311264</v>
      </c>
      <c r="B320" s="84" t="str">
        <f t="shared" si="30"/>
        <v>02-112-27</v>
      </c>
      <c r="C320" s="113" t="s">
        <v>1344</v>
      </c>
      <c r="D320" s="113" t="s">
        <v>1342</v>
      </c>
      <c r="E320" s="113" t="s">
        <v>785</v>
      </c>
      <c r="F320" s="114">
        <v>59</v>
      </c>
      <c r="G320" s="113" t="s">
        <v>1343</v>
      </c>
      <c r="H320" s="113" t="s">
        <v>168</v>
      </c>
      <c r="I320" s="113" t="s">
        <v>957</v>
      </c>
      <c r="J320" s="113" t="s">
        <v>320</v>
      </c>
      <c r="K320" s="113" t="s">
        <v>382</v>
      </c>
      <c r="L320" s="113" t="s">
        <v>420</v>
      </c>
      <c r="M320" s="113" t="s">
        <v>388</v>
      </c>
      <c r="N320" s="113" t="s">
        <v>44</v>
      </c>
      <c r="O320" s="113" t="s">
        <v>433</v>
      </c>
      <c r="P320" s="113" t="s">
        <v>824</v>
      </c>
      <c r="Q320" s="113">
        <v>264</v>
      </c>
      <c r="R320" s="113" t="s">
        <v>86</v>
      </c>
      <c r="S320" s="84" t="str">
        <f t="shared" si="28"/>
        <v>TEXAS</v>
      </c>
      <c r="T320" s="84" t="str">
        <f t="shared" si="31"/>
        <v>коричневый / зеленый</v>
      </c>
      <c r="Y320" s="60">
        <f t="shared" si="32"/>
        <v>2</v>
      </c>
      <c r="Z320" s="49">
        <f t="shared" si="33"/>
        <v>112</v>
      </c>
      <c r="AA320" s="60">
        <f t="shared" si="34"/>
        <v>2112</v>
      </c>
    </row>
    <row r="321" spans="1:27">
      <c r="A321" s="84" t="str">
        <f t="shared" si="29"/>
        <v>6610311264</v>
      </c>
      <c r="B321" s="84" t="str">
        <f t="shared" si="30"/>
        <v>02-112-27</v>
      </c>
      <c r="C321" s="113" t="s">
        <v>1345</v>
      </c>
      <c r="D321" s="113" t="s">
        <v>1342</v>
      </c>
      <c r="E321" s="113" t="s">
        <v>788</v>
      </c>
      <c r="F321" s="114">
        <v>61</v>
      </c>
      <c r="G321" s="113" t="s">
        <v>1343</v>
      </c>
      <c r="H321" s="113" t="s">
        <v>168</v>
      </c>
      <c r="I321" s="113" t="s">
        <v>957</v>
      </c>
      <c r="J321" s="113" t="s">
        <v>320</v>
      </c>
      <c r="K321" s="113" t="s">
        <v>382</v>
      </c>
      <c r="L321" s="113" t="s">
        <v>420</v>
      </c>
      <c r="M321" s="113" t="s">
        <v>388</v>
      </c>
      <c r="N321" s="113" t="s">
        <v>44</v>
      </c>
      <c r="O321" s="113" t="s">
        <v>433</v>
      </c>
      <c r="P321" s="113" t="s">
        <v>824</v>
      </c>
      <c r="Q321" s="113">
        <v>264</v>
      </c>
      <c r="R321" s="113" t="s">
        <v>86</v>
      </c>
      <c r="S321" s="84" t="str">
        <f t="shared" si="28"/>
        <v>TEXAS</v>
      </c>
      <c r="T321" s="84" t="str">
        <f t="shared" si="31"/>
        <v>коричневый / зеленый</v>
      </c>
      <c r="Y321" s="60">
        <f t="shared" si="32"/>
        <v>2</v>
      </c>
      <c r="Z321" s="49">
        <f t="shared" si="33"/>
        <v>112</v>
      </c>
      <c r="AA321" s="60">
        <f t="shared" si="34"/>
        <v>2112</v>
      </c>
    </row>
    <row r="322" spans="1:27">
      <c r="A322" s="84" t="str">
        <f t="shared" si="29"/>
        <v>6610501333</v>
      </c>
      <c r="B322" s="84" t="str">
        <f t="shared" si="30"/>
        <v>02-113-05</v>
      </c>
      <c r="C322" s="113" t="s">
        <v>1346</v>
      </c>
      <c r="D322" s="113" t="s">
        <v>1347</v>
      </c>
      <c r="E322" s="113" t="s">
        <v>787</v>
      </c>
      <c r="F322" s="114">
        <v>57</v>
      </c>
      <c r="G322" s="113" t="s">
        <v>1348</v>
      </c>
      <c r="H322" s="113" t="s">
        <v>83</v>
      </c>
      <c r="I322" s="113" t="s">
        <v>786</v>
      </c>
      <c r="J322" s="113" t="s">
        <v>320</v>
      </c>
      <c r="K322" s="113" t="s">
        <v>382</v>
      </c>
      <c r="L322" s="113" t="s">
        <v>420</v>
      </c>
      <c r="M322" s="113" t="s">
        <v>388</v>
      </c>
      <c r="N322" s="113" t="s">
        <v>44</v>
      </c>
      <c r="O322" s="113" t="s">
        <v>433</v>
      </c>
      <c r="P322" s="113" t="s">
        <v>824</v>
      </c>
      <c r="Q322" s="113">
        <v>333</v>
      </c>
      <c r="R322" s="113" t="s">
        <v>83</v>
      </c>
      <c r="S322" s="84" t="str">
        <f t="shared" ref="S322:S385" si="35">IF(A322&lt;&gt;"",IF(FIND(" ",G322)&gt;=1,MID(G322,FIND(" ",G322)+1,LEN(G322)),""),"")</f>
        <v>TEXAS</v>
      </c>
      <c r="T322" s="84" t="str">
        <f t="shared" si="31"/>
        <v>серый</v>
      </c>
      <c r="Y322" s="60">
        <f t="shared" si="32"/>
        <v>2</v>
      </c>
      <c r="Z322" s="49">
        <f t="shared" si="33"/>
        <v>113</v>
      </c>
      <c r="AA322" s="60">
        <f t="shared" si="34"/>
        <v>2113</v>
      </c>
    </row>
    <row r="323" spans="1:27">
      <c r="A323" s="84" t="str">
        <f t="shared" ref="A323:A386" si="36">IF(G323&amp;Q323&lt;&gt;"",IF(FIND(" ",G323)&gt;=1,MID(G323,1,FIND(" ",G323)-1)&amp;Q323,G323&amp;Q323),"")</f>
        <v>6610501333</v>
      </c>
      <c r="B323" s="84" t="str">
        <f t="shared" ref="B323:B386" si="37">IF(C323&lt;&gt;"",LEFT(C323,9),"")</f>
        <v>02-113-05</v>
      </c>
      <c r="C323" s="113" t="s">
        <v>1349</v>
      </c>
      <c r="D323" s="113" t="s">
        <v>1347</v>
      </c>
      <c r="E323" s="113" t="s">
        <v>785</v>
      </c>
      <c r="F323" s="114">
        <v>59</v>
      </c>
      <c r="G323" s="113" t="s">
        <v>1348</v>
      </c>
      <c r="H323" s="113" t="s">
        <v>83</v>
      </c>
      <c r="I323" s="113" t="s">
        <v>786</v>
      </c>
      <c r="J323" s="113" t="s">
        <v>320</v>
      </c>
      <c r="K323" s="113" t="s">
        <v>382</v>
      </c>
      <c r="L323" s="113" t="s">
        <v>420</v>
      </c>
      <c r="M323" s="113" t="s">
        <v>388</v>
      </c>
      <c r="N323" s="113" t="s">
        <v>44</v>
      </c>
      <c r="O323" s="113" t="s">
        <v>433</v>
      </c>
      <c r="P323" s="113" t="s">
        <v>824</v>
      </c>
      <c r="Q323" s="113">
        <v>333</v>
      </c>
      <c r="R323" s="113" t="s">
        <v>83</v>
      </c>
      <c r="S323" s="84" t="str">
        <f t="shared" si="35"/>
        <v>TEXAS</v>
      </c>
      <c r="T323" s="84" t="str">
        <f t="shared" ref="T323:T386" si="38">IF(H323&lt;&gt;"",H323,"")</f>
        <v>серый</v>
      </c>
      <c r="Y323" s="60">
        <f t="shared" ref="Y323:Y386" si="39">IFERROR(VALUE(MID($C323,1,2)),0)</f>
        <v>2</v>
      </c>
      <c r="Z323" s="49">
        <f t="shared" ref="Z323:Z386" si="40">IFERROR(VALUE(MID($C323,4,3)),0)</f>
        <v>113</v>
      </c>
      <c r="AA323" s="60">
        <f t="shared" ref="AA323:AA386" si="41">VALUE(RIGHT("00"&amp;Y323,2)&amp;RIGHT("000"&amp;Z323,3))</f>
        <v>2113</v>
      </c>
    </row>
    <row r="324" spans="1:27">
      <c r="A324" s="84" t="str">
        <f t="shared" si="36"/>
        <v>6610501333</v>
      </c>
      <c r="B324" s="84" t="str">
        <f t="shared" si="37"/>
        <v>02-113-05</v>
      </c>
      <c r="C324" s="113" t="s">
        <v>1350</v>
      </c>
      <c r="D324" s="113" t="s">
        <v>1347</v>
      </c>
      <c r="E324" s="113" t="s">
        <v>788</v>
      </c>
      <c r="F324" s="114">
        <v>61</v>
      </c>
      <c r="G324" s="113" t="s">
        <v>1348</v>
      </c>
      <c r="H324" s="113" t="s">
        <v>83</v>
      </c>
      <c r="I324" s="113" t="s">
        <v>786</v>
      </c>
      <c r="J324" s="113" t="s">
        <v>320</v>
      </c>
      <c r="K324" s="113" t="s">
        <v>382</v>
      </c>
      <c r="L324" s="113" t="s">
        <v>420</v>
      </c>
      <c r="M324" s="113" t="s">
        <v>388</v>
      </c>
      <c r="N324" s="113" t="s">
        <v>44</v>
      </c>
      <c r="O324" s="113" t="s">
        <v>433</v>
      </c>
      <c r="P324" s="113" t="s">
        <v>824</v>
      </c>
      <c r="Q324" s="113">
        <v>333</v>
      </c>
      <c r="R324" s="113" t="s">
        <v>83</v>
      </c>
      <c r="S324" s="84" t="str">
        <f t="shared" si="35"/>
        <v>TEXAS</v>
      </c>
      <c r="T324" s="84" t="str">
        <f t="shared" si="38"/>
        <v>серый</v>
      </c>
      <c r="Y324" s="60">
        <f t="shared" si="39"/>
        <v>2</v>
      </c>
      <c r="Z324" s="49">
        <f t="shared" si="40"/>
        <v>113</v>
      </c>
      <c r="AA324" s="60">
        <f t="shared" si="41"/>
        <v>2113</v>
      </c>
    </row>
    <row r="325" spans="1:27">
      <c r="A325" s="84" t="str">
        <f t="shared" si="36"/>
        <v>6610501333</v>
      </c>
      <c r="B325" s="84" t="str">
        <f t="shared" si="37"/>
        <v>02-113-05</v>
      </c>
      <c r="C325" s="113" t="s">
        <v>1351</v>
      </c>
      <c r="D325" s="113" t="s">
        <v>1347</v>
      </c>
      <c r="E325" s="113" t="s">
        <v>790</v>
      </c>
      <c r="F325" s="114">
        <v>55</v>
      </c>
      <c r="G325" s="113" t="s">
        <v>1348</v>
      </c>
      <c r="H325" s="113" t="s">
        <v>83</v>
      </c>
      <c r="I325" s="113" t="s">
        <v>786</v>
      </c>
      <c r="J325" s="113" t="s">
        <v>320</v>
      </c>
      <c r="K325" s="113" t="s">
        <v>382</v>
      </c>
      <c r="L325" s="113" t="s">
        <v>420</v>
      </c>
      <c r="M325" s="113" t="s">
        <v>388</v>
      </c>
      <c r="N325" s="113" t="s">
        <v>44</v>
      </c>
      <c r="O325" s="113" t="s">
        <v>433</v>
      </c>
      <c r="P325" s="113" t="s">
        <v>824</v>
      </c>
      <c r="Q325" s="113">
        <v>333</v>
      </c>
      <c r="R325" s="113" t="s">
        <v>83</v>
      </c>
      <c r="S325" s="84" t="str">
        <f t="shared" si="35"/>
        <v>TEXAS</v>
      </c>
      <c r="T325" s="84" t="str">
        <f t="shared" si="38"/>
        <v>серый</v>
      </c>
      <c r="Y325" s="60">
        <f t="shared" si="39"/>
        <v>2</v>
      </c>
      <c r="Z325" s="49">
        <f t="shared" si="40"/>
        <v>113</v>
      </c>
      <c r="AA325" s="60">
        <f t="shared" si="41"/>
        <v>2113</v>
      </c>
    </row>
    <row r="326" spans="1:27">
      <c r="A326" s="84" t="str">
        <f t="shared" si="36"/>
        <v>6610501333</v>
      </c>
      <c r="B326" s="84" t="str">
        <f t="shared" si="37"/>
        <v>02-113-05</v>
      </c>
      <c r="C326" s="113" t="s">
        <v>1352</v>
      </c>
      <c r="D326" s="113" t="s">
        <v>1347</v>
      </c>
      <c r="E326" s="113" t="s">
        <v>789</v>
      </c>
      <c r="F326" s="114">
        <v>63</v>
      </c>
      <c r="G326" s="113" t="s">
        <v>1348</v>
      </c>
      <c r="H326" s="113" t="s">
        <v>83</v>
      </c>
      <c r="I326" s="113" t="s">
        <v>786</v>
      </c>
      <c r="J326" s="113" t="s">
        <v>320</v>
      </c>
      <c r="K326" s="113" t="s">
        <v>382</v>
      </c>
      <c r="L326" s="113" t="s">
        <v>420</v>
      </c>
      <c r="M326" s="113" t="s">
        <v>388</v>
      </c>
      <c r="N326" s="113" t="s">
        <v>44</v>
      </c>
      <c r="O326" s="113" t="s">
        <v>433</v>
      </c>
      <c r="P326" s="113" t="s">
        <v>824</v>
      </c>
      <c r="Q326" s="113">
        <v>333</v>
      </c>
      <c r="R326" s="113" t="s">
        <v>83</v>
      </c>
      <c r="S326" s="84" t="str">
        <f t="shared" si="35"/>
        <v>TEXAS</v>
      </c>
      <c r="T326" s="84" t="str">
        <f t="shared" si="38"/>
        <v>серый</v>
      </c>
      <c r="Y326" s="60">
        <f t="shared" si="39"/>
        <v>2</v>
      </c>
      <c r="Z326" s="49">
        <f t="shared" si="40"/>
        <v>113</v>
      </c>
      <c r="AA326" s="60">
        <f t="shared" si="41"/>
        <v>2113</v>
      </c>
    </row>
    <row r="327" spans="1:27">
      <c r="A327" s="84" t="str">
        <f t="shared" si="36"/>
        <v>66171011</v>
      </c>
      <c r="B327" s="84" t="str">
        <f t="shared" si="37"/>
        <v>02-114-09</v>
      </c>
      <c r="C327" s="113" t="s">
        <v>1353</v>
      </c>
      <c r="D327" s="113" t="s">
        <v>1354</v>
      </c>
      <c r="E327" s="113" t="s">
        <v>787</v>
      </c>
      <c r="F327" s="114">
        <v>57</v>
      </c>
      <c r="G327" s="113" t="s">
        <v>1355</v>
      </c>
      <c r="H327" s="113" t="s">
        <v>53</v>
      </c>
      <c r="I327" s="113" t="s">
        <v>810</v>
      </c>
      <c r="J327" s="113" t="s">
        <v>320</v>
      </c>
      <c r="K327" s="113" t="s">
        <v>382</v>
      </c>
      <c r="L327" s="113" t="s">
        <v>420</v>
      </c>
      <c r="M327" s="113" t="s">
        <v>388</v>
      </c>
      <c r="N327" s="113" t="s">
        <v>32</v>
      </c>
      <c r="O327" s="113" t="s">
        <v>386</v>
      </c>
      <c r="P327" s="113" t="s">
        <v>824</v>
      </c>
      <c r="Q327" s="113">
        <v>1</v>
      </c>
      <c r="R327" s="113" t="s">
        <v>53</v>
      </c>
      <c r="S327" s="84" t="str">
        <f t="shared" si="35"/>
        <v>TEXAS</v>
      </c>
      <c r="T327" s="84" t="str">
        <f t="shared" si="38"/>
        <v>черный</v>
      </c>
      <c r="Y327" s="60">
        <f t="shared" si="39"/>
        <v>2</v>
      </c>
      <c r="Z327" s="49">
        <f t="shared" si="40"/>
        <v>114</v>
      </c>
      <c r="AA327" s="60">
        <f t="shared" si="41"/>
        <v>2114</v>
      </c>
    </row>
    <row r="328" spans="1:27">
      <c r="A328" s="84" t="str">
        <f t="shared" si="36"/>
        <v>66171011</v>
      </c>
      <c r="B328" s="84" t="str">
        <f t="shared" si="37"/>
        <v>02-114-09</v>
      </c>
      <c r="C328" s="113" t="s">
        <v>1356</v>
      </c>
      <c r="D328" s="113" t="s">
        <v>1354</v>
      </c>
      <c r="E328" s="113" t="s">
        <v>785</v>
      </c>
      <c r="F328" s="114">
        <v>59</v>
      </c>
      <c r="G328" s="113" t="s">
        <v>1355</v>
      </c>
      <c r="H328" s="113" t="s">
        <v>53</v>
      </c>
      <c r="I328" s="113" t="s">
        <v>810</v>
      </c>
      <c r="J328" s="113" t="s">
        <v>320</v>
      </c>
      <c r="K328" s="113" t="s">
        <v>382</v>
      </c>
      <c r="L328" s="113" t="s">
        <v>420</v>
      </c>
      <c r="M328" s="113" t="s">
        <v>388</v>
      </c>
      <c r="N328" s="113" t="s">
        <v>32</v>
      </c>
      <c r="O328" s="113" t="s">
        <v>386</v>
      </c>
      <c r="P328" s="113" t="s">
        <v>824</v>
      </c>
      <c r="Q328" s="113">
        <v>1</v>
      </c>
      <c r="R328" s="113" t="s">
        <v>53</v>
      </c>
      <c r="S328" s="84" t="str">
        <f t="shared" si="35"/>
        <v>TEXAS</v>
      </c>
      <c r="T328" s="84" t="str">
        <f t="shared" si="38"/>
        <v>черный</v>
      </c>
      <c r="Y328" s="60">
        <f t="shared" si="39"/>
        <v>2</v>
      </c>
      <c r="Z328" s="49">
        <f t="shared" si="40"/>
        <v>114</v>
      </c>
      <c r="AA328" s="60">
        <f t="shared" si="41"/>
        <v>2114</v>
      </c>
    </row>
    <row r="329" spans="1:27">
      <c r="A329" s="84" t="str">
        <f t="shared" si="36"/>
        <v>66171011</v>
      </c>
      <c r="B329" s="84" t="str">
        <f t="shared" si="37"/>
        <v>02-114-09</v>
      </c>
      <c r="C329" s="113" t="s">
        <v>1357</v>
      </c>
      <c r="D329" s="113" t="s">
        <v>1354</v>
      </c>
      <c r="E329" s="113" t="s">
        <v>788</v>
      </c>
      <c r="F329" s="114">
        <v>61</v>
      </c>
      <c r="G329" s="113" t="s">
        <v>1355</v>
      </c>
      <c r="H329" s="113" t="s">
        <v>53</v>
      </c>
      <c r="I329" s="113" t="s">
        <v>810</v>
      </c>
      <c r="J329" s="113" t="s">
        <v>320</v>
      </c>
      <c r="K329" s="113" t="s">
        <v>382</v>
      </c>
      <c r="L329" s="113" t="s">
        <v>420</v>
      </c>
      <c r="M329" s="113" t="s">
        <v>388</v>
      </c>
      <c r="N329" s="113" t="s">
        <v>32</v>
      </c>
      <c r="O329" s="113" t="s">
        <v>386</v>
      </c>
      <c r="P329" s="113" t="s">
        <v>824</v>
      </c>
      <c r="Q329" s="113">
        <v>1</v>
      </c>
      <c r="R329" s="113" t="s">
        <v>53</v>
      </c>
      <c r="S329" s="84" t="str">
        <f t="shared" si="35"/>
        <v>TEXAS</v>
      </c>
      <c r="T329" s="84" t="str">
        <f t="shared" si="38"/>
        <v>черный</v>
      </c>
      <c r="Y329" s="60">
        <f t="shared" si="39"/>
        <v>2</v>
      </c>
      <c r="Z329" s="49">
        <f t="shared" si="40"/>
        <v>114</v>
      </c>
      <c r="AA329" s="60">
        <f t="shared" si="41"/>
        <v>2114</v>
      </c>
    </row>
    <row r="330" spans="1:27">
      <c r="A330" s="84" t="str">
        <f t="shared" si="36"/>
        <v>66171011</v>
      </c>
      <c r="B330" s="84" t="str">
        <f t="shared" si="37"/>
        <v>02-114-09</v>
      </c>
      <c r="C330" s="113" t="s">
        <v>1358</v>
      </c>
      <c r="D330" s="113" t="s">
        <v>1354</v>
      </c>
      <c r="E330" s="113" t="s">
        <v>789</v>
      </c>
      <c r="F330" s="114">
        <v>63</v>
      </c>
      <c r="G330" s="113" t="s">
        <v>1355</v>
      </c>
      <c r="H330" s="113" t="s">
        <v>53</v>
      </c>
      <c r="I330" s="113" t="s">
        <v>810</v>
      </c>
      <c r="J330" s="113" t="s">
        <v>320</v>
      </c>
      <c r="K330" s="113" t="s">
        <v>382</v>
      </c>
      <c r="L330" s="113" t="s">
        <v>420</v>
      </c>
      <c r="M330" s="113" t="s">
        <v>388</v>
      </c>
      <c r="N330" s="113" t="s">
        <v>32</v>
      </c>
      <c r="O330" s="113" t="s">
        <v>386</v>
      </c>
      <c r="P330" s="113" t="s">
        <v>824</v>
      </c>
      <c r="Q330" s="113">
        <v>1</v>
      </c>
      <c r="R330" s="113" t="s">
        <v>53</v>
      </c>
      <c r="S330" s="84" t="str">
        <f t="shared" si="35"/>
        <v>TEXAS</v>
      </c>
      <c r="T330" s="84" t="str">
        <f t="shared" si="38"/>
        <v>черный</v>
      </c>
      <c r="Y330" s="60">
        <f t="shared" si="39"/>
        <v>2</v>
      </c>
      <c r="Z330" s="49">
        <f t="shared" si="40"/>
        <v>114</v>
      </c>
      <c r="AA330" s="60">
        <f t="shared" si="41"/>
        <v>2114</v>
      </c>
    </row>
    <row r="331" spans="1:27">
      <c r="A331" s="84" t="str">
        <f t="shared" si="36"/>
        <v>661710162</v>
      </c>
      <c r="B331" s="84" t="str">
        <f t="shared" si="37"/>
        <v>02-114-91</v>
      </c>
      <c r="C331" s="113" t="s">
        <v>1359</v>
      </c>
      <c r="D331" s="113" t="s">
        <v>1360</v>
      </c>
      <c r="E331" s="113" t="s">
        <v>787</v>
      </c>
      <c r="F331" s="114">
        <v>57</v>
      </c>
      <c r="G331" s="113" t="s">
        <v>1355</v>
      </c>
      <c r="H331" s="113" t="s">
        <v>86</v>
      </c>
      <c r="I331" s="113" t="s">
        <v>810</v>
      </c>
      <c r="J331" s="113" t="s">
        <v>320</v>
      </c>
      <c r="K331" s="113" t="s">
        <v>382</v>
      </c>
      <c r="L331" s="113" t="s">
        <v>420</v>
      </c>
      <c r="M331" s="113" t="s">
        <v>388</v>
      </c>
      <c r="N331" s="113" t="s">
        <v>32</v>
      </c>
      <c r="O331" s="113" t="s">
        <v>386</v>
      </c>
      <c r="P331" s="113" t="s">
        <v>824</v>
      </c>
      <c r="Q331" s="113">
        <v>62</v>
      </c>
      <c r="R331" s="113" t="s">
        <v>86</v>
      </c>
      <c r="S331" s="84" t="str">
        <f t="shared" si="35"/>
        <v>TEXAS</v>
      </c>
      <c r="T331" s="84" t="str">
        <f t="shared" si="38"/>
        <v>коричневый</v>
      </c>
      <c r="Y331" s="60">
        <f t="shared" si="39"/>
        <v>2</v>
      </c>
      <c r="Z331" s="49">
        <f t="shared" si="40"/>
        <v>114</v>
      </c>
      <c r="AA331" s="60">
        <f t="shared" si="41"/>
        <v>2114</v>
      </c>
    </row>
    <row r="332" spans="1:27">
      <c r="A332" s="84" t="str">
        <f t="shared" si="36"/>
        <v>661710162</v>
      </c>
      <c r="B332" s="84" t="str">
        <f t="shared" si="37"/>
        <v>02-114-91</v>
      </c>
      <c r="C332" s="113" t="s">
        <v>1361</v>
      </c>
      <c r="D332" s="113" t="s">
        <v>1360</v>
      </c>
      <c r="E332" s="113" t="s">
        <v>785</v>
      </c>
      <c r="F332" s="114">
        <v>59</v>
      </c>
      <c r="G332" s="113" t="s">
        <v>1355</v>
      </c>
      <c r="H332" s="113" t="s">
        <v>86</v>
      </c>
      <c r="I332" s="113" t="s">
        <v>810</v>
      </c>
      <c r="J332" s="113" t="s">
        <v>320</v>
      </c>
      <c r="K332" s="113" t="s">
        <v>382</v>
      </c>
      <c r="L332" s="113" t="s">
        <v>420</v>
      </c>
      <c r="M332" s="113" t="s">
        <v>388</v>
      </c>
      <c r="N332" s="113" t="s">
        <v>32</v>
      </c>
      <c r="O332" s="113" t="s">
        <v>386</v>
      </c>
      <c r="P332" s="113" t="s">
        <v>824</v>
      </c>
      <c r="Q332" s="113">
        <v>62</v>
      </c>
      <c r="R332" s="113" t="s">
        <v>86</v>
      </c>
      <c r="S332" s="84" t="str">
        <f t="shared" si="35"/>
        <v>TEXAS</v>
      </c>
      <c r="T332" s="84" t="str">
        <f t="shared" si="38"/>
        <v>коричневый</v>
      </c>
      <c r="Y332" s="60">
        <f t="shared" si="39"/>
        <v>2</v>
      </c>
      <c r="Z332" s="49">
        <f t="shared" si="40"/>
        <v>114</v>
      </c>
      <c r="AA332" s="60">
        <f t="shared" si="41"/>
        <v>2114</v>
      </c>
    </row>
    <row r="333" spans="1:27">
      <c r="A333" s="84" t="str">
        <f t="shared" si="36"/>
        <v>661710162</v>
      </c>
      <c r="B333" s="84" t="str">
        <f t="shared" si="37"/>
        <v>02-114-91</v>
      </c>
      <c r="C333" s="113" t="s">
        <v>1362</v>
      </c>
      <c r="D333" s="113" t="s">
        <v>1360</v>
      </c>
      <c r="E333" s="113" t="s">
        <v>788</v>
      </c>
      <c r="F333" s="114">
        <v>61</v>
      </c>
      <c r="G333" s="113" t="s">
        <v>1355</v>
      </c>
      <c r="H333" s="113" t="s">
        <v>86</v>
      </c>
      <c r="I333" s="113" t="s">
        <v>810</v>
      </c>
      <c r="J333" s="113" t="s">
        <v>320</v>
      </c>
      <c r="K333" s="113" t="s">
        <v>382</v>
      </c>
      <c r="L333" s="113" t="s">
        <v>420</v>
      </c>
      <c r="M333" s="113" t="s">
        <v>388</v>
      </c>
      <c r="N333" s="113" t="s">
        <v>32</v>
      </c>
      <c r="O333" s="113" t="s">
        <v>386</v>
      </c>
      <c r="P333" s="113" t="s">
        <v>824</v>
      </c>
      <c r="Q333" s="113">
        <v>62</v>
      </c>
      <c r="R333" s="113" t="s">
        <v>86</v>
      </c>
      <c r="S333" s="84" t="str">
        <f t="shared" si="35"/>
        <v>TEXAS</v>
      </c>
      <c r="T333" s="84" t="str">
        <f t="shared" si="38"/>
        <v>коричневый</v>
      </c>
      <c r="Y333" s="60">
        <f t="shared" si="39"/>
        <v>2</v>
      </c>
      <c r="Z333" s="49">
        <f t="shared" si="40"/>
        <v>114</v>
      </c>
      <c r="AA333" s="60">
        <f t="shared" si="41"/>
        <v>2114</v>
      </c>
    </row>
    <row r="334" spans="1:27">
      <c r="A334" s="84" t="str">
        <f t="shared" si="36"/>
        <v>661710162</v>
      </c>
      <c r="B334" s="84" t="str">
        <f t="shared" si="37"/>
        <v>02-114-91</v>
      </c>
      <c r="C334" s="113" t="s">
        <v>1363</v>
      </c>
      <c r="D334" s="113" t="s">
        <v>1360</v>
      </c>
      <c r="E334" s="113" t="s">
        <v>789</v>
      </c>
      <c r="F334" s="114">
        <v>63</v>
      </c>
      <c r="G334" s="113" t="s">
        <v>1355</v>
      </c>
      <c r="H334" s="113" t="s">
        <v>86</v>
      </c>
      <c r="I334" s="113" t="s">
        <v>810</v>
      </c>
      <c r="J334" s="113" t="s">
        <v>320</v>
      </c>
      <c r="K334" s="113" t="s">
        <v>382</v>
      </c>
      <c r="L334" s="113" t="s">
        <v>420</v>
      </c>
      <c r="M334" s="113" t="s">
        <v>388</v>
      </c>
      <c r="N334" s="113" t="s">
        <v>32</v>
      </c>
      <c r="O334" s="113" t="s">
        <v>386</v>
      </c>
      <c r="P334" s="113" t="s">
        <v>824</v>
      </c>
      <c r="Q334" s="113">
        <v>62</v>
      </c>
      <c r="R334" s="113" t="s">
        <v>86</v>
      </c>
      <c r="S334" s="84" t="str">
        <f t="shared" si="35"/>
        <v>TEXAS</v>
      </c>
      <c r="T334" s="84" t="str">
        <f t="shared" si="38"/>
        <v>коричневый</v>
      </c>
      <c r="Y334" s="60">
        <f t="shared" si="39"/>
        <v>2</v>
      </c>
      <c r="Z334" s="49">
        <f t="shared" si="40"/>
        <v>114</v>
      </c>
      <c r="AA334" s="60">
        <f t="shared" si="41"/>
        <v>2114</v>
      </c>
    </row>
    <row r="335" spans="1:27">
      <c r="A335" s="84" t="str">
        <f t="shared" si="36"/>
        <v>662090126</v>
      </c>
      <c r="B335" s="84" t="str">
        <f t="shared" si="37"/>
        <v>02-115-14</v>
      </c>
      <c r="C335" s="113" t="s">
        <v>1364</v>
      </c>
      <c r="D335" s="113" t="s">
        <v>1365</v>
      </c>
      <c r="E335" s="113" t="s">
        <v>790</v>
      </c>
      <c r="F335" s="114">
        <v>55</v>
      </c>
      <c r="G335" s="113" t="s">
        <v>1366</v>
      </c>
      <c r="H335" s="113" t="s">
        <v>86</v>
      </c>
      <c r="I335" s="113" t="s">
        <v>1331</v>
      </c>
      <c r="J335" s="113" t="s">
        <v>320</v>
      </c>
      <c r="K335" s="113" t="s">
        <v>382</v>
      </c>
      <c r="L335" s="113" t="s">
        <v>420</v>
      </c>
      <c r="M335" s="113" t="s">
        <v>388</v>
      </c>
      <c r="N335" s="113" t="s">
        <v>44</v>
      </c>
      <c r="O335" s="113" t="s">
        <v>433</v>
      </c>
      <c r="P335" s="113" t="s">
        <v>824</v>
      </c>
      <c r="Q335" s="113">
        <v>26</v>
      </c>
      <c r="R335" s="113" t="s">
        <v>86</v>
      </c>
      <c r="S335" s="84" t="str">
        <f t="shared" si="35"/>
        <v>DUCK</v>
      </c>
      <c r="T335" s="84" t="str">
        <f t="shared" si="38"/>
        <v>коричневый</v>
      </c>
      <c r="Y335" s="60">
        <f t="shared" si="39"/>
        <v>2</v>
      </c>
      <c r="Z335" s="49">
        <f t="shared" si="40"/>
        <v>115</v>
      </c>
      <c r="AA335" s="60">
        <f t="shared" si="41"/>
        <v>2115</v>
      </c>
    </row>
    <row r="336" spans="1:27">
      <c r="A336" s="84" t="str">
        <f t="shared" si="36"/>
        <v>662090126</v>
      </c>
      <c r="B336" s="84" t="str">
        <f t="shared" si="37"/>
        <v>02-115-14</v>
      </c>
      <c r="C336" s="113" t="s">
        <v>1367</v>
      </c>
      <c r="D336" s="113" t="s">
        <v>1365</v>
      </c>
      <c r="E336" s="113" t="s">
        <v>787</v>
      </c>
      <c r="F336" s="114">
        <v>57</v>
      </c>
      <c r="G336" s="113" t="s">
        <v>1366</v>
      </c>
      <c r="H336" s="113" t="s">
        <v>86</v>
      </c>
      <c r="I336" s="113" t="s">
        <v>1331</v>
      </c>
      <c r="J336" s="113" t="s">
        <v>320</v>
      </c>
      <c r="K336" s="113" t="s">
        <v>382</v>
      </c>
      <c r="L336" s="113" t="s">
        <v>420</v>
      </c>
      <c r="M336" s="113" t="s">
        <v>388</v>
      </c>
      <c r="N336" s="113" t="s">
        <v>44</v>
      </c>
      <c r="O336" s="113" t="s">
        <v>433</v>
      </c>
      <c r="P336" s="113" t="s">
        <v>824</v>
      </c>
      <c r="Q336" s="113">
        <v>26</v>
      </c>
      <c r="R336" s="113" t="s">
        <v>86</v>
      </c>
      <c r="S336" s="84" t="str">
        <f t="shared" si="35"/>
        <v>DUCK</v>
      </c>
      <c r="T336" s="84" t="str">
        <f t="shared" si="38"/>
        <v>коричневый</v>
      </c>
      <c r="Y336" s="60">
        <f t="shared" si="39"/>
        <v>2</v>
      </c>
      <c r="Z336" s="49">
        <f t="shared" si="40"/>
        <v>115</v>
      </c>
      <c r="AA336" s="60">
        <f t="shared" si="41"/>
        <v>2115</v>
      </c>
    </row>
    <row r="337" spans="1:27">
      <c r="A337" s="84" t="str">
        <f t="shared" si="36"/>
        <v>662090126</v>
      </c>
      <c r="B337" s="84" t="str">
        <f t="shared" si="37"/>
        <v>02-115-14</v>
      </c>
      <c r="C337" s="113" t="s">
        <v>1368</v>
      </c>
      <c r="D337" s="113" t="s">
        <v>1365</v>
      </c>
      <c r="E337" s="113" t="s">
        <v>785</v>
      </c>
      <c r="F337" s="114">
        <v>59</v>
      </c>
      <c r="G337" s="113" t="s">
        <v>1366</v>
      </c>
      <c r="H337" s="113" t="s">
        <v>86</v>
      </c>
      <c r="I337" s="113" t="s">
        <v>1331</v>
      </c>
      <c r="J337" s="113" t="s">
        <v>320</v>
      </c>
      <c r="K337" s="113" t="s">
        <v>382</v>
      </c>
      <c r="L337" s="113" t="s">
        <v>420</v>
      </c>
      <c r="M337" s="113" t="s">
        <v>388</v>
      </c>
      <c r="N337" s="113" t="s">
        <v>44</v>
      </c>
      <c r="O337" s="113" t="s">
        <v>433</v>
      </c>
      <c r="P337" s="113" t="s">
        <v>824</v>
      </c>
      <c r="Q337" s="113">
        <v>26</v>
      </c>
      <c r="R337" s="113" t="s">
        <v>86</v>
      </c>
      <c r="S337" s="84" t="str">
        <f t="shared" si="35"/>
        <v>DUCK</v>
      </c>
      <c r="T337" s="84" t="str">
        <f t="shared" si="38"/>
        <v>коричневый</v>
      </c>
      <c r="Y337" s="60">
        <f t="shared" si="39"/>
        <v>2</v>
      </c>
      <c r="Z337" s="49">
        <f t="shared" si="40"/>
        <v>115</v>
      </c>
      <c r="AA337" s="60">
        <f t="shared" si="41"/>
        <v>2115</v>
      </c>
    </row>
    <row r="338" spans="1:27">
      <c r="A338" s="84" t="str">
        <f t="shared" si="36"/>
        <v>662090126</v>
      </c>
      <c r="B338" s="84" t="str">
        <f t="shared" si="37"/>
        <v>02-115-14</v>
      </c>
      <c r="C338" s="113" t="s">
        <v>1369</v>
      </c>
      <c r="D338" s="113" t="s">
        <v>1365</v>
      </c>
      <c r="E338" s="113" t="s">
        <v>788</v>
      </c>
      <c r="F338" s="114">
        <v>61</v>
      </c>
      <c r="G338" s="113" t="s">
        <v>1366</v>
      </c>
      <c r="H338" s="113" t="s">
        <v>86</v>
      </c>
      <c r="I338" s="113" t="s">
        <v>1331</v>
      </c>
      <c r="J338" s="113" t="s">
        <v>320</v>
      </c>
      <c r="K338" s="113" t="s">
        <v>382</v>
      </c>
      <c r="L338" s="113" t="s">
        <v>420</v>
      </c>
      <c r="M338" s="113" t="s">
        <v>388</v>
      </c>
      <c r="N338" s="113" t="s">
        <v>44</v>
      </c>
      <c r="O338" s="113" t="s">
        <v>433</v>
      </c>
      <c r="P338" s="113" t="s">
        <v>824</v>
      </c>
      <c r="Q338" s="113">
        <v>26</v>
      </c>
      <c r="R338" s="113" t="s">
        <v>86</v>
      </c>
      <c r="S338" s="84" t="str">
        <f t="shared" si="35"/>
        <v>DUCK</v>
      </c>
      <c r="T338" s="84" t="str">
        <f t="shared" si="38"/>
        <v>коричневый</v>
      </c>
      <c r="Y338" s="60">
        <f t="shared" si="39"/>
        <v>2</v>
      </c>
      <c r="Z338" s="49">
        <f t="shared" si="40"/>
        <v>115</v>
      </c>
      <c r="AA338" s="60">
        <f t="shared" si="41"/>
        <v>2115</v>
      </c>
    </row>
    <row r="339" spans="1:27">
      <c r="A339" s="84" t="str">
        <f t="shared" si="36"/>
        <v>662090126</v>
      </c>
      <c r="B339" s="84" t="str">
        <f t="shared" si="37"/>
        <v>02-115-14</v>
      </c>
      <c r="C339" s="113" t="s">
        <v>1370</v>
      </c>
      <c r="D339" s="113" t="s">
        <v>1365</v>
      </c>
      <c r="E339" s="113" t="s">
        <v>813</v>
      </c>
      <c r="F339" s="114">
        <v>56</v>
      </c>
      <c r="G339" s="113" t="s">
        <v>1366</v>
      </c>
      <c r="H339" s="113" t="s">
        <v>86</v>
      </c>
      <c r="I339" s="113" t="s">
        <v>1331</v>
      </c>
      <c r="J339" s="113" t="s">
        <v>320</v>
      </c>
      <c r="K339" s="113" t="s">
        <v>382</v>
      </c>
      <c r="L339" s="113" t="s">
        <v>420</v>
      </c>
      <c r="M339" s="113" t="s">
        <v>388</v>
      </c>
      <c r="N339" s="113" t="s">
        <v>44</v>
      </c>
      <c r="O339" s="113" t="s">
        <v>433</v>
      </c>
      <c r="P339" s="113" t="s">
        <v>824</v>
      </c>
      <c r="Q339" s="113">
        <v>26</v>
      </c>
      <c r="R339" s="113" t="s">
        <v>86</v>
      </c>
      <c r="S339" s="84" t="str">
        <f t="shared" si="35"/>
        <v>DUCK</v>
      </c>
      <c r="T339" s="84" t="str">
        <f t="shared" si="38"/>
        <v>коричневый</v>
      </c>
      <c r="Y339" s="60">
        <f t="shared" si="39"/>
        <v>2</v>
      </c>
      <c r="Z339" s="49">
        <f t="shared" si="40"/>
        <v>115</v>
      </c>
      <c r="AA339" s="60">
        <f t="shared" si="41"/>
        <v>2115</v>
      </c>
    </row>
    <row r="340" spans="1:27">
      <c r="A340" s="84" t="str">
        <f t="shared" si="36"/>
        <v>662090126</v>
      </c>
      <c r="B340" s="84" t="str">
        <f t="shared" si="37"/>
        <v>02-115-14</v>
      </c>
      <c r="C340" s="113" t="s">
        <v>1371</v>
      </c>
      <c r="D340" s="113" t="s">
        <v>1365</v>
      </c>
      <c r="E340" s="113" t="s">
        <v>797</v>
      </c>
      <c r="F340" s="114">
        <v>58</v>
      </c>
      <c r="G340" s="113" t="s">
        <v>1366</v>
      </c>
      <c r="H340" s="113" t="s">
        <v>86</v>
      </c>
      <c r="I340" s="113" t="s">
        <v>1331</v>
      </c>
      <c r="J340" s="113" t="s">
        <v>320</v>
      </c>
      <c r="K340" s="113" t="s">
        <v>382</v>
      </c>
      <c r="L340" s="113" t="s">
        <v>420</v>
      </c>
      <c r="M340" s="113" t="s">
        <v>388</v>
      </c>
      <c r="N340" s="113" t="s">
        <v>44</v>
      </c>
      <c r="O340" s="113" t="s">
        <v>433</v>
      </c>
      <c r="P340" s="113" t="s">
        <v>824</v>
      </c>
      <c r="Q340" s="113">
        <v>26</v>
      </c>
      <c r="R340" s="113" t="s">
        <v>86</v>
      </c>
      <c r="S340" s="84" t="str">
        <f t="shared" si="35"/>
        <v>DUCK</v>
      </c>
      <c r="T340" s="84" t="str">
        <f t="shared" si="38"/>
        <v>коричневый</v>
      </c>
      <c r="Y340" s="60">
        <f t="shared" si="39"/>
        <v>2</v>
      </c>
      <c r="Z340" s="49">
        <f t="shared" si="40"/>
        <v>115</v>
      </c>
      <c r="AA340" s="60">
        <f t="shared" si="41"/>
        <v>2115</v>
      </c>
    </row>
    <row r="341" spans="1:27">
      <c r="A341" s="84" t="str">
        <f t="shared" si="36"/>
        <v>662090126</v>
      </c>
      <c r="B341" s="84" t="str">
        <f t="shared" si="37"/>
        <v>02-115-14</v>
      </c>
      <c r="C341" s="113" t="s">
        <v>1372</v>
      </c>
      <c r="D341" s="113" t="s">
        <v>1365</v>
      </c>
      <c r="E341" s="113" t="s">
        <v>798</v>
      </c>
      <c r="F341" s="114">
        <v>60</v>
      </c>
      <c r="G341" s="113" t="s">
        <v>1366</v>
      </c>
      <c r="H341" s="113" t="s">
        <v>86</v>
      </c>
      <c r="I341" s="113" t="s">
        <v>1331</v>
      </c>
      <c r="J341" s="113" t="s">
        <v>320</v>
      </c>
      <c r="K341" s="113" t="s">
        <v>382</v>
      </c>
      <c r="L341" s="113" t="s">
        <v>420</v>
      </c>
      <c r="M341" s="113" t="s">
        <v>388</v>
      </c>
      <c r="N341" s="113" t="s">
        <v>44</v>
      </c>
      <c r="O341" s="113" t="s">
        <v>433</v>
      </c>
      <c r="P341" s="113" t="s">
        <v>824</v>
      </c>
      <c r="Q341" s="113">
        <v>26</v>
      </c>
      <c r="R341" s="113" t="s">
        <v>86</v>
      </c>
      <c r="S341" s="84" t="str">
        <f t="shared" si="35"/>
        <v>DUCK</v>
      </c>
      <c r="T341" s="84" t="str">
        <f t="shared" si="38"/>
        <v>коричневый</v>
      </c>
      <c r="Y341" s="60">
        <f t="shared" si="39"/>
        <v>2</v>
      </c>
      <c r="Z341" s="49">
        <f t="shared" si="40"/>
        <v>115</v>
      </c>
      <c r="AA341" s="60">
        <f t="shared" si="41"/>
        <v>2115</v>
      </c>
    </row>
    <row r="342" spans="1:27">
      <c r="A342" s="84" t="str">
        <f t="shared" si="36"/>
        <v>662090126</v>
      </c>
      <c r="B342" s="84" t="str">
        <f t="shared" si="37"/>
        <v>02-115-14</v>
      </c>
      <c r="C342" s="113" t="s">
        <v>1373</v>
      </c>
      <c r="D342" s="113" t="s">
        <v>1365</v>
      </c>
      <c r="E342" s="113" t="s">
        <v>789</v>
      </c>
      <c r="F342" s="114">
        <v>63</v>
      </c>
      <c r="G342" s="113" t="s">
        <v>1366</v>
      </c>
      <c r="H342" s="113" t="s">
        <v>86</v>
      </c>
      <c r="I342" s="113" t="s">
        <v>1331</v>
      </c>
      <c r="J342" s="113" t="s">
        <v>320</v>
      </c>
      <c r="K342" s="113" t="s">
        <v>382</v>
      </c>
      <c r="L342" s="113" t="s">
        <v>420</v>
      </c>
      <c r="M342" s="113" t="s">
        <v>388</v>
      </c>
      <c r="N342" s="113" t="s">
        <v>44</v>
      </c>
      <c r="O342" s="113" t="s">
        <v>433</v>
      </c>
      <c r="P342" s="113" t="s">
        <v>824</v>
      </c>
      <c r="Q342" s="113">
        <v>26</v>
      </c>
      <c r="R342" s="113" t="s">
        <v>86</v>
      </c>
      <c r="S342" s="84" t="str">
        <f t="shared" si="35"/>
        <v>DUCK</v>
      </c>
      <c r="T342" s="84" t="str">
        <f t="shared" si="38"/>
        <v>коричневый</v>
      </c>
      <c r="Y342" s="60">
        <f t="shared" si="39"/>
        <v>2</v>
      </c>
      <c r="Z342" s="49">
        <f t="shared" si="40"/>
        <v>115</v>
      </c>
      <c r="AA342" s="60">
        <f t="shared" si="41"/>
        <v>2115</v>
      </c>
    </row>
    <row r="343" spans="1:27">
      <c r="A343" s="84" t="str">
        <f t="shared" si="36"/>
        <v>66401021</v>
      </c>
      <c r="B343" s="84" t="str">
        <f t="shared" si="37"/>
        <v>02-116-09</v>
      </c>
      <c r="C343" s="113" t="s">
        <v>1374</v>
      </c>
      <c r="D343" s="113" t="s">
        <v>1375</v>
      </c>
      <c r="E343" s="113" t="s">
        <v>790</v>
      </c>
      <c r="F343" s="114">
        <v>55</v>
      </c>
      <c r="G343" s="113" t="s">
        <v>1376</v>
      </c>
      <c r="H343" s="113" t="s">
        <v>53</v>
      </c>
      <c r="I343" s="113" t="s">
        <v>1377</v>
      </c>
      <c r="J343" s="113" t="s">
        <v>349</v>
      </c>
      <c r="K343" s="113" t="s">
        <v>382</v>
      </c>
      <c r="L343" s="113" t="s">
        <v>420</v>
      </c>
      <c r="M343" s="113" t="s">
        <v>388</v>
      </c>
      <c r="N343" s="113" t="s">
        <v>44</v>
      </c>
      <c r="O343" s="113" t="s">
        <v>433</v>
      </c>
      <c r="P343" s="113" t="s">
        <v>824</v>
      </c>
      <c r="Q343" s="113">
        <v>1</v>
      </c>
      <c r="R343" s="113" t="s">
        <v>53</v>
      </c>
      <c r="S343" s="84" t="str">
        <f t="shared" si="35"/>
        <v>6-PANEL</v>
      </c>
      <c r="T343" s="84" t="str">
        <f t="shared" si="38"/>
        <v>черный</v>
      </c>
      <c r="Y343" s="60">
        <f t="shared" si="39"/>
        <v>2</v>
      </c>
      <c r="Z343" s="49">
        <f t="shared" si="40"/>
        <v>116</v>
      </c>
      <c r="AA343" s="60">
        <f t="shared" si="41"/>
        <v>2116</v>
      </c>
    </row>
    <row r="344" spans="1:27">
      <c r="A344" s="84" t="str">
        <f t="shared" si="36"/>
        <v>66401021</v>
      </c>
      <c r="B344" s="84" t="str">
        <f t="shared" si="37"/>
        <v>02-116-09</v>
      </c>
      <c r="C344" s="113" t="s">
        <v>1378</v>
      </c>
      <c r="D344" s="113" t="s">
        <v>1375</v>
      </c>
      <c r="E344" s="113" t="s">
        <v>787</v>
      </c>
      <c r="F344" s="114">
        <v>57</v>
      </c>
      <c r="G344" s="113" t="s">
        <v>1376</v>
      </c>
      <c r="H344" s="113" t="s">
        <v>53</v>
      </c>
      <c r="I344" s="113" t="s">
        <v>1377</v>
      </c>
      <c r="J344" s="113" t="s">
        <v>349</v>
      </c>
      <c r="K344" s="113" t="s">
        <v>382</v>
      </c>
      <c r="L344" s="113" t="s">
        <v>420</v>
      </c>
      <c r="M344" s="113" t="s">
        <v>388</v>
      </c>
      <c r="N344" s="113" t="s">
        <v>44</v>
      </c>
      <c r="O344" s="113" t="s">
        <v>433</v>
      </c>
      <c r="P344" s="113" t="s">
        <v>824</v>
      </c>
      <c r="Q344" s="113">
        <v>1</v>
      </c>
      <c r="R344" s="113" t="s">
        <v>53</v>
      </c>
      <c r="S344" s="84" t="str">
        <f t="shared" si="35"/>
        <v>6-PANEL</v>
      </c>
      <c r="T344" s="84" t="str">
        <f t="shared" si="38"/>
        <v>черный</v>
      </c>
      <c r="Y344" s="60">
        <f t="shared" si="39"/>
        <v>2</v>
      </c>
      <c r="Z344" s="49">
        <f t="shared" si="40"/>
        <v>116</v>
      </c>
      <c r="AA344" s="60">
        <f t="shared" si="41"/>
        <v>2116</v>
      </c>
    </row>
    <row r="345" spans="1:27">
      <c r="A345" s="84" t="str">
        <f t="shared" si="36"/>
        <v>66401021</v>
      </c>
      <c r="B345" s="84" t="str">
        <f t="shared" si="37"/>
        <v>02-116-09</v>
      </c>
      <c r="C345" s="113" t="s">
        <v>1379</v>
      </c>
      <c r="D345" s="113" t="s">
        <v>1375</v>
      </c>
      <c r="E345" s="113" t="s">
        <v>785</v>
      </c>
      <c r="F345" s="114">
        <v>59</v>
      </c>
      <c r="G345" s="113" t="s">
        <v>1376</v>
      </c>
      <c r="H345" s="113" t="s">
        <v>53</v>
      </c>
      <c r="I345" s="113" t="s">
        <v>1377</v>
      </c>
      <c r="J345" s="113" t="s">
        <v>349</v>
      </c>
      <c r="K345" s="113" t="s">
        <v>382</v>
      </c>
      <c r="L345" s="113" t="s">
        <v>420</v>
      </c>
      <c r="M345" s="113" t="s">
        <v>388</v>
      </c>
      <c r="N345" s="113" t="s">
        <v>44</v>
      </c>
      <c r="O345" s="113" t="s">
        <v>433</v>
      </c>
      <c r="P345" s="113" t="s">
        <v>824</v>
      </c>
      <c r="Q345" s="113">
        <v>1</v>
      </c>
      <c r="R345" s="113" t="s">
        <v>53</v>
      </c>
      <c r="S345" s="84" t="str">
        <f t="shared" si="35"/>
        <v>6-PANEL</v>
      </c>
      <c r="T345" s="84" t="str">
        <f t="shared" si="38"/>
        <v>черный</v>
      </c>
      <c r="Y345" s="60">
        <f t="shared" si="39"/>
        <v>2</v>
      </c>
      <c r="Z345" s="49">
        <f t="shared" si="40"/>
        <v>116</v>
      </c>
      <c r="AA345" s="60">
        <f t="shared" si="41"/>
        <v>2116</v>
      </c>
    </row>
    <row r="346" spans="1:27">
      <c r="A346" s="84" t="str">
        <f t="shared" si="36"/>
        <v>66401021</v>
      </c>
      <c r="B346" s="84" t="str">
        <f t="shared" si="37"/>
        <v>02-116-09</v>
      </c>
      <c r="C346" s="113" t="s">
        <v>1380</v>
      </c>
      <c r="D346" s="113" t="s">
        <v>1375</v>
      </c>
      <c r="E346" s="113" t="s">
        <v>788</v>
      </c>
      <c r="F346" s="114">
        <v>61</v>
      </c>
      <c r="G346" s="113" t="s">
        <v>1376</v>
      </c>
      <c r="H346" s="113" t="s">
        <v>53</v>
      </c>
      <c r="I346" s="113" t="s">
        <v>1377</v>
      </c>
      <c r="J346" s="113" t="s">
        <v>349</v>
      </c>
      <c r="K346" s="113" t="s">
        <v>382</v>
      </c>
      <c r="L346" s="113" t="s">
        <v>420</v>
      </c>
      <c r="M346" s="113" t="s">
        <v>388</v>
      </c>
      <c r="N346" s="113" t="s">
        <v>44</v>
      </c>
      <c r="O346" s="113" t="s">
        <v>433</v>
      </c>
      <c r="P346" s="113" t="s">
        <v>824</v>
      </c>
      <c r="Q346" s="113">
        <v>1</v>
      </c>
      <c r="R346" s="113" t="s">
        <v>53</v>
      </c>
      <c r="S346" s="84" t="str">
        <f t="shared" si="35"/>
        <v>6-PANEL</v>
      </c>
      <c r="T346" s="84" t="str">
        <f t="shared" si="38"/>
        <v>черный</v>
      </c>
      <c r="Y346" s="60">
        <f t="shared" si="39"/>
        <v>2</v>
      </c>
      <c r="Z346" s="49">
        <f t="shared" si="40"/>
        <v>116</v>
      </c>
      <c r="AA346" s="60">
        <f t="shared" si="41"/>
        <v>2116</v>
      </c>
    </row>
    <row r="347" spans="1:27">
      <c r="A347" s="84" t="str">
        <f t="shared" si="36"/>
        <v>66401021</v>
      </c>
      <c r="B347" s="84" t="str">
        <f t="shared" si="37"/>
        <v>02-116-09</v>
      </c>
      <c r="C347" s="113" t="s">
        <v>1381</v>
      </c>
      <c r="D347" s="113" t="s">
        <v>1375</v>
      </c>
      <c r="E347" s="113" t="s">
        <v>835</v>
      </c>
      <c r="F347" s="114">
        <v>62</v>
      </c>
      <c r="G347" s="113" t="s">
        <v>1376</v>
      </c>
      <c r="H347" s="113" t="s">
        <v>53</v>
      </c>
      <c r="I347" s="113" t="s">
        <v>1377</v>
      </c>
      <c r="J347" s="113" t="s">
        <v>349</v>
      </c>
      <c r="K347" s="113" t="s">
        <v>382</v>
      </c>
      <c r="L347" s="113" t="s">
        <v>420</v>
      </c>
      <c r="M347" s="113" t="s">
        <v>388</v>
      </c>
      <c r="N347" s="113" t="s">
        <v>44</v>
      </c>
      <c r="O347" s="113" t="s">
        <v>433</v>
      </c>
      <c r="P347" s="113" t="s">
        <v>824</v>
      </c>
      <c r="Q347" s="113">
        <v>1</v>
      </c>
      <c r="R347" s="113" t="s">
        <v>53</v>
      </c>
      <c r="S347" s="84" t="str">
        <f t="shared" si="35"/>
        <v>6-PANEL</v>
      </c>
      <c r="T347" s="84" t="str">
        <f t="shared" si="38"/>
        <v>черный</v>
      </c>
      <c r="Y347" s="60">
        <f t="shared" si="39"/>
        <v>2</v>
      </c>
      <c r="Z347" s="49">
        <f t="shared" si="40"/>
        <v>116</v>
      </c>
      <c r="AA347" s="60">
        <f t="shared" si="41"/>
        <v>2116</v>
      </c>
    </row>
    <row r="348" spans="1:27">
      <c r="A348" s="84" t="str">
        <f t="shared" si="36"/>
        <v>66401021</v>
      </c>
      <c r="B348" s="84" t="str">
        <f t="shared" si="37"/>
        <v>02-116-09</v>
      </c>
      <c r="C348" s="113" t="s">
        <v>1382</v>
      </c>
      <c r="D348" s="113" t="s">
        <v>1375</v>
      </c>
      <c r="E348" s="113" t="s">
        <v>789</v>
      </c>
      <c r="F348" s="114">
        <v>63</v>
      </c>
      <c r="G348" s="113" t="s">
        <v>1376</v>
      </c>
      <c r="H348" s="113" t="s">
        <v>53</v>
      </c>
      <c r="I348" s="113" t="s">
        <v>1377</v>
      </c>
      <c r="J348" s="113" t="s">
        <v>349</v>
      </c>
      <c r="K348" s="113" t="s">
        <v>382</v>
      </c>
      <c r="L348" s="113" t="s">
        <v>420</v>
      </c>
      <c r="M348" s="113" t="s">
        <v>388</v>
      </c>
      <c r="N348" s="113" t="s">
        <v>44</v>
      </c>
      <c r="O348" s="113" t="s">
        <v>433</v>
      </c>
      <c r="P348" s="113" t="s">
        <v>824</v>
      </c>
      <c r="Q348" s="113">
        <v>1</v>
      </c>
      <c r="R348" s="113" t="s">
        <v>53</v>
      </c>
      <c r="S348" s="84" t="str">
        <f t="shared" si="35"/>
        <v>6-PANEL</v>
      </c>
      <c r="T348" s="84" t="str">
        <f t="shared" si="38"/>
        <v>черный</v>
      </c>
      <c r="Y348" s="60">
        <f t="shared" si="39"/>
        <v>2</v>
      </c>
      <c r="Z348" s="49">
        <f t="shared" si="40"/>
        <v>116</v>
      </c>
      <c r="AA348" s="60">
        <f t="shared" si="41"/>
        <v>2116</v>
      </c>
    </row>
    <row r="349" spans="1:27">
      <c r="A349" s="84" t="str">
        <f t="shared" si="36"/>
        <v>6640104210</v>
      </c>
      <c r="B349" s="84" t="str">
        <f t="shared" si="37"/>
        <v>02-119-08</v>
      </c>
      <c r="C349" s="113" t="s">
        <v>1383</v>
      </c>
      <c r="D349" s="113" t="s">
        <v>1384</v>
      </c>
      <c r="E349" s="113" t="s">
        <v>787</v>
      </c>
      <c r="F349" s="114">
        <v>57</v>
      </c>
      <c r="G349" s="113" t="s">
        <v>1385</v>
      </c>
      <c r="H349" s="113" t="s">
        <v>83</v>
      </c>
      <c r="I349" s="113" t="s">
        <v>1283</v>
      </c>
      <c r="J349" s="113" t="s">
        <v>349</v>
      </c>
      <c r="K349" s="113" t="s">
        <v>382</v>
      </c>
      <c r="L349" s="113" t="s">
        <v>420</v>
      </c>
      <c r="M349" s="113" t="s">
        <v>388</v>
      </c>
      <c r="N349" s="113" t="s">
        <v>44</v>
      </c>
      <c r="O349" s="113" t="s">
        <v>433</v>
      </c>
      <c r="P349" s="113" t="s">
        <v>824</v>
      </c>
      <c r="Q349" s="113">
        <v>210</v>
      </c>
      <c r="R349" s="113" t="s">
        <v>83</v>
      </c>
      <c r="S349" s="84" t="str">
        <f t="shared" si="35"/>
        <v>6-PANEL</v>
      </c>
      <c r="T349" s="84" t="str">
        <f t="shared" si="38"/>
        <v>серый</v>
      </c>
      <c r="Y349" s="60">
        <f t="shared" si="39"/>
        <v>2</v>
      </c>
      <c r="Z349" s="49">
        <f t="shared" si="40"/>
        <v>119</v>
      </c>
      <c r="AA349" s="60">
        <f t="shared" si="41"/>
        <v>2119</v>
      </c>
    </row>
    <row r="350" spans="1:27">
      <c r="A350" s="84" t="str">
        <f t="shared" si="36"/>
        <v>6640104210</v>
      </c>
      <c r="B350" s="84" t="str">
        <f t="shared" si="37"/>
        <v>02-119-08</v>
      </c>
      <c r="C350" s="113" t="s">
        <v>1386</v>
      </c>
      <c r="D350" s="113" t="s">
        <v>1384</v>
      </c>
      <c r="E350" s="113" t="s">
        <v>785</v>
      </c>
      <c r="F350" s="114">
        <v>59</v>
      </c>
      <c r="G350" s="113" t="s">
        <v>1385</v>
      </c>
      <c r="H350" s="113" t="s">
        <v>83</v>
      </c>
      <c r="I350" s="113" t="s">
        <v>1283</v>
      </c>
      <c r="J350" s="113" t="s">
        <v>349</v>
      </c>
      <c r="K350" s="113" t="s">
        <v>382</v>
      </c>
      <c r="L350" s="113" t="s">
        <v>420</v>
      </c>
      <c r="M350" s="113" t="s">
        <v>388</v>
      </c>
      <c r="N350" s="113" t="s">
        <v>44</v>
      </c>
      <c r="O350" s="113" t="s">
        <v>433</v>
      </c>
      <c r="P350" s="113" t="s">
        <v>824</v>
      </c>
      <c r="Q350" s="113">
        <v>210</v>
      </c>
      <c r="R350" s="113" t="s">
        <v>83</v>
      </c>
      <c r="S350" s="84" t="str">
        <f t="shared" si="35"/>
        <v>6-PANEL</v>
      </c>
      <c r="T350" s="84" t="str">
        <f t="shared" si="38"/>
        <v>серый</v>
      </c>
      <c r="Y350" s="60">
        <f t="shared" si="39"/>
        <v>2</v>
      </c>
      <c r="Z350" s="49">
        <f t="shared" si="40"/>
        <v>119</v>
      </c>
      <c r="AA350" s="60">
        <f t="shared" si="41"/>
        <v>2119</v>
      </c>
    </row>
    <row r="351" spans="1:27">
      <c r="A351" s="84" t="str">
        <f t="shared" si="36"/>
        <v>6640104210</v>
      </c>
      <c r="B351" s="84" t="str">
        <f t="shared" si="37"/>
        <v>02-119-08</v>
      </c>
      <c r="C351" s="113" t="s">
        <v>1387</v>
      </c>
      <c r="D351" s="113" t="s">
        <v>1384</v>
      </c>
      <c r="E351" s="113" t="s">
        <v>788</v>
      </c>
      <c r="F351" s="114">
        <v>61</v>
      </c>
      <c r="G351" s="113" t="s">
        <v>1385</v>
      </c>
      <c r="H351" s="113" t="s">
        <v>83</v>
      </c>
      <c r="I351" s="113" t="s">
        <v>1283</v>
      </c>
      <c r="J351" s="113" t="s">
        <v>349</v>
      </c>
      <c r="K351" s="113" t="s">
        <v>382</v>
      </c>
      <c r="L351" s="113" t="s">
        <v>420</v>
      </c>
      <c r="M351" s="113" t="s">
        <v>388</v>
      </c>
      <c r="N351" s="113" t="s">
        <v>44</v>
      </c>
      <c r="O351" s="113" t="s">
        <v>433</v>
      </c>
      <c r="P351" s="113" t="s">
        <v>824</v>
      </c>
      <c r="Q351" s="113">
        <v>210</v>
      </c>
      <c r="R351" s="113" t="s">
        <v>83</v>
      </c>
      <c r="S351" s="84" t="str">
        <f t="shared" si="35"/>
        <v>6-PANEL</v>
      </c>
      <c r="T351" s="84" t="str">
        <f t="shared" si="38"/>
        <v>серый</v>
      </c>
      <c r="Y351" s="60">
        <f t="shared" si="39"/>
        <v>2</v>
      </c>
      <c r="Z351" s="49">
        <f t="shared" si="40"/>
        <v>119</v>
      </c>
      <c r="AA351" s="60">
        <f t="shared" si="41"/>
        <v>2119</v>
      </c>
    </row>
    <row r="352" spans="1:27">
      <c r="A352" s="84" t="str">
        <f t="shared" si="36"/>
        <v>6640602422</v>
      </c>
      <c r="B352" s="84" t="str">
        <f t="shared" si="37"/>
        <v>02-120-06</v>
      </c>
      <c r="C352" s="113" t="s">
        <v>1388</v>
      </c>
      <c r="D352" s="113" t="s">
        <v>1389</v>
      </c>
      <c r="E352" s="113" t="s">
        <v>787</v>
      </c>
      <c r="F352" s="114">
        <v>57</v>
      </c>
      <c r="G352" s="113" t="s">
        <v>1390</v>
      </c>
      <c r="H352" s="113" t="s">
        <v>71</v>
      </c>
      <c r="I352" s="113" t="s">
        <v>786</v>
      </c>
      <c r="J352" s="113" t="s">
        <v>349</v>
      </c>
      <c r="K352" s="113" t="s">
        <v>382</v>
      </c>
      <c r="L352" s="113" t="s">
        <v>420</v>
      </c>
      <c r="M352" s="113" t="s">
        <v>388</v>
      </c>
      <c r="N352" s="113" t="s">
        <v>44</v>
      </c>
      <c r="O352" s="113" t="s">
        <v>433</v>
      </c>
      <c r="P352" s="113" t="s">
        <v>824</v>
      </c>
      <c r="Q352" s="113">
        <v>422</v>
      </c>
      <c r="R352" s="113" t="s">
        <v>71</v>
      </c>
      <c r="S352" s="84" t="str">
        <f t="shared" si="35"/>
        <v>6-PANEL</v>
      </c>
      <c r="T352" s="84" t="str">
        <f t="shared" si="38"/>
        <v>синий</v>
      </c>
      <c r="Y352" s="60">
        <f t="shared" si="39"/>
        <v>2</v>
      </c>
      <c r="Z352" s="49">
        <f t="shared" si="40"/>
        <v>120</v>
      </c>
      <c r="AA352" s="60">
        <f t="shared" si="41"/>
        <v>2120</v>
      </c>
    </row>
    <row r="353" spans="1:27">
      <c r="A353" s="84" t="str">
        <f t="shared" si="36"/>
        <v>6640602422</v>
      </c>
      <c r="B353" s="84" t="str">
        <f t="shared" si="37"/>
        <v>02-120-06</v>
      </c>
      <c r="C353" s="113" t="s">
        <v>1391</v>
      </c>
      <c r="D353" s="113" t="s">
        <v>1389</v>
      </c>
      <c r="E353" s="113" t="s">
        <v>785</v>
      </c>
      <c r="F353" s="114">
        <v>59</v>
      </c>
      <c r="G353" s="113" t="s">
        <v>1390</v>
      </c>
      <c r="H353" s="113" t="s">
        <v>71</v>
      </c>
      <c r="I353" s="113" t="s">
        <v>786</v>
      </c>
      <c r="J353" s="113" t="s">
        <v>349</v>
      </c>
      <c r="K353" s="113" t="s">
        <v>382</v>
      </c>
      <c r="L353" s="113" t="s">
        <v>420</v>
      </c>
      <c r="M353" s="113" t="s">
        <v>388</v>
      </c>
      <c r="N353" s="113" t="s">
        <v>44</v>
      </c>
      <c r="O353" s="113" t="s">
        <v>433</v>
      </c>
      <c r="P353" s="113" t="s">
        <v>824</v>
      </c>
      <c r="Q353" s="113">
        <v>422</v>
      </c>
      <c r="R353" s="113" t="s">
        <v>71</v>
      </c>
      <c r="S353" s="84" t="str">
        <f t="shared" si="35"/>
        <v>6-PANEL</v>
      </c>
      <c r="T353" s="84" t="str">
        <f t="shared" si="38"/>
        <v>синий</v>
      </c>
      <c r="Y353" s="60">
        <f t="shared" si="39"/>
        <v>2</v>
      </c>
      <c r="Z353" s="49">
        <f t="shared" si="40"/>
        <v>120</v>
      </c>
      <c r="AA353" s="60">
        <f t="shared" si="41"/>
        <v>2120</v>
      </c>
    </row>
    <row r="354" spans="1:27">
      <c r="A354" s="84" t="str">
        <f t="shared" si="36"/>
        <v>6640602422</v>
      </c>
      <c r="B354" s="84" t="str">
        <f t="shared" si="37"/>
        <v>02-120-06</v>
      </c>
      <c r="C354" s="113" t="s">
        <v>1392</v>
      </c>
      <c r="D354" s="113" t="s">
        <v>1389</v>
      </c>
      <c r="E354" s="113" t="s">
        <v>788</v>
      </c>
      <c r="F354" s="114">
        <v>61</v>
      </c>
      <c r="G354" s="113" t="s">
        <v>1390</v>
      </c>
      <c r="H354" s="113" t="s">
        <v>71</v>
      </c>
      <c r="I354" s="113" t="s">
        <v>786</v>
      </c>
      <c r="J354" s="113" t="s">
        <v>349</v>
      </c>
      <c r="K354" s="113" t="s">
        <v>382</v>
      </c>
      <c r="L354" s="113" t="s">
        <v>420</v>
      </c>
      <c r="M354" s="113" t="s">
        <v>388</v>
      </c>
      <c r="N354" s="113" t="s">
        <v>44</v>
      </c>
      <c r="O354" s="113" t="s">
        <v>433</v>
      </c>
      <c r="P354" s="113" t="s">
        <v>824</v>
      </c>
      <c r="Q354" s="113">
        <v>422</v>
      </c>
      <c r="R354" s="113" t="s">
        <v>71</v>
      </c>
      <c r="S354" s="84" t="str">
        <f t="shared" si="35"/>
        <v>6-PANEL</v>
      </c>
      <c r="T354" s="84" t="str">
        <f t="shared" si="38"/>
        <v>синий</v>
      </c>
      <c r="Y354" s="60">
        <f t="shared" si="39"/>
        <v>2</v>
      </c>
      <c r="Z354" s="49">
        <f t="shared" si="40"/>
        <v>120</v>
      </c>
      <c r="AA354" s="60">
        <f t="shared" si="41"/>
        <v>2120</v>
      </c>
    </row>
    <row r="355" spans="1:27">
      <c r="A355" s="84" t="str">
        <f t="shared" si="36"/>
        <v>66471031</v>
      </c>
      <c r="B355" s="84" t="str">
        <f t="shared" si="37"/>
        <v>02-121-09</v>
      </c>
      <c r="C355" s="113" t="s">
        <v>1393</v>
      </c>
      <c r="D355" s="113" t="s">
        <v>1394</v>
      </c>
      <c r="E355" s="113" t="s">
        <v>787</v>
      </c>
      <c r="F355" s="114">
        <v>57</v>
      </c>
      <c r="G355" s="113" t="s">
        <v>1395</v>
      </c>
      <c r="H355" s="113" t="s">
        <v>53</v>
      </c>
      <c r="I355" s="113" t="s">
        <v>810</v>
      </c>
      <c r="J355" s="113" t="s">
        <v>349</v>
      </c>
      <c r="K355" s="113" t="s">
        <v>382</v>
      </c>
      <c r="L355" s="113" t="s">
        <v>420</v>
      </c>
      <c r="M355" s="113" t="s">
        <v>388</v>
      </c>
      <c r="N355" s="113" t="s">
        <v>32</v>
      </c>
      <c r="O355" s="113" t="s">
        <v>386</v>
      </c>
      <c r="P355" s="113" t="s">
        <v>824</v>
      </c>
      <c r="Q355" s="113">
        <v>1</v>
      </c>
      <c r="R355" s="113" t="s">
        <v>53</v>
      </c>
      <c r="S355" s="84" t="str">
        <f t="shared" si="35"/>
        <v>6-PANEL</v>
      </c>
      <c r="T355" s="84" t="str">
        <f t="shared" si="38"/>
        <v>черный</v>
      </c>
      <c r="Y355" s="60">
        <f t="shared" si="39"/>
        <v>2</v>
      </c>
      <c r="Z355" s="49">
        <f t="shared" si="40"/>
        <v>121</v>
      </c>
      <c r="AA355" s="60">
        <f t="shared" si="41"/>
        <v>2121</v>
      </c>
    </row>
    <row r="356" spans="1:27">
      <c r="A356" s="84" t="str">
        <f t="shared" si="36"/>
        <v>66471031</v>
      </c>
      <c r="B356" s="84" t="str">
        <f t="shared" si="37"/>
        <v>02-121-09</v>
      </c>
      <c r="C356" s="113" t="s">
        <v>1396</v>
      </c>
      <c r="D356" s="113" t="s">
        <v>1394</v>
      </c>
      <c r="E356" s="113" t="s">
        <v>785</v>
      </c>
      <c r="F356" s="114">
        <v>59</v>
      </c>
      <c r="G356" s="113" t="s">
        <v>1395</v>
      </c>
      <c r="H356" s="113" t="s">
        <v>53</v>
      </c>
      <c r="I356" s="113" t="s">
        <v>810</v>
      </c>
      <c r="J356" s="113" t="s">
        <v>349</v>
      </c>
      <c r="K356" s="113" t="s">
        <v>382</v>
      </c>
      <c r="L356" s="113" t="s">
        <v>420</v>
      </c>
      <c r="M356" s="113" t="s">
        <v>388</v>
      </c>
      <c r="N356" s="113" t="s">
        <v>32</v>
      </c>
      <c r="O356" s="113" t="s">
        <v>386</v>
      </c>
      <c r="P356" s="113" t="s">
        <v>824</v>
      </c>
      <c r="Q356" s="113">
        <v>1</v>
      </c>
      <c r="R356" s="113" t="s">
        <v>53</v>
      </c>
      <c r="S356" s="84" t="str">
        <f t="shared" si="35"/>
        <v>6-PANEL</v>
      </c>
      <c r="T356" s="84" t="str">
        <f t="shared" si="38"/>
        <v>черный</v>
      </c>
      <c r="Y356" s="60">
        <f t="shared" si="39"/>
        <v>2</v>
      </c>
      <c r="Z356" s="49">
        <f t="shared" si="40"/>
        <v>121</v>
      </c>
      <c r="AA356" s="60">
        <f t="shared" si="41"/>
        <v>2121</v>
      </c>
    </row>
    <row r="357" spans="1:27">
      <c r="A357" s="84" t="str">
        <f t="shared" si="36"/>
        <v>66471031</v>
      </c>
      <c r="B357" s="84" t="str">
        <f t="shared" si="37"/>
        <v>02-121-09</v>
      </c>
      <c r="C357" s="113" t="s">
        <v>1397</v>
      </c>
      <c r="D357" s="113" t="s">
        <v>1394</v>
      </c>
      <c r="E357" s="113" t="s">
        <v>788</v>
      </c>
      <c r="F357" s="114">
        <v>61</v>
      </c>
      <c r="G357" s="113" t="s">
        <v>1395</v>
      </c>
      <c r="H357" s="113" t="s">
        <v>53</v>
      </c>
      <c r="I357" s="113" t="s">
        <v>810</v>
      </c>
      <c r="J357" s="113" t="s">
        <v>349</v>
      </c>
      <c r="K357" s="113" t="s">
        <v>382</v>
      </c>
      <c r="L357" s="113" t="s">
        <v>420</v>
      </c>
      <c r="M357" s="113" t="s">
        <v>388</v>
      </c>
      <c r="N357" s="113" t="s">
        <v>32</v>
      </c>
      <c r="O357" s="113" t="s">
        <v>386</v>
      </c>
      <c r="P357" s="113" t="s">
        <v>824</v>
      </c>
      <c r="Q357" s="113">
        <v>1</v>
      </c>
      <c r="R357" s="113" t="s">
        <v>53</v>
      </c>
      <c r="S357" s="84" t="str">
        <f t="shared" si="35"/>
        <v>6-PANEL</v>
      </c>
      <c r="T357" s="84" t="str">
        <f t="shared" si="38"/>
        <v>черный</v>
      </c>
      <c r="Y357" s="60">
        <f t="shared" si="39"/>
        <v>2</v>
      </c>
      <c r="Z357" s="49">
        <f t="shared" si="40"/>
        <v>121</v>
      </c>
      <c r="AA357" s="60">
        <f t="shared" si="41"/>
        <v>2121</v>
      </c>
    </row>
    <row r="358" spans="1:27">
      <c r="A358" s="84" t="str">
        <f t="shared" si="36"/>
        <v>66471031</v>
      </c>
      <c r="B358" s="84" t="str">
        <f t="shared" si="37"/>
        <v>02-121-09</v>
      </c>
      <c r="C358" s="113" t="s">
        <v>1398</v>
      </c>
      <c r="D358" s="113" t="s">
        <v>1394</v>
      </c>
      <c r="E358" s="113" t="s">
        <v>790</v>
      </c>
      <c r="F358" s="114">
        <v>55</v>
      </c>
      <c r="G358" s="113" t="s">
        <v>1395</v>
      </c>
      <c r="H358" s="113" t="s">
        <v>53</v>
      </c>
      <c r="I358" s="113" t="s">
        <v>810</v>
      </c>
      <c r="J358" s="113" t="s">
        <v>349</v>
      </c>
      <c r="K358" s="113" t="s">
        <v>382</v>
      </c>
      <c r="L358" s="113" t="s">
        <v>420</v>
      </c>
      <c r="M358" s="113" t="s">
        <v>388</v>
      </c>
      <c r="N358" s="113" t="s">
        <v>32</v>
      </c>
      <c r="O358" s="113" t="s">
        <v>386</v>
      </c>
      <c r="P358" s="113" t="s">
        <v>824</v>
      </c>
      <c r="Q358" s="113">
        <v>1</v>
      </c>
      <c r="R358" s="113" t="s">
        <v>53</v>
      </c>
      <c r="S358" s="84" t="str">
        <f t="shared" si="35"/>
        <v>6-PANEL</v>
      </c>
      <c r="T358" s="84" t="str">
        <f t="shared" si="38"/>
        <v>черный</v>
      </c>
      <c r="Y358" s="60">
        <f t="shared" si="39"/>
        <v>2</v>
      </c>
      <c r="Z358" s="49">
        <f t="shared" si="40"/>
        <v>121</v>
      </c>
      <c r="AA358" s="60">
        <f t="shared" si="41"/>
        <v>2121</v>
      </c>
    </row>
    <row r="359" spans="1:27">
      <c r="A359" s="84" t="str">
        <f t="shared" si="36"/>
        <v>66471031</v>
      </c>
      <c r="B359" s="84" t="str">
        <f t="shared" si="37"/>
        <v>02-121-09</v>
      </c>
      <c r="C359" s="113" t="s">
        <v>1399</v>
      </c>
      <c r="D359" s="113" t="s">
        <v>1394</v>
      </c>
      <c r="E359" s="113" t="s">
        <v>789</v>
      </c>
      <c r="F359" s="114">
        <v>63</v>
      </c>
      <c r="G359" s="113" t="s">
        <v>1395</v>
      </c>
      <c r="H359" s="113" t="s">
        <v>53</v>
      </c>
      <c r="I359" s="113" t="s">
        <v>810</v>
      </c>
      <c r="J359" s="113" t="s">
        <v>349</v>
      </c>
      <c r="K359" s="113" t="s">
        <v>382</v>
      </c>
      <c r="L359" s="113" t="s">
        <v>420</v>
      </c>
      <c r="M359" s="113" t="s">
        <v>388</v>
      </c>
      <c r="N359" s="113" t="s">
        <v>32</v>
      </c>
      <c r="O359" s="113" t="s">
        <v>386</v>
      </c>
      <c r="P359" s="113" t="s">
        <v>824</v>
      </c>
      <c r="Q359" s="113">
        <v>1</v>
      </c>
      <c r="R359" s="113" t="s">
        <v>53</v>
      </c>
      <c r="S359" s="84" t="str">
        <f t="shared" si="35"/>
        <v>6-PANEL</v>
      </c>
      <c r="T359" s="84" t="str">
        <f t="shared" si="38"/>
        <v>черный</v>
      </c>
      <c r="Y359" s="60">
        <f t="shared" si="39"/>
        <v>2</v>
      </c>
      <c r="Z359" s="49">
        <f t="shared" si="40"/>
        <v>121</v>
      </c>
      <c r="AA359" s="60">
        <f t="shared" si="41"/>
        <v>2121</v>
      </c>
    </row>
    <row r="360" spans="1:27">
      <c r="A360" s="84" t="str">
        <f t="shared" si="36"/>
        <v>664710362</v>
      </c>
      <c r="B360" s="84" t="str">
        <f t="shared" si="37"/>
        <v>02-121-91</v>
      </c>
      <c r="C360" s="113" t="s">
        <v>1400</v>
      </c>
      <c r="D360" s="113" t="s">
        <v>1401</v>
      </c>
      <c r="E360" s="113" t="s">
        <v>787</v>
      </c>
      <c r="F360" s="114">
        <v>57</v>
      </c>
      <c r="G360" s="113" t="s">
        <v>1395</v>
      </c>
      <c r="H360" s="113" t="s">
        <v>86</v>
      </c>
      <c r="I360" s="113" t="s">
        <v>810</v>
      </c>
      <c r="J360" s="113" t="s">
        <v>349</v>
      </c>
      <c r="K360" s="113" t="s">
        <v>382</v>
      </c>
      <c r="L360" s="113" t="s">
        <v>420</v>
      </c>
      <c r="M360" s="113" t="s">
        <v>388</v>
      </c>
      <c r="N360" s="113" t="s">
        <v>32</v>
      </c>
      <c r="O360" s="113" t="s">
        <v>386</v>
      </c>
      <c r="P360" s="113" t="s">
        <v>824</v>
      </c>
      <c r="Q360" s="113">
        <v>62</v>
      </c>
      <c r="R360" s="113" t="s">
        <v>86</v>
      </c>
      <c r="S360" s="84" t="str">
        <f t="shared" si="35"/>
        <v>6-PANEL</v>
      </c>
      <c r="T360" s="84" t="str">
        <f t="shared" si="38"/>
        <v>коричневый</v>
      </c>
      <c r="Y360" s="60">
        <f t="shared" si="39"/>
        <v>2</v>
      </c>
      <c r="Z360" s="49">
        <f t="shared" si="40"/>
        <v>121</v>
      </c>
      <c r="AA360" s="60">
        <f t="shared" si="41"/>
        <v>2121</v>
      </c>
    </row>
    <row r="361" spans="1:27">
      <c r="A361" s="84" t="str">
        <f t="shared" si="36"/>
        <v>664710362</v>
      </c>
      <c r="B361" s="84" t="str">
        <f t="shared" si="37"/>
        <v>02-121-91</v>
      </c>
      <c r="C361" s="113" t="s">
        <v>1402</v>
      </c>
      <c r="D361" s="113" t="s">
        <v>1401</v>
      </c>
      <c r="E361" s="113" t="s">
        <v>785</v>
      </c>
      <c r="F361" s="114">
        <v>59</v>
      </c>
      <c r="G361" s="113" t="s">
        <v>1395</v>
      </c>
      <c r="H361" s="113" t="s">
        <v>86</v>
      </c>
      <c r="I361" s="113" t="s">
        <v>810</v>
      </c>
      <c r="J361" s="113" t="s">
        <v>349</v>
      </c>
      <c r="K361" s="113" t="s">
        <v>382</v>
      </c>
      <c r="L361" s="113" t="s">
        <v>420</v>
      </c>
      <c r="M361" s="113" t="s">
        <v>388</v>
      </c>
      <c r="N361" s="113" t="s">
        <v>32</v>
      </c>
      <c r="O361" s="113" t="s">
        <v>386</v>
      </c>
      <c r="P361" s="113" t="s">
        <v>824</v>
      </c>
      <c r="Q361" s="113">
        <v>62</v>
      </c>
      <c r="R361" s="113" t="s">
        <v>86</v>
      </c>
      <c r="S361" s="84" t="str">
        <f t="shared" si="35"/>
        <v>6-PANEL</v>
      </c>
      <c r="T361" s="84" t="str">
        <f t="shared" si="38"/>
        <v>коричневый</v>
      </c>
      <c r="Y361" s="60">
        <f t="shared" si="39"/>
        <v>2</v>
      </c>
      <c r="Z361" s="49">
        <f t="shared" si="40"/>
        <v>121</v>
      </c>
      <c r="AA361" s="60">
        <f t="shared" si="41"/>
        <v>2121</v>
      </c>
    </row>
    <row r="362" spans="1:27">
      <c r="A362" s="84" t="str">
        <f t="shared" si="36"/>
        <v>664710362</v>
      </c>
      <c r="B362" s="84" t="str">
        <f t="shared" si="37"/>
        <v>02-121-91</v>
      </c>
      <c r="C362" s="113" t="s">
        <v>1403</v>
      </c>
      <c r="D362" s="113" t="s">
        <v>1401</v>
      </c>
      <c r="E362" s="113" t="s">
        <v>788</v>
      </c>
      <c r="F362" s="114">
        <v>61</v>
      </c>
      <c r="G362" s="113" t="s">
        <v>1395</v>
      </c>
      <c r="H362" s="113" t="s">
        <v>86</v>
      </c>
      <c r="I362" s="113" t="s">
        <v>810</v>
      </c>
      <c r="J362" s="113" t="s">
        <v>349</v>
      </c>
      <c r="K362" s="113" t="s">
        <v>382</v>
      </c>
      <c r="L362" s="113" t="s">
        <v>420</v>
      </c>
      <c r="M362" s="113" t="s">
        <v>388</v>
      </c>
      <c r="N362" s="113" t="s">
        <v>32</v>
      </c>
      <c r="O362" s="113" t="s">
        <v>386</v>
      </c>
      <c r="P362" s="113" t="s">
        <v>824</v>
      </c>
      <c r="Q362" s="113">
        <v>62</v>
      </c>
      <c r="R362" s="113" t="s">
        <v>86</v>
      </c>
      <c r="S362" s="84" t="str">
        <f t="shared" si="35"/>
        <v>6-PANEL</v>
      </c>
      <c r="T362" s="84" t="str">
        <f t="shared" si="38"/>
        <v>коричневый</v>
      </c>
      <c r="Y362" s="60">
        <f t="shared" si="39"/>
        <v>2</v>
      </c>
      <c r="Z362" s="49">
        <f t="shared" si="40"/>
        <v>121</v>
      </c>
      <c r="AA362" s="60">
        <f t="shared" si="41"/>
        <v>2121</v>
      </c>
    </row>
    <row r="363" spans="1:27">
      <c r="A363" s="84" t="str">
        <f t="shared" si="36"/>
        <v>664710362</v>
      </c>
      <c r="B363" s="84" t="str">
        <f t="shared" si="37"/>
        <v>02-121-91</v>
      </c>
      <c r="C363" s="113" t="s">
        <v>1404</v>
      </c>
      <c r="D363" s="113" t="s">
        <v>1401</v>
      </c>
      <c r="E363" s="113" t="s">
        <v>790</v>
      </c>
      <c r="F363" s="114">
        <v>55</v>
      </c>
      <c r="G363" s="113" t="s">
        <v>1395</v>
      </c>
      <c r="H363" s="113" t="s">
        <v>86</v>
      </c>
      <c r="I363" s="113" t="s">
        <v>810</v>
      </c>
      <c r="J363" s="113" t="s">
        <v>349</v>
      </c>
      <c r="K363" s="113" t="s">
        <v>382</v>
      </c>
      <c r="L363" s="113" t="s">
        <v>420</v>
      </c>
      <c r="M363" s="113" t="s">
        <v>388</v>
      </c>
      <c r="N363" s="113" t="s">
        <v>32</v>
      </c>
      <c r="O363" s="113" t="s">
        <v>386</v>
      </c>
      <c r="P363" s="113" t="s">
        <v>824</v>
      </c>
      <c r="Q363" s="113">
        <v>62</v>
      </c>
      <c r="R363" s="113" t="s">
        <v>86</v>
      </c>
      <c r="S363" s="84" t="str">
        <f t="shared" si="35"/>
        <v>6-PANEL</v>
      </c>
      <c r="T363" s="84" t="str">
        <f t="shared" si="38"/>
        <v>коричневый</v>
      </c>
      <c r="Y363" s="60">
        <f t="shared" si="39"/>
        <v>2</v>
      </c>
      <c r="Z363" s="49">
        <f t="shared" si="40"/>
        <v>121</v>
      </c>
      <c r="AA363" s="60">
        <f t="shared" si="41"/>
        <v>2121</v>
      </c>
    </row>
    <row r="364" spans="1:27">
      <c r="A364" s="84" t="str">
        <f t="shared" si="36"/>
        <v>664710362</v>
      </c>
      <c r="B364" s="84" t="str">
        <f t="shared" si="37"/>
        <v>02-121-91</v>
      </c>
      <c r="C364" s="113" t="s">
        <v>1405</v>
      </c>
      <c r="D364" s="113" t="s">
        <v>1401</v>
      </c>
      <c r="E364" s="113" t="s">
        <v>789</v>
      </c>
      <c r="F364" s="114">
        <v>63</v>
      </c>
      <c r="G364" s="113" t="s">
        <v>1395</v>
      </c>
      <c r="H364" s="113" t="s">
        <v>86</v>
      </c>
      <c r="I364" s="113" t="s">
        <v>810</v>
      </c>
      <c r="J364" s="113" t="s">
        <v>349</v>
      </c>
      <c r="K364" s="113" t="s">
        <v>382</v>
      </c>
      <c r="L364" s="113" t="s">
        <v>420</v>
      </c>
      <c r="M364" s="113" t="s">
        <v>388</v>
      </c>
      <c r="N364" s="113" t="s">
        <v>32</v>
      </c>
      <c r="O364" s="113" t="s">
        <v>386</v>
      </c>
      <c r="P364" s="113" t="s">
        <v>824</v>
      </c>
      <c r="Q364" s="113">
        <v>62</v>
      </c>
      <c r="R364" s="113" t="s">
        <v>86</v>
      </c>
      <c r="S364" s="84" t="str">
        <f t="shared" si="35"/>
        <v>6-PANEL</v>
      </c>
      <c r="T364" s="84" t="str">
        <f t="shared" si="38"/>
        <v>коричневый</v>
      </c>
      <c r="Y364" s="60">
        <f t="shared" si="39"/>
        <v>2</v>
      </c>
      <c r="Z364" s="49">
        <f t="shared" si="40"/>
        <v>121</v>
      </c>
      <c r="AA364" s="60">
        <f t="shared" si="41"/>
        <v>2121</v>
      </c>
    </row>
    <row r="365" spans="1:27">
      <c r="A365" s="84" t="str">
        <f t="shared" si="36"/>
        <v>68401011</v>
      </c>
      <c r="B365" s="84" t="str">
        <f t="shared" si="37"/>
        <v>02-091-09</v>
      </c>
      <c r="C365" s="113" t="s">
        <v>1406</v>
      </c>
      <c r="D365" s="113" t="s">
        <v>1407</v>
      </c>
      <c r="E365" s="113" t="s">
        <v>787</v>
      </c>
      <c r="F365" s="114">
        <v>57</v>
      </c>
      <c r="G365" s="113" t="s">
        <v>1150</v>
      </c>
      <c r="H365" s="113" t="s">
        <v>53</v>
      </c>
      <c r="I365" s="113" t="s">
        <v>1408</v>
      </c>
      <c r="J365" s="113" t="s">
        <v>318</v>
      </c>
      <c r="K365" s="113" t="s">
        <v>382</v>
      </c>
      <c r="L365" s="113" t="s">
        <v>420</v>
      </c>
      <c r="M365" s="113" t="s">
        <v>388</v>
      </c>
      <c r="N365" s="113" t="s">
        <v>44</v>
      </c>
      <c r="O365" s="113" t="s">
        <v>433</v>
      </c>
      <c r="P365" s="113" t="s">
        <v>824</v>
      </c>
      <c r="Q365" s="113">
        <v>1</v>
      </c>
      <c r="R365" s="113" t="s">
        <v>53</v>
      </c>
      <c r="S365" s="84" t="str">
        <f t="shared" si="35"/>
        <v>HATTERAS</v>
      </c>
      <c r="T365" s="84" t="str">
        <f t="shared" si="38"/>
        <v>черный</v>
      </c>
      <c r="Y365" s="60">
        <f t="shared" si="39"/>
        <v>2</v>
      </c>
      <c r="Z365" s="49">
        <f t="shared" si="40"/>
        <v>91</v>
      </c>
      <c r="AA365" s="60">
        <f t="shared" si="41"/>
        <v>2091</v>
      </c>
    </row>
    <row r="366" spans="1:27">
      <c r="A366" s="84" t="str">
        <f t="shared" si="36"/>
        <v>68401011</v>
      </c>
      <c r="B366" s="84" t="str">
        <f t="shared" si="37"/>
        <v>02-091-09</v>
      </c>
      <c r="C366" s="113" t="s">
        <v>1409</v>
      </c>
      <c r="D366" s="113" t="s">
        <v>1407</v>
      </c>
      <c r="E366" s="113" t="s">
        <v>785</v>
      </c>
      <c r="F366" s="114">
        <v>59</v>
      </c>
      <c r="G366" s="113" t="s">
        <v>1150</v>
      </c>
      <c r="H366" s="113" t="s">
        <v>53</v>
      </c>
      <c r="I366" s="113" t="s">
        <v>1408</v>
      </c>
      <c r="J366" s="113" t="s">
        <v>318</v>
      </c>
      <c r="K366" s="113" t="s">
        <v>382</v>
      </c>
      <c r="L366" s="113" t="s">
        <v>420</v>
      </c>
      <c r="M366" s="113" t="s">
        <v>388</v>
      </c>
      <c r="N366" s="113" t="s">
        <v>44</v>
      </c>
      <c r="O366" s="113" t="s">
        <v>433</v>
      </c>
      <c r="P366" s="113" t="s">
        <v>824</v>
      </c>
      <c r="Q366" s="113">
        <v>1</v>
      </c>
      <c r="R366" s="113" t="s">
        <v>53</v>
      </c>
      <c r="S366" s="84" t="str">
        <f t="shared" si="35"/>
        <v>HATTERAS</v>
      </c>
      <c r="T366" s="84" t="str">
        <f t="shared" si="38"/>
        <v>черный</v>
      </c>
      <c r="Y366" s="60">
        <f t="shared" si="39"/>
        <v>2</v>
      </c>
      <c r="Z366" s="49">
        <f t="shared" si="40"/>
        <v>91</v>
      </c>
      <c r="AA366" s="60">
        <f t="shared" si="41"/>
        <v>2091</v>
      </c>
    </row>
    <row r="367" spans="1:27">
      <c r="A367" s="84" t="str">
        <f t="shared" si="36"/>
        <v>68401011</v>
      </c>
      <c r="B367" s="84" t="str">
        <f t="shared" si="37"/>
        <v>02-091-09</v>
      </c>
      <c r="C367" s="113" t="s">
        <v>1410</v>
      </c>
      <c r="D367" s="113" t="s">
        <v>1407</v>
      </c>
      <c r="E367" s="113" t="s">
        <v>788</v>
      </c>
      <c r="F367" s="114">
        <v>61</v>
      </c>
      <c r="G367" s="113" t="s">
        <v>1150</v>
      </c>
      <c r="H367" s="113" t="s">
        <v>53</v>
      </c>
      <c r="I367" s="113" t="s">
        <v>1408</v>
      </c>
      <c r="J367" s="113" t="s">
        <v>318</v>
      </c>
      <c r="K367" s="113" t="s">
        <v>382</v>
      </c>
      <c r="L367" s="113" t="s">
        <v>420</v>
      </c>
      <c r="M367" s="113" t="s">
        <v>388</v>
      </c>
      <c r="N367" s="113" t="s">
        <v>44</v>
      </c>
      <c r="O367" s="113" t="s">
        <v>433</v>
      </c>
      <c r="P367" s="113" t="s">
        <v>824</v>
      </c>
      <c r="Q367" s="113">
        <v>1</v>
      </c>
      <c r="R367" s="113" t="s">
        <v>53</v>
      </c>
      <c r="S367" s="84" t="str">
        <f t="shared" si="35"/>
        <v>HATTERAS</v>
      </c>
      <c r="T367" s="84" t="str">
        <f t="shared" si="38"/>
        <v>черный</v>
      </c>
      <c r="Y367" s="60">
        <f t="shared" si="39"/>
        <v>2</v>
      </c>
      <c r="Z367" s="49">
        <f t="shared" si="40"/>
        <v>91</v>
      </c>
      <c r="AA367" s="60">
        <f t="shared" si="41"/>
        <v>2091</v>
      </c>
    </row>
    <row r="368" spans="1:27">
      <c r="A368" s="84" t="str">
        <f t="shared" si="36"/>
        <v>68401011</v>
      </c>
      <c r="B368" s="84" t="str">
        <f t="shared" si="37"/>
        <v>02-091-09</v>
      </c>
      <c r="C368" s="113" t="s">
        <v>1411</v>
      </c>
      <c r="D368" s="113" t="s">
        <v>1407</v>
      </c>
      <c r="E368" s="113" t="s">
        <v>790</v>
      </c>
      <c r="F368" s="114">
        <v>55</v>
      </c>
      <c r="G368" s="113" t="s">
        <v>1150</v>
      </c>
      <c r="H368" s="113" t="s">
        <v>53</v>
      </c>
      <c r="I368" s="113" t="s">
        <v>1408</v>
      </c>
      <c r="J368" s="113" t="s">
        <v>318</v>
      </c>
      <c r="K368" s="113" t="s">
        <v>382</v>
      </c>
      <c r="L368" s="113" t="s">
        <v>420</v>
      </c>
      <c r="M368" s="113" t="s">
        <v>388</v>
      </c>
      <c r="N368" s="113" t="s">
        <v>44</v>
      </c>
      <c r="O368" s="113" t="s">
        <v>433</v>
      </c>
      <c r="P368" s="113" t="s">
        <v>824</v>
      </c>
      <c r="Q368" s="113">
        <v>1</v>
      </c>
      <c r="R368" s="113" t="s">
        <v>53</v>
      </c>
      <c r="S368" s="84" t="str">
        <f t="shared" si="35"/>
        <v>HATTERAS</v>
      </c>
      <c r="T368" s="84" t="str">
        <f t="shared" si="38"/>
        <v>черный</v>
      </c>
      <c r="Y368" s="60">
        <f t="shared" si="39"/>
        <v>2</v>
      </c>
      <c r="Z368" s="49">
        <f t="shared" si="40"/>
        <v>91</v>
      </c>
      <c r="AA368" s="60">
        <f t="shared" si="41"/>
        <v>2091</v>
      </c>
    </row>
    <row r="369" spans="1:27">
      <c r="A369" s="84" t="str">
        <f t="shared" si="36"/>
        <v>68401011</v>
      </c>
      <c r="B369" s="84" t="str">
        <f t="shared" si="37"/>
        <v>02-091-09</v>
      </c>
      <c r="C369" s="113" t="s">
        <v>1412</v>
      </c>
      <c r="D369" s="113" t="s">
        <v>1407</v>
      </c>
      <c r="E369" s="113" t="s">
        <v>813</v>
      </c>
      <c r="F369" s="114">
        <v>56</v>
      </c>
      <c r="G369" s="113" t="s">
        <v>1150</v>
      </c>
      <c r="H369" s="113" t="s">
        <v>53</v>
      </c>
      <c r="I369" s="113" t="s">
        <v>1408</v>
      </c>
      <c r="J369" s="113" t="s">
        <v>318</v>
      </c>
      <c r="K369" s="113" t="s">
        <v>382</v>
      </c>
      <c r="L369" s="113" t="s">
        <v>420</v>
      </c>
      <c r="M369" s="113" t="s">
        <v>388</v>
      </c>
      <c r="N369" s="113" t="s">
        <v>44</v>
      </c>
      <c r="O369" s="113" t="s">
        <v>433</v>
      </c>
      <c r="P369" s="113" t="s">
        <v>824</v>
      </c>
      <c r="Q369" s="113">
        <v>1</v>
      </c>
      <c r="R369" s="113" t="s">
        <v>53</v>
      </c>
      <c r="S369" s="84" t="str">
        <f t="shared" si="35"/>
        <v>HATTERAS</v>
      </c>
      <c r="T369" s="84" t="str">
        <f t="shared" si="38"/>
        <v>черный</v>
      </c>
      <c r="Y369" s="60">
        <f t="shared" si="39"/>
        <v>2</v>
      </c>
      <c r="Z369" s="49">
        <f t="shared" si="40"/>
        <v>91</v>
      </c>
      <c r="AA369" s="60">
        <f t="shared" si="41"/>
        <v>2091</v>
      </c>
    </row>
    <row r="370" spans="1:27">
      <c r="A370" s="84" t="str">
        <f t="shared" si="36"/>
        <v>68401011</v>
      </c>
      <c r="B370" s="84" t="str">
        <f t="shared" si="37"/>
        <v>02-091-09</v>
      </c>
      <c r="C370" s="113" t="s">
        <v>1413</v>
      </c>
      <c r="D370" s="113" t="s">
        <v>1407</v>
      </c>
      <c r="E370" s="113" t="s">
        <v>797</v>
      </c>
      <c r="F370" s="114">
        <v>58</v>
      </c>
      <c r="G370" s="113" t="s">
        <v>1150</v>
      </c>
      <c r="H370" s="113" t="s">
        <v>53</v>
      </c>
      <c r="I370" s="113" t="s">
        <v>1408</v>
      </c>
      <c r="J370" s="113" t="s">
        <v>318</v>
      </c>
      <c r="K370" s="113" t="s">
        <v>382</v>
      </c>
      <c r="L370" s="113" t="s">
        <v>420</v>
      </c>
      <c r="M370" s="113" t="s">
        <v>388</v>
      </c>
      <c r="N370" s="113" t="s">
        <v>44</v>
      </c>
      <c r="O370" s="113" t="s">
        <v>433</v>
      </c>
      <c r="P370" s="113" t="s">
        <v>824</v>
      </c>
      <c r="Q370" s="113">
        <v>1</v>
      </c>
      <c r="R370" s="113" t="s">
        <v>53</v>
      </c>
      <c r="S370" s="84" t="str">
        <f t="shared" si="35"/>
        <v>HATTERAS</v>
      </c>
      <c r="T370" s="84" t="str">
        <f t="shared" si="38"/>
        <v>черный</v>
      </c>
      <c r="Y370" s="60">
        <f t="shared" si="39"/>
        <v>2</v>
      </c>
      <c r="Z370" s="49">
        <f t="shared" si="40"/>
        <v>91</v>
      </c>
      <c r="AA370" s="60">
        <f t="shared" si="41"/>
        <v>2091</v>
      </c>
    </row>
    <row r="371" spans="1:27">
      <c r="A371" s="84" t="str">
        <f t="shared" si="36"/>
        <v>68401011</v>
      </c>
      <c r="B371" s="84" t="str">
        <f t="shared" si="37"/>
        <v>02-091-09</v>
      </c>
      <c r="C371" s="113" t="s">
        <v>1414</v>
      </c>
      <c r="D371" s="113" t="s">
        <v>1407</v>
      </c>
      <c r="E371" s="113" t="s">
        <v>798</v>
      </c>
      <c r="F371" s="114">
        <v>60</v>
      </c>
      <c r="G371" s="113" t="s">
        <v>1150</v>
      </c>
      <c r="H371" s="113" t="s">
        <v>53</v>
      </c>
      <c r="I371" s="113" t="s">
        <v>1408</v>
      </c>
      <c r="J371" s="113" t="s">
        <v>318</v>
      </c>
      <c r="K371" s="113" t="s">
        <v>382</v>
      </c>
      <c r="L371" s="113" t="s">
        <v>420</v>
      </c>
      <c r="M371" s="113" t="s">
        <v>388</v>
      </c>
      <c r="N371" s="113" t="s">
        <v>44</v>
      </c>
      <c r="O371" s="113" t="s">
        <v>433</v>
      </c>
      <c r="P371" s="113" t="s">
        <v>824</v>
      </c>
      <c r="Q371" s="113">
        <v>1</v>
      </c>
      <c r="R371" s="113" t="s">
        <v>53</v>
      </c>
      <c r="S371" s="84" t="str">
        <f t="shared" si="35"/>
        <v>HATTERAS</v>
      </c>
      <c r="T371" s="84" t="str">
        <f t="shared" si="38"/>
        <v>черный</v>
      </c>
      <c r="Y371" s="60">
        <f t="shared" si="39"/>
        <v>2</v>
      </c>
      <c r="Z371" s="49">
        <f t="shared" si="40"/>
        <v>91</v>
      </c>
      <c r="AA371" s="60">
        <f t="shared" si="41"/>
        <v>2091</v>
      </c>
    </row>
    <row r="372" spans="1:27">
      <c r="A372" s="84" t="str">
        <f t="shared" si="36"/>
        <v>68401011</v>
      </c>
      <c r="B372" s="84" t="str">
        <f t="shared" si="37"/>
        <v>02-091-09</v>
      </c>
      <c r="C372" s="113" t="s">
        <v>1415</v>
      </c>
      <c r="D372" s="113" t="s">
        <v>1407</v>
      </c>
      <c r="E372" s="113" t="s">
        <v>835</v>
      </c>
      <c r="F372" s="114">
        <v>62</v>
      </c>
      <c r="G372" s="113" t="s">
        <v>1150</v>
      </c>
      <c r="H372" s="113" t="s">
        <v>53</v>
      </c>
      <c r="I372" s="113" t="s">
        <v>1408</v>
      </c>
      <c r="J372" s="113" t="s">
        <v>318</v>
      </c>
      <c r="K372" s="113" t="s">
        <v>382</v>
      </c>
      <c r="L372" s="113" t="s">
        <v>420</v>
      </c>
      <c r="M372" s="113" t="s">
        <v>388</v>
      </c>
      <c r="N372" s="113" t="s">
        <v>44</v>
      </c>
      <c r="O372" s="113" t="s">
        <v>433</v>
      </c>
      <c r="P372" s="113" t="s">
        <v>824</v>
      </c>
      <c r="Q372" s="113">
        <v>1</v>
      </c>
      <c r="R372" s="113" t="s">
        <v>53</v>
      </c>
      <c r="S372" s="84" t="str">
        <f t="shared" si="35"/>
        <v>HATTERAS</v>
      </c>
      <c r="T372" s="84" t="str">
        <f t="shared" si="38"/>
        <v>черный</v>
      </c>
      <c r="Y372" s="60">
        <f t="shared" si="39"/>
        <v>2</v>
      </c>
      <c r="Z372" s="49">
        <f t="shared" si="40"/>
        <v>91</v>
      </c>
      <c r="AA372" s="60">
        <f t="shared" si="41"/>
        <v>2091</v>
      </c>
    </row>
    <row r="373" spans="1:27">
      <c r="A373" s="84" t="str">
        <f t="shared" si="36"/>
        <v>68401011</v>
      </c>
      <c r="B373" s="84" t="str">
        <f t="shared" si="37"/>
        <v>02-091-09</v>
      </c>
      <c r="C373" s="113" t="s">
        <v>1416</v>
      </c>
      <c r="D373" s="113" t="s">
        <v>1407</v>
      </c>
      <c r="E373" s="113" t="s">
        <v>789</v>
      </c>
      <c r="F373" s="114">
        <v>63</v>
      </c>
      <c r="G373" s="113" t="s">
        <v>1150</v>
      </c>
      <c r="H373" s="113" t="s">
        <v>53</v>
      </c>
      <c r="I373" s="113" t="s">
        <v>1408</v>
      </c>
      <c r="J373" s="113" t="s">
        <v>318</v>
      </c>
      <c r="K373" s="113" t="s">
        <v>382</v>
      </c>
      <c r="L373" s="113" t="s">
        <v>420</v>
      </c>
      <c r="M373" s="113" t="s">
        <v>388</v>
      </c>
      <c r="N373" s="113" t="s">
        <v>44</v>
      </c>
      <c r="O373" s="113" t="s">
        <v>433</v>
      </c>
      <c r="P373" s="113" t="s">
        <v>824</v>
      </c>
      <c r="Q373" s="113">
        <v>1</v>
      </c>
      <c r="R373" s="113" t="s">
        <v>53</v>
      </c>
      <c r="S373" s="84" t="str">
        <f t="shared" si="35"/>
        <v>HATTERAS</v>
      </c>
      <c r="T373" s="84" t="str">
        <f t="shared" si="38"/>
        <v>черный</v>
      </c>
      <c r="Y373" s="60">
        <f t="shared" si="39"/>
        <v>2</v>
      </c>
      <c r="Z373" s="49">
        <f t="shared" si="40"/>
        <v>91</v>
      </c>
      <c r="AA373" s="60">
        <f t="shared" si="41"/>
        <v>2091</v>
      </c>
    </row>
    <row r="374" spans="1:27">
      <c r="A374" s="84" t="str">
        <f t="shared" si="36"/>
        <v>684010132</v>
      </c>
      <c r="B374" s="84" t="str">
        <f t="shared" si="37"/>
        <v>02-091-05</v>
      </c>
      <c r="C374" s="113" t="s">
        <v>1417</v>
      </c>
      <c r="D374" s="113" t="s">
        <v>1418</v>
      </c>
      <c r="E374" s="113" t="s">
        <v>787</v>
      </c>
      <c r="F374" s="114">
        <v>57</v>
      </c>
      <c r="G374" s="113" t="s">
        <v>1150</v>
      </c>
      <c r="H374" s="113" t="s">
        <v>277</v>
      </c>
      <c r="I374" s="113" t="s">
        <v>1408</v>
      </c>
      <c r="J374" s="113" t="s">
        <v>318</v>
      </c>
      <c r="K374" s="113" t="s">
        <v>382</v>
      </c>
      <c r="L374" s="113" t="s">
        <v>420</v>
      </c>
      <c r="M374" s="113" t="s">
        <v>388</v>
      </c>
      <c r="N374" s="113" t="s">
        <v>44</v>
      </c>
      <c r="O374" s="113" t="s">
        <v>386</v>
      </c>
      <c r="P374" s="113" t="s">
        <v>824</v>
      </c>
      <c r="Q374" s="113">
        <v>32</v>
      </c>
      <c r="R374" s="113" t="s">
        <v>83</v>
      </c>
      <c r="S374" s="84" t="str">
        <f t="shared" si="35"/>
        <v>HATTERAS</v>
      </c>
      <c r="T374" s="84" t="str">
        <f t="shared" si="38"/>
        <v>темно-серый</v>
      </c>
      <c r="Y374" s="60">
        <f t="shared" si="39"/>
        <v>2</v>
      </c>
      <c r="Z374" s="49">
        <f t="shared" si="40"/>
        <v>91</v>
      </c>
      <c r="AA374" s="60">
        <f t="shared" si="41"/>
        <v>2091</v>
      </c>
    </row>
    <row r="375" spans="1:27">
      <c r="A375" s="84" t="str">
        <f t="shared" si="36"/>
        <v>684010132</v>
      </c>
      <c r="B375" s="84" t="str">
        <f t="shared" si="37"/>
        <v>02-091-05</v>
      </c>
      <c r="C375" s="113" t="s">
        <v>1419</v>
      </c>
      <c r="D375" s="113" t="s">
        <v>1418</v>
      </c>
      <c r="E375" s="113" t="s">
        <v>785</v>
      </c>
      <c r="F375" s="114">
        <v>59</v>
      </c>
      <c r="G375" s="113" t="s">
        <v>1150</v>
      </c>
      <c r="H375" s="113" t="s">
        <v>277</v>
      </c>
      <c r="I375" s="113" t="s">
        <v>1408</v>
      </c>
      <c r="J375" s="113" t="s">
        <v>318</v>
      </c>
      <c r="K375" s="113" t="s">
        <v>382</v>
      </c>
      <c r="L375" s="113" t="s">
        <v>420</v>
      </c>
      <c r="M375" s="113" t="s">
        <v>388</v>
      </c>
      <c r="N375" s="113" t="s">
        <v>44</v>
      </c>
      <c r="O375" s="113" t="s">
        <v>386</v>
      </c>
      <c r="P375" s="113" t="s">
        <v>824</v>
      </c>
      <c r="Q375" s="113">
        <v>32</v>
      </c>
      <c r="R375" s="113" t="s">
        <v>83</v>
      </c>
      <c r="S375" s="84" t="str">
        <f t="shared" si="35"/>
        <v>HATTERAS</v>
      </c>
      <c r="T375" s="84" t="str">
        <f t="shared" si="38"/>
        <v>темно-серый</v>
      </c>
      <c r="Y375" s="60">
        <f t="shared" si="39"/>
        <v>2</v>
      </c>
      <c r="Z375" s="49">
        <f t="shared" si="40"/>
        <v>91</v>
      </c>
      <c r="AA375" s="60">
        <f t="shared" si="41"/>
        <v>2091</v>
      </c>
    </row>
    <row r="376" spans="1:27">
      <c r="A376" s="84" t="str">
        <f t="shared" si="36"/>
        <v>684010132</v>
      </c>
      <c r="B376" s="84" t="str">
        <f t="shared" si="37"/>
        <v>02-091-05</v>
      </c>
      <c r="C376" s="113" t="s">
        <v>1420</v>
      </c>
      <c r="D376" s="113" t="s">
        <v>1418</v>
      </c>
      <c r="E376" s="113" t="s">
        <v>788</v>
      </c>
      <c r="F376" s="114">
        <v>61</v>
      </c>
      <c r="G376" s="113" t="s">
        <v>1150</v>
      </c>
      <c r="H376" s="113" t="s">
        <v>277</v>
      </c>
      <c r="I376" s="113" t="s">
        <v>1408</v>
      </c>
      <c r="J376" s="113" t="s">
        <v>318</v>
      </c>
      <c r="K376" s="113" t="s">
        <v>382</v>
      </c>
      <c r="L376" s="113" t="s">
        <v>420</v>
      </c>
      <c r="M376" s="113" t="s">
        <v>388</v>
      </c>
      <c r="N376" s="113" t="s">
        <v>44</v>
      </c>
      <c r="O376" s="113" t="s">
        <v>386</v>
      </c>
      <c r="P376" s="113" t="s">
        <v>824</v>
      </c>
      <c r="Q376" s="113">
        <v>32</v>
      </c>
      <c r="R376" s="113" t="s">
        <v>83</v>
      </c>
      <c r="S376" s="84" t="str">
        <f t="shared" si="35"/>
        <v>HATTERAS</v>
      </c>
      <c r="T376" s="84" t="str">
        <f t="shared" si="38"/>
        <v>темно-серый</v>
      </c>
      <c r="Y376" s="60">
        <f t="shared" si="39"/>
        <v>2</v>
      </c>
      <c r="Z376" s="49">
        <f t="shared" si="40"/>
        <v>91</v>
      </c>
      <c r="AA376" s="60">
        <f t="shared" si="41"/>
        <v>2091</v>
      </c>
    </row>
    <row r="377" spans="1:27">
      <c r="A377" s="84" t="str">
        <f t="shared" si="36"/>
        <v>684010132</v>
      </c>
      <c r="B377" s="84" t="str">
        <f t="shared" si="37"/>
        <v>02-091-05</v>
      </c>
      <c r="C377" s="113" t="s">
        <v>1421</v>
      </c>
      <c r="D377" s="113" t="s">
        <v>1418</v>
      </c>
      <c r="E377" s="113" t="s">
        <v>790</v>
      </c>
      <c r="F377" s="114">
        <v>55</v>
      </c>
      <c r="G377" s="113" t="s">
        <v>1150</v>
      </c>
      <c r="H377" s="113" t="s">
        <v>277</v>
      </c>
      <c r="I377" s="113" t="s">
        <v>1408</v>
      </c>
      <c r="J377" s="113" t="s">
        <v>318</v>
      </c>
      <c r="K377" s="113" t="s">
        <v>382</v>
      </c>
      <c r="L377" s="113" t="s">
        <v>420</v>
      </c>
      <c r="M377" s="113" t="s">
        <v>388</v>
      </c>
      <c r="N377" s="113" t="s">
        <v>44</v>
      </c>
      <c r="O377" s="113" t="s">
        <v>386</v>
      </c>
      <c r="P377" s="113" t="s">
        <v>824</v>
      </c>
      <c r="Q377" s="113">
        <v>32</v>
      </c>
      <c r="R377" s="113" t="s">
        <v>83</v>
      </c>
      <c r="S377" s="84" t="str">
        <f t="shared" si="35"/>
        <v>HATTERAS</v>
      </c>
      <c r="T377" s="84" t="str">
        <f t="shared" si="38"/>
        <v>темно-серый</v>
      </c>
      <c r="Y377" s="60">
        <f t="shared" si="39"/>
        <v>2</v>
      </c>
      <c r="Z377" s="49">
        <f t="shared" si="40"/>
        <v>91</v>
      </c>
      <c r="AA377" s="60">
        <f t="shared" si="41"/>
        <v>2091</v>
      </c>
    </row>
    <row r="378" spans="1:27">
      <c r="A378" s="84" t="str">
        <f t="shared" si="36"/>
        <v>684010132</v>
      </c>
      <c r="B378" s="84" t="str">
        <f t="shared" si="37"/>
        <v>02-091-05</v>
      </c>
      <c r="C378" s="113" t="s">
        <v>1422</v>
      </c>
      <c r="D378" s="113" t="s">
        <v>1418</v>
      </c>
      <c r="E378" s="113" t="s">
        <v>813</v>
      </c>
      <c r="F378" s="114">
        <v>56</v>
      </c>
      <c r="G378" s="113" t="s">
        <v>1150</v>
      </c>
      <c r="H378" s="113" t="s">
        <v>277</v>
      </c>
      <c r="I378" s="113" t="s">
        <v>1408</v>
      </c>
      <c r="J378" s="113" t="s">
        <v>318</v>
      </c>
      <c r="K378" s="113" t="s">
        <v>382</v>
      </c>
      <c r="L378" s="113" t="s">
        <v>420</v>
      </c>
      <c r="M378" s="113" t="s">
        <v>388</v>
      </c>
      <c r="N378" s="113" t="s">
        <v>44</v>
      </c>
      <c r="O378" s="113" t="s">
        <v>386</v>
      </c>
      <c r="P378" s="113" t="s">
        <v>824</v>
      </c>
      <c r="Q378" s="113">
        <v>32</v>
      </c>
      <c r="R378" s="113" t="s">
        <v>83</v>
      </c>
      <c r="S378" s="84" t="str">
        <f t="shared" si="35"/>
        <v>HATTERAS</v>
      </c>
      <c r="T378" s="84" t="str">
        <f t="shared" si="38"/>
        <v>темно-серый</v>
      </c>
      <c r="Y378" s="60">
        <f t="shared" si="39"/>
        <v>2</v>
      </c>
      <c r="Z378" s="49">
        <f t="shared" si="40"/>
        <v>91</v>
      </c>
      <c r="AA378" s="60">
        <f t="shared" si="41"/>
        <v>2091</v>
      </c>
    </row>
    <row r="379" spans="1:27">
      <c r="A379" s="84" t="str">
        <f t="shared" si="36"/>
        <v>684010132</v>
      </c>
      <c r="B379" s="84" t="str">
        <f t="shared" si="37"/>
        <v>02-091-05</v>
      </c>
      <c r="C379" s="113" t="s">
        <v>1423</v>
      </c>
      <c r="D379" s="113" t="s">
        <v>1418</v>
      </c>
      <c r="E379" s="113" t="s">
        <v>797</v>
      </c>
      <c r="F379" s="114">
        <v>58</v>
      </c>
      <c r="G379" s="113" t="s">
        <v>1150</v>
      </c>
      <c r="H379" s="113" t="s">
        <v>277</v>
      </c>
      <c r="I379" s="113" t="s">
        <v>1408</v>
      </c>
      <c r="J379" s="113" t="s">
        <v>318</v>
      </c>
      <c r="K379" s="113" t="s">
        <v>382</v>
      </c>
      <c r="L379" s="113" t="s">
        <v>420</v>
      </c>
      <c r="M379" s="113" t="s">
        <v>388</v>
      </c>
      <c r="N379" s="113" t="s">
        <v>44</v>
      </c>
      <c r="O379" s="113" t="s">
        <v>386</v>
      </c>
      <c r="P379" s="113" t="s">
        <v>824</v>
      </c>
      <c r="Q379" s="113">
        <v>32</v>
      </c>
      <c r="R379" s="113" t="s">
        <v>83</v>
      </c>
      <c r="S379" s="84" t="str">
        <f t="shared" si="35"/>
        <v>HATTERAS</v>
      </c>
      <c r="T379" s="84" t="str">
        <f t="shared" si="38"/>
        <v>темно-серый</v>
      </c>
      <c r="Y379" s="60">
        <f t="shared" si="39"/>
        <v>2</v>
      </c>
      <c r="Z379" s="49">
        <f t="shared" si="40"/>
        <v>91</v>
      </c>
      <c r="AA379" s="60">
        <f t="shared" si="41"/>
        <v>2091</v>
      </c>
    </row>
    <row r="380" spans="1:27">
      <c r="A380" s="84" t="str">
        <f t="shared" si="36"/>
        <v>684010132</v>
      </c>
      <c r="B380" s="84" t="str">
        <f t="shared" si="37"/>
        <v>02-091-05</v>
      </c>
      <c r="C380" s="113" t="s">
        <v>1424</v>
      </c>
      <c r="D380" s="113" t="s">
        <v>1418</v>
      </c>
      <c r="E380" s="113" t="s">
        <v>798</v>
      </c>
      <c r="F380" s="114">
        <v>60</v>
      </c>
      <c r="G380" s="113" t="s">
        <v>1150</v>
      </c>
      <c r="H380" s="113" t="s">
        <v>277</v>
      </c>
      <c r="I380" s="113" t="s">
        <v>1408</v>
      </c>
      <c r="J380" s="113" t="s">
        <v>318</v>
      </c>
      <c r="K380" s="113" t="s">
        <v>382</v>
      </c>
      <c r="L380" s="113" t="s">
        <v>420</v>
      </c>
      <c r="M380" s="113" t="s">
        <v>388</v>
      </c>
      <c r="N380" s="113" t="s">
        <v>44</v>
      </c>
      <c r="O380" s="113" t="s">
        <v>386</v>
      </c>
      <c r="P380" s="113" t="s">
        <v>824</v>
      </c>
      <c r="Q380" s="113">
        <v>32</v>
      </c>
      <c r="R380" s="113" t="s">
        <v>83</v>
      </c>
      <c r="S380" s="84" t="str">
        <f t="shared" si="35"/>
        <v>HATTERAS</v>
      </c>
      <c r="T380" s="84" t="str">
        <f t="shared" si="38"/>
        <v>темно-серый</v>
      </c>
      <c r="Y380" s="60">
        <f t="shared" si="39"/>
        <v>2</v>
      </c>
      <c r="Z380" s="49">
        <f t="shared" si="40"/>
        <v>91</v>
      </c>
      <c r="AA380" s="60">
        <f t="shared" si="41"/>
        <v>2091</v>
      </c>
    </row>
    <row r="381" spans="1:27">
      <c r="A381" s="84" t="str">
        <f t="shared" si="36"/>
        <v>684010132</v>
      </c>
      <c r="B381" s="84" t="str">
        <f t="shared" si="37"/>
        <v>02-091-05</v>
      </c>
      <c r="C381" s="113" t="s">
        <v>1425</v>
      </c>
      <c r="D381" s="113" t="s">
        <v>1418</v>
      </c>
      <c r="E381" s="113" t="s">
        <v>835</v>
      </c>
      <c r="F381" s="114">
        <v>62</v>
      </c>
      <c r="G381" s="113" t="s">
        <v>1150</v>
      </c>
      <c r="H381" s="113" t="s">
        <v>277</v>
      </c>
      <c r="I381" s="113" t="s">
        <v>1408</v>
      </c>
      <c r="J381" s="113" t="s">
        <v>318</v>
      </c>
      <c r="K381" s="113" t="s">
        <v>382</v>
      </c>
      <c r="L381" s="113" t="s">
        <v>420</v>
      </c>
      <c r="M381" s="113" t="s">
        <v>388</v>
      </c>
      <c r="N381" s="113" t="s">
        <v>44</v>
      </c>
      <c r="O381" s="113" t="s">
        <v>386</v>
      </c>
      <c r="P381" s="113" t="s">
        <v>824</v>
      </c>
      <c r="Q381" s="113">
        <v>32</v>
      </c>
      <c r="R381" s="113" t="s">
        <v>83</v>
      </c>
      <c r="S381" s="84" t="str">
        <f t="shared" si="35"/>
        <v>HATTERAS</v>
      </c>
      <c r="T381" s="84" t="str">
        <f t="shared" si="38"/>
        <v>темно-серый</v>
      </c>
      <c r="Y381" s="60">
        <f t="shared" si="39"/>
        <v>2</v>
      </c>
      <c r="Z381" s="49">
        <f t="shared" si="40"/>
        <v>91</v>
      </c>
      <c r="AA381" s="60">
        <f t="shared" si="41"/>
        <v>2091</v>
      </c>
    </row>
    <row r="382" spans="1:27">
      <c r="A382" s="84" t="str">
        <f t="shared" si="36"/>
        <v>684010132</v>
      </c>
      <c r="B382" s="84" t="str">
        <f t="shared" si="37"/>
        <v>02-091-05</v>
      </c>
      <c r="C382" s="113" t="s">
        <v>1426</v>
      </c>
      <c r="D382" s="113" t="s">
        <v>1418</v>
      </c>
      <c r="E382" s="113" t="s">
        <v>789</v>
      </c>
      <c r="F382" s="114">
        <v>63</v>
      </c>
      <c r="G382" s="113" t="s">
        <v>1150</v>
      </c>
      <c r="H382" s="113" t="s">
        <v>277</v>
      </c>
      <c r="I382" s="113" t="s">
        <v>1408</v>
      </c>
      <c r="J382" s="113" t="s">
        <v>318</v>
      </c>
      <c r="K382" s="113" t="s">
        <v>382</v>
      </c>
      <c r="L382" s="113" t="s">
        <v>420</v>
      </c>
      <c r="M382" s="113" t="s">
        <v>388</v>
      </c>
      <c r="N382" s="113" t="s">
        <v>44</v>
      </c>
      <c r="O382" s="113" t="s">
        <v>386</v>
      </c>
      <c r="P382" s="113" t="s">
        <v>824</v>
      </c>
      <c r="Q382" s="113">
        <v>32</v>
      </c>
      <c r="R382" s="113" t="s">
        <v>83</v>
      </c>
      <c r="S382" s="84" t="str">
        <f t="shared" si="35"/>
        <v>HATTERAS</v>
      </c>
      <c r="T382" s="84" t="str">
        <f t="shared" si="38"/>
        <v>темно-серый</v>
      </c>
      <c r="Y382" s="60">
        <f t="shared" si="39"/>
        <v>2</v>
      </c>
      <c r="Z382" s="49">
        <f t="shared" si="40"/>
        <v>91</v>
      </c>
      <c r="AA382" s="60">
        <f t="shared" si="41"/>
        <v>2091</v>
      </c>
    </row>
    <row r="383" spans="1:27">
      <c r="A383" s="84" t="str">
        <f t="shared" si="36"/>
        <v>684010632</v>
      </c>
      <c r="B383" s="84" t="str">
        <f t="shared" si="37"/>
        <v>02-122-08</v>
      </c>
      <c r="C383" s="113" t="s">
        <v>1427</v>
      </c>
      <c r="D383" s="113" t="s">
        <v>1428</v>
      </c>
      <c r="E383" s="113" t="s">
        <v>787</v>
      </c>
      <c r="F383" s="114">
        <v>57</v>
      </c>
      <c r="G383" s="113" t="s">
        <v>1429</v>
      </c>
      <c r="H383" s="113" t="s">
        <v>83</v>
      </c>
      <c r="I383" s="113" t="s">
        <v>1018</v>
      </c>
      <c r="J383" s="113" t="s">
        <v>318</v>
      </c>
      <c r="K383" s="113" t="s">
        <v>382</v>
      </c>
      <c r="L383" s="113" t="s">
        <v>420</v>
      </c>
      <c r="M383" s="113" t="s">
        <v>388</v>
      </c>
      <c r="N383" s="113" t="s">
        <v>44</v>
      </c>
      <c r="O383" s="113" t="s">
        <v>433</v>
      </c>
      <c r="P383" s="113" t="s">
        <v>824</v>
      </c>
      <c r="Q383" s="113">
        <v>32</v>
      </c>
      <c r="R383" s="113" t="s">
        <v>83</v>
      </c>
      <c r="S383" s="84" t="str">
        <f t="shared" si="35"/>
        <v>HATTERAS</v>
      </c>
      <c r="T383" s="84" t="str">
        <f t="shared" si="38"/>
        <v>серый</v>
      </c>
      <c r="Y383" s="60">
        <f t="shared" si="39"/>
        <v>2</v>
      </c>
      <c r="Z383" s="49">
        <f t="shared" si="40"/>
        <v>122</v>
      </c>
      <c r="AA383" s="60">
        <f t="shared" si="41"/>
        <v>2122</v>
      </c>
    </row>
    <row r="384" spans="1:27">
      <c r="A384" s="84" t="str">
        <f t="shared" si="36"/>
        <v>684010632</v>
      </c>
      <c r="B384" s="84" t="str">
        <f t="shared" si="37"/>
        <v>02-122-08</v>
      </c>
      <c r="C384" s="113" t="s">
        <v>1430</v>
      </c>
      <c r="D384" s="113" t="s">
        <v>1428</v>
      </c>
      <c r="E384" s="113" t="s">
        <v>785</v>
      </c>
      <c r="F384" s="114">
        <v>59</v>
      </c>
      <c r="G384" s="113" t="s">
        <v>1429</v>
      </c>
      <c r="H384" s="113" t="s">
        <v>83</v>
      </c>
      <c r="I384" s="113" t="s">
        <v>1018</v>
      </c>
      <c r="J384" s="113" t="s">
        <v>318</v>
      </c>
      <c r="K384" s="113" t="s">
        <v>382</v>
      </c>
      <c r="L384" s="113" t="s">
        <v>420</v>
      </c>
      <c r="M384" s="113" t="s">
        <v>388</v>
      </c>
      <c r="N384" s="113" t="s">
        <v>44</v>
      </c>
      <c r="O384" s="113" t="s">
        <v>433</v>
      </c>
      <c r="P384" s="113" t="s">
        <v>824</v>
      </c>
      <c r="Q384" s="113">
        <v>32</v>
      </c>
      <c r="R384" s="113" t="s">
        <v>83</v>
      </c>
      <c r="S384" s="84" t="str">
        <f t="shared" si="35"/>
        <v>HATTERAS</v>
      </c>
      <c r="T384" s="84" t="str">
        <f t="shared" si="38"/>
        <v>серый</v>
      </c>
      <c r="Y384" s="60">
        <f t="shared" si="39"/>
        <v>2</v>
      </c>
      <c r="Z384" s="49">
        <f t="shared" si="40"/>
        <v>122</v>
      </c>
      <c r="AA384" s="60">
        <f t="shared" si="41"/>
        <v>2122</v>
      </c>
    </row>
    <row r="385" spans="1:27">
      <c r="A385" s="84" t="str">
        <f t="shared" si="36"/>
        <v>684010632</v>
      </c>
      <c r="B385" s="84" t="str">
        <f t="shared" si="37"/>
        <v>02-122-08</v>
      </c>
      <c r="C385" s="113" t="s">
        <v>1431</v>
      </c>
      <c r="D385" s="113" t="s">
        <v>1428</v>
      </c>
      <c r="E385" s="113" t="s">
        <v>788</v>
      </c>
      <c r="F385" s="114">
        <v>61</v>
      </c>
      <c r="G385" s="113" t="s">
        <v>1429</v>
      </c>
      <c r="H385" s="113" t="s">
        <v>83</v>
      </c>
      <c r="I385" s="113" t="s">
        <v>1018</v>
      </c>
      <c r="J385" s="113" t="s">
        <v>318</v>
      </c>
      <c r="K385" s="113" t="s">
        <v>382</v>
      </c>
      <c r="L385" s="113" t="s">
        <v>420</v>
      </c>
      <c r="M385" s="113" t="s">
        <v>388</v>
      </c>
      <c r="N385" s="113" t="s">
        <v>44</v>
      </c>
      <c r="O385" s="113" t="s">
        <v>433</v>
      </c>
      <c r="P385" s="113" t="s">
        <v>824</v>
      </c>
      <c r="Q385" s="113">
        <v>32</v>
      </c>
      <c r="R385" s="113" t="s">
        <v>83</v>
      </c>
      <c r="S385" s="84" t="str">
        <f t="shared" si="35"/>
        <v>HATTERAS</v>
      </c>
      <c r="T385" s="84" t="str">
        <f t="shared" si="38"/>
        <v>серый</v>
      </c>
      <c r="Y385" s="60">
        <f t="shared" si="39"/>
        <v>2</v>
      </c>
      <c r="Z385" s="49">
        <f t="shared" si="40"/>
        <v>122</v>
      </c>
      <c r="AA385" s="60">
        <f t="shared" si="41"/>
        <v>2122</v>
      </c>
    </row>
    <row r="386" spans="1:27">
      <c r="A386" s="84" t="str">
        <f t="shared" si="36"/>
        <v>684010632</v>
      </c>
      <c r="B386" s="84" t="str">
        <f t="shared" si="37"/>
        <v>02-122-08</v>
      </c>
      <c r="C386" s="113" t="s">
        <v>1432</v>
      </c>
      <c r="D386" s="113" t="s">
        <v>1428</v>
      </c>
      <c r="E386" s="113" t="s">
        <v>790</v>
      </c>
      <c r="F386" s="114">
        <v>55</v>
      </c>
      <c r="G386" s="113" t="s">
        <v>1429</v>
      </c>
      <c r="H386" s="113" t="s">
        <v>83</v>
      </c>
      <c r="I386" s="113" t="s">
        <v>1018</v>
      </c>
      <c r="J386" s="113" t="s">
        <v>318</v>
      </c>
      <c r="K386" s="113" t="s">
        <v>382</v>
      </c>
      <c r="L386" s="113" t="s">
        <v>420</v>
      </c>
      <c r="M386" s="113" t="s">
        <v>388</v>
      </c>
      <c r="N386" s="113" t="s">
        <v>44</v>
      </c>
      <c r="O386" s="113" t="s">
        <v>433</v>
      </c>
      <c r="P386" s="113" t="s">
        <v>824</v>
      </c>
      <c r="Q386" s="113">
        <v>32</v>
      </c>
      <c r="R386" s="113" t="s">
        <v>83</v>
      </c>
      <c r="S386" s="84" t="str">
        <f t="shared" ref="S386:S449" si="42">IF(A386&lt;&gt;"",IF(FIND(" ",G386)&gt;=1,MID(G386,FIND(" ",G386)+1,LEN(G386)),""),"")</f>
        <v>HATTERAS</v>
      </c>
      <c r="T386" s="84" t="str">
        <f t="shared" si="38"/>
        <v>серый</v>
      </c>
      <c r="Y386" s="60">
        <f t="shared" si="39"/>
        <v>2</v>
      </c>
      <c r="Z386" s="49">
        <f t="shared" si="40"/>
        <v>122</v>
      </c>
      <c r="AA386" s="60">
        <f t="shared" si="41"/>
        <v>2122</v>
      </c>
    </row>
    <row r="387" spans="1:27">
      <c r="A387" s="84" t="str">
        <f t="shared" ref="A387:A450" si="43">IF(G387&amp;Q387&lt;&gt;"",IF(FIND(" ",G387)&gt;=1,MID(G387,1,FIND(" ",G387)-1)&amp;Q387,G387&amp;Q387),"")</f>
        <v>684010632</v>
      </c>
      <c r="B387" s="84" t="str">
        <f t="shared" ref="B387:B450" si="44">IF(C387&lt;&gt;"",LEFT(C387,9),"")</f>
        <v>02-122-08</v>
      </c>
      <c r="C387" s="113" t="s">
        <v>1433</v>
      </c>
      <c r="D387" s="113" t="s">
        <v>1428</v>
      </c>
      <c r="E387" s="113" t="s">
        <v>813</v>
      </c>
      <c r="F387" s="114">
        <v>56</v>
      </c>
      <c r="G387" s="113" t="s">
        <v>1429</v>
      </c>
      <c r="H387" s="113" t="s">
        <v>83</v>
      </c>
      <c r="I387" s="113" t="s">
        <v>1018</v>
      </c>
      <c r="J387" s="113" t="s">
        <v>318</v>
      </c>
      <c r="K387" s="113" t="s">
        <v>382</v>
      </c>
      <c r="L387" s="113" t="s">
        <v>420</v>
      </c>
      <c r="M387" s="113" t="s">
        <v>388</v>
      </c>
      <c r="N387" s="113" t="s">
        <v>44</v>
      </c>
      <c r="O387" s="113" t="s">
        <v>433</v>
      </c>
      <c r="P387" s="113" t="s">
        <v>824</v>
      </c>
      <c r="Q387" s="113">
        <v>32</v>
      </c>
      <c r="R387" s="113" t="s">
        <v>83</v>
      </c>
      <c r="S387" s="84" t="str">
        <f t="shared" si="42"/>
        <v>HATTERAS</v>
      </c>
      <c r="T387" s="84" t="str">
        <f t="shared" ref="T387:T450" si="45">IF(H387&lt;&gt;"",H387,"")</f>
        <v>серый</v>
      </c>
      <c r="Y387" s="60">
        <f t="shared" ref="Y387:Y450" si="46">IFERROR(VALUE(MID($C387,1,2)),0)</f>
        <v>2</v>
      </c>
      <c r="Z387" s="49">
        <f t="shared" ref="Z387:Z450" si="47">IFERROR(VALUE(MID($C387,4,3)),0)</f>
        <v>122</v>
      </c>
      <c r="AA387" s="60">
        <f t="shared" ref="AA387:AA450" si="48">VALUE(RIGHT("00"&amp;Y387,2)&amp;RIGHT("000"&amp;Z387,3))</f>
        <v>2122</v>
      </c>
    </row>
    <row r="388" spans="1:27">
      <c r="A388" s="84" t="str">
        <f t="shared" si="43"/>
        <v>684010632</v>
      </c>
      <c r="B388" s="84" t="str">
        <f t="shared" si="44"/>
        <v>02-122-08</v>
      </c>
      <c r="C388" s="113" t="s">
        <v>1434</v>
      </c>
      <c r="D388" s="113" t="s">
        <v>1428</v>
      </c>
      <c r="E388" s="113" t="s">
        <v>797</v>
      </c>
      <c r="F388" s="114">
        <v>58</v>
      </c>
      <c r="G388" s="113" t="s">
        <v>1429</v>
      </c>
      <c r="H388" s="113" t="s">
        <v>83</v>
      </c>
      <c r="I388" s="113" t="s">
        <v>1018</v>
      </c>
      <c r="J388" s="113" t="s">
        <v>318</v>
      </c>
      <c r="K388" s="113" t="s">
        <v>382</v>
      </c>
      <c r="L388" s="113" t="s">
        <v>420</v>
      </c>
      <c r="M388" s="113" t="s">
        <v>388</v>
      </c>
      <c r="N388" s="113" t="s">
        <v>44</v>
      </c>
      <c r="O388" s="113" t="s">
        <v>433</v>
      </c>
      <c r="P388" s="113" t="s">
        <v>824</v>
      </c>
      <c r="Q388" s="113">
        <v>32</v>
      </c>
      <c r="R388" s="113" t="s">
        <v>83</v>
      </c>
      <c r="S388" s="84" t="str">
        <f t="shared" si="42"/>
        <v>HATTERAS</v>
      </c>
      <c r="T388" s="84" t="str">
        <f t="shared" si="45"/>
        <v>серый</v>
      </c>
      <c r="Y388" s="60">
        <f t="shared" si="46"/>
        <v>2</v>
      </c>
      <c r="Z388" s="49">
        <f t="shared" si="47"/>
        <v>122</v>
      </c>
      <c r="AA388" s="60">
        <f t="shared" si="48"/>
        <v>2122</v>
      </c>
    </row>
    <row r="389" spans="1:27">
      <c r="A389" s="84" t="str">
        <f t="shared" si="43"/>
        <v>684010632</v>
      </c>
      <c r="B389" s="84" t="str">
        <f t="shared" si="44"/>
        <v>02-122-08</v>
      </c>
      <c r="C389" s="113" t="s">
        <v>1435</v>
      </c>
      <c r="D389" s="113" t="s">
        <v>1428</v>
      </c>
      <c r="E389" s="113" t="s">
        <v>798</v>
      </c>
      <c r="F389" s="114">
        <v>60</v>
      </c>
      <c r="G389" s="113" t="s">
        <v>1429</v>
      </c>
      <c r="H389" s="113" t="s">
        <v>83</v>
      </c>
      <c r="I389" s="113" t="s">
        <v>1018</v>
      </c>
      <c r="J389" s="113" t="s">
        <v>318</v>
      </c>
      <c r="K389" s="113" t="s">
        <v>382</v>
      </c>
      <c r="L389" s="113" t="s">
        <v>420</v>
      </c>
      <c r="M389" s="113" t="s">
        <v>388</v>
      </c>
      <c r="N389" s="113" t="s">
        <v>44</v>
      </c>
      <c r="O389" s="113" t="s">
        <v>433</v>
      </c>
      <c r="P389" s="113" t="s">
        <v>824</v>
      </c>
      <c r="Q389" s="113">
        <v>32</v>
      </c>
      <c r="R389" s="113" t="s">
        <v>83</v>
      </c>
      <c r="S389" s="84" t="str">
        <f t="shared" si="42"/>
        <v>HATTERAS</v>
      </c>
      <c r="T389" s="84" t="str">
        <f t="shared" si="45"/>
        <v>серый</v>
      </c>
      <c r="Y389" s="60">
        <f t="shared" si="46"/>
        <v>2</v>
      </c>
      <c r="Z389" s="49">
        <f t="shared" si="47"/>
        <v>122</v>
      </c>
      <c r="AA389" s="60">
        <f t="shared" si="48"/>
        <v>2122</v>
      </c>
    </row>
    <row r="390" spans="1:27">
      <c r="A390" s="84" t="str">
        <f t="shared" si="43"/>
        <v>684010632</v>
      </c>
      <c r="B390" s="84" t="str">
        <f t="shared" si="44"/>
        <v>02-122-08</v>
      </c>
      <c r="C390" s="113" t="s">
        <v>1436</v>
      </c>
      <c r="D390" s="113" t="s">
        <v>1428</v>
      </c>
      <c r="E390" s="113" t="s">
        <v>835</v>
      </c>
      <c r="F390" s="114">
        <v>62</v>
      </c>
      <c r="G390" s="113" t="s">
        <v>1429</v>
      </c>
      <c r="H390" s="113" t="s">
        <v>83</v>
      </c>
      <c r="I390" s="113" t="s">
        <v>1018</v>
      </c>
      <c r="J390" s="113" t="s">
        <v>318</v>
      </c>
      <c r="K390" s="113" t="s">
        <v>382</v>
      </c>
      <c r="L390" s="113" t="s">
        <v>420</v>
      </c>
      <c r="M390" s="113" t="s">
        <v>388</v>
      </c>
      <c r="N390" s="113" t="s">
        <v>44</v>
      </c>
      <c r="O390" s="113" t="s">
        <v>433</v>
      </c>
      <c r="P390" s="113" t="s">
        <v>824</v>
      </c>
      <c r="Q390" s="113">
        <v>32</v>
      </c>
      <c r="R390" s="113" t="s">
        <v>83</v>
      </c>
      <c r="S390" s="84" t="str">
        <f t="shared" si="42"/>
        <v>HATTERAS</v>
      </c>
      <c r="T390" s="84" t="str">
        <f t="shared" si="45"/>
        <v>серый</v>
      </c>
      <c r="Y390" s="60">
        <f t="shared" si="46"/>
        <v>2</v>
      </c>
      <c r="Z390" s="49">
        <f t="shared" si="47"/>
        <v>122</v>
      </c>
      <c r="AA390" s="60">
        <f t="shared" si="48"/>
        <v>2122</v>
      </c>
    </row>
    <row r="391" spans="1:27">
      <c r="A391" s="84" t="str">
        <f t="shared" si="43"/>
        <v>684010632</v>
      </c>
      <c r="B391" s="84" t="str">
        <f t="shared" si="44"/>
        <v>02-122-08</v>
      </c>
      <c r="C391" s="113" t="s">
        <v>1437</v>
      </c>
      <c r="D391" s="113" t="s">
        <v>1428</v>
      </c>
      <c r="E391" s="113" t="s">
        <v>789</v>
      </c>
      <c r="F391" s="114">
        <v>63</v>
      </c>
      <c r="G391" s="113" t="s">
        <v>1429</v>
      </c>
      <c r="H391" s="113" t="s">
        <v>83</v>
      </c>
      <c r="I391" s="113" t="s">
        <v>1018</v>
      </c>
      <c r="J391" s="113" t="s">
        <v>318</v>
      </c>
      <c r="K391" s="113" t="s">
        <v>382</v>
      </c>
      <c r="L391" s="113" t="s">
        <v>420</v>
      </c>
      <c r="M391" s="113" t="s">
        <v>388</v>
      </c>
      <c r="N391" s="113" t="s">
        <v>44</v>
      </c>
      <c r="O391" s="113" t="s">
        <v>433</v>
      </c>
      <c r="P391" s="113" t="s">
        <v>824</v>
      </c>
      <c r="Q391" s="113">
        <v>32</v>
      </c>
      <c r="R391" s="113" t="s">
        <v>83</v>
      </c>
      <c r="S391" s="84" t="str">
        <f t="shared" si="42"/>
        <v>HATTERAS</v>
      </c>
      <c r="T391" s="84" t="str">
        <f t="shared" si="45"/>
        <v>серый</v>
      </c>
      <c r="Y391" s="60">
        <f t="shared" si="46"/>
        <v>2</v>
      </c>
      <c r="Z391" s="49">
        <f t="shared" si="47"/>
        <v>122</v>
      </c>
      <c r="AA391" s="60">
        <f t="shared" si="48"/>
        <v>2122</v>
      </c>
    </row>
    <row r="392" spans="1:27">
      <c r="A392" s="84" t="str">
        <f t="shared" si="43"/>
        <v>684010731</v>
      </c>
      <c r="B392" s="84" t="str">
        <f t="shared" si="44"/>
        <v>02-123-08</v>
      </c>
      <c r="C392" s="113" t="s">
        <v>1438</v>
      </c>
      <c r="D392" s="113" t="s">
        <v>1439</v>
      </c>
      <c r="E392" s="113" t="s">
        <v>787</v>
      </c>
      <c r="F392" s="114">
        <v>57</v>
      </c>
      <c r="G392" s="113" t="s">
        <v>1440</v>
      </c>
      <c r="H392" s="113" t="s">
        <v>83</v>
      </c>
      <c r="I392" s="113" t="s">
        <v>1441</v>
      </c>
      <c r="J392" s="113" t="s">
        <v>318</v>
      </c>
      <c r="K392" s="113" t="s">
        <v>382</v>
      </c>
      <c r="L392" s="113" t="s">
        <v>420</v>
      </c>
      <c r="M392" s="113" t="s">
        <v>388</v>
      </c>
      <c r="N392" s="113" t="s">
        <v>44</v>
      </c>
      <c r="O392" s="113" t="s">
        <v>433</v>
      </c>
      <c r="P392" s="113" t="s">
        <v>824</v>
      </c>
      <c r="Q392" s="113">
        <v>31</v>
      </c>
      <c r="R392" s="113" t="s">
        <v>83</v>
      </c>
      <c r="S392" s="84" t="str">
        <f t="shared" si="42"/>
        <v>HATTERAS</v>
      </c>
      <c r="T392" s="84" t="str">
        <f t="shared" si="45"/>
        <v>серый</v>
      </c>
      <c r="Y392" s="60">
        <f t="shared" si="46"/>
        <v>2</v>
      </c>
      <c r="Z392" s="49">
        <f t="shared" si="47"/>
        <v>123</v>
      </c>
      <c r="AA392" s="60">
        <f t="shared" si="48"/>
        <v>2123</v>
      </c>
    </row>
    <row r="393" spans="1:27">
      <c r="A393" s="84" t="str">
        <f t="shared" si="43"/>
        <v>684010731</v>
      </c>
      <c r="B393" s="84" t="str">
        <f t="shared" si="44"/>
        <v>02-123-08</v>
      </c>
      <c r="C393" s="113" t="s">
        <v>1442</v>
      </c>
      <c r="D393" s="113" t="s">
        <v>1439</v>
      </c>
      <c r="E393" s="113" t="s">
        <v>785</v>
      </c>
      <c r="F393" s="114">
        <v>59</v>
      </c>
      <c r="G393" s="113" t="s">
        <v>1440</v>
      </c>
      <c r="H393" s="113" t="s">
        <v>83</v>
      </c>
      <c r="I393" s="113" t="s">
        <v>1441</v>
      </c>
      <c r="J393" s="113" t="s">
        <v>318</v>
      </c>
      <c r="K393" s="113" t="s">
        <v>382</v>
      </c>
      <c r="L393" s="113" t="s">
        <v>420</v>
      </c>
      <c r="M393" s="113" t="s">
        <v>388</v>
      </c>
      <c r="N393" s="113" t="s">
        <v>44</v>
      </c>
      <c r="O393" s="113" t="s">
        <v>433</v>
      </c>
      <c r="P393" s="113" t="s">
        <v>824</v>
      </c>
      <c r="Q393" s="113">
        <v>31</v>
      </c>
      <c r="R393" s="113" t="s">
        <v>83</v>
      </c>
      <c r="S393" s="84" t="str">
        <f t="shared" si="42"/>
        <v>HATTERAS</v>
      </c>
      <c r="T393" s="84" t="str">
        <f t="shared" si="45"/>
        <v>серый</v>
      </c>
      <c r="Y393" s="60">
        <f t="shared" si="46"/>
        <v>2</v>
      </c>
      <c r="Z393" s="49">
        <f t="shared" si="47"/>
        <v>123</v>
      </c>
      <c r="AA393" s="60">
        <f t="shared" si="48"/>
        <v>2123</v>
      </c>
    </row>
    <row r="394" spans="1:27">
      <c r="A394" s="84" t="str">
        <f t="shared" si="43"/>
        <v>684010731</v>
      </c>
      <c r="B394" s="84" t="str">
        <f t="shared" si="44"/>
        <v>02-123-08</v>
      </c>
      <c r="C394" s="113" t="s">
        <v>1443</v>
      </c>
      <c r="D394" s="113" t="s">
        <v>1439</v>
      </c>
      <c r="E394" s="113" t="s">
        <v>788</v>
      </c>
      <c r="F394" s="114">
        <v>61</v>
      </c>
      <c r="G394" s="113" t="s">
        <v>1440</v>
      </c>
      <c r="H394" s="113" t="s">
        <v>83</v>
      </c>
      <c r="I394" s="113" t="s">
        <v>1441</v>
      </c>
      <c r="J394" s="113" t="s">
        <v>318</v>
      </c>
      <c r="K394" s="113" t="s">
        <v>382</v>
      </c>
      <c r="L394" s="113" t="s">
        <v>420</v>
      </c>
      <c r="M394" s="113" t="s">
        <v>388</v>
      </c>
      <c r="N394" s="113" t="s">
        <v>44</v>
      </c>
      <c r="O394" s="113" t="s">
        <v>433</v>
      </c>
      <c r="P394" s="113" t="s">
        <v>824</v>
      </c>
      <c r="Q394" s="113">
        <v>31</v>
      </c>
      <c r="R394" s="113" t="s">
        <v>83</v>
      </c>
      <c r="S394" s="84" t="str">
        <f t="shared" si="42"/>
        <v>HATTERAS</v>
      </c>
      <c r="T394" s="84" t="str">
        <f t="shared" si="45"/>
        <v>серый</v>
      </c>
      <c r="Y394" s="60">
        <f t="shared" si="46"/>
        <v>2</v>
      </c>
      <c r="Z394" s="49">
        <f t="shared" si="47"/>
        <v>123</v>
      </c>
      <c r="AA394" s="60">
        <f t="shared" si="48"/>
        <v>2123</v>
      </c>
    </row>
    <row r="395" spans="1:27">
      <c r="A395" s="84" t="str">
        <f t="shared" si="43"/>
        <v>684010731</v>
      </c>
      <c r="B395" s="84" t="str">
        <f t="shared" si="44"/>
        <v>02-123-08</v>
      </c>
      <c r="C395" s="113" t="s">
        <v>1444</v>
      </c>
      <c r="D395" s="113" t="s">
        <v>1439</v>
      </c>
      <c r="E395" s="113" t="s">
        <v>798</v>
      </c>
      <c r="F395" s="114">
        <v>60</v>
      </c>
      <c r="G395" s="113" t="s">
        <v>1440</v>
      </c>
      <c r="H395" s="113" t="s">
        <v>83</v>
      </c>
      <c r="I395" s="113" t="s">
        <v>1441</v>
      </c>
      <c r="J395" s="113" t="s">
        <v>318</v>
      </c>
      <c r="K395" s="113" t="s">
        <v>382</v>
      </c>
      <c r="L395" s="113" t="s">
        <v>420</v>
      </c>
      <c r="M395" s="113" t="s">
        <v>388</v>
      </c>
      <c r="N395" s="113" t="s">
        <v>44</v>
      </c>
      <c r="O395" s="113" t="s">
        <v>433</v>
      </c>
      <c r="P395" s="113" t="s">
        <v>824</v>
      </c>
      <c r="Q395" s="113">
        <v>31</v>
      </c>
      <c r="R395" s="113" t="s">
        <v>83</v>
      </c>
      <c r="S395" s="84" t="str">
        <f t="shared" si="42"/>
        <v>HATTERAS</v>
      </c>
      <c r="T395" s="84" t="str">
        <f t="shared" si="45"/>
        <v>серый</v>
      </c>
      <c r="Y395" s="60">
        <f t="shared" si="46"/>
        <v>2</v>
      </c>
      <c r="Z395" s="49">
        <f t="shared" si="47"/>
        <v>123</v>
      </c>
      <c r="AA395" s="60">
        <f t="shared" si="48"/>
        <v>2123</v>
      </c>
    </row>
    <row r="396" spans="1:27">
      <c r="A396" s="84" t="str">
        <f t="shared" si="43"/>
        <v>684010731</v>
      </c>
      <c r="B396" s="84" t="str">
        <f t="shared" si="44"/>
        <v>02-123-08</v>
      </c>
      <c r="C396" s="113" t="s">
        <v>1445</v>
      </c>
      <c r="D396" s="113" t="s">
        <v>1439</v>
      </c>
      <c r="E396" s="113" t="s">
        <v>790</v>
      </c>
      <c r="F396" s="114">
        <v>55</v>
      </c>
      <c r="G396" s="113" t="s">
        <v>1440</v>
      </c>
      <c r="H396" s="113" t="s">
        <v>83</v>
      </c>
      <c r="I396" s="113" t="s">
        <v>1441</v>
      </c>
      <c r="J396" s="113" t="s">
        <v>318</v>
      </c>
      <c r="K396" s="113" t="s">
        <v>382</v>
      </c>
      <c r="L396" s="113" t="s">
        <v>420</v>
      </c>
      <c r="M396" s="113" t="s">
        <v>388</v>
      </c>
      <c r="N396" s="113" t="s">
        <v>44</v>
      </c>
      <c r="O396" s="113" t="s">
        <v>433</v>
      </c>
      <c r="P396" s="113" t="s">
        <v>824</v>
      </c>
      <c r="Q396" s="113">
        <v>31</v>
      </c>
      <c r="R396" s="113" t="s">
        <v>83</v>
      </c>
      <c r="S396" s="84" t="str">
        <f t="shared" si="42"/>
        <v>HATTERAS</v>
      </c>
      <c r="T396" s="84" t="str">
        <f t="shared" si="45"/>
        <v>серый</v>
      </c>
      <c r="Y396" s="60">
        <f t="shared" si="46"/>
        <v>2</v>
      </c>
      <c r="Z396" s="49">
        <f t="shared" si="47"/>
        <v>123</v>
      </c>
      <c r="AA396" s="60">
        <f t="shared" si="48"/>
        <v>2123</v>
      </c>
    </row>
    <row r="397" spans="1:27">
      <c r="A397" s="84" t="str">
        <f t="shared" si="43"/>
        <v>684010731</v>
      </c>
      <c r="B397" s="84" t="str">
        <f t="shared" si="44"/>
        <v>02-123-08</v>
      </c>
      <c r="C397" s="113" t="s">
        <v>1446</v>
      </c>
      <c r="D397" s="113" t="s">
        <v>1439</v>
      </c>
      <c r="E397" s="113" t="s">
        <v>813</v>
      </c>
      <c r="F397" s="114">
        <v>56</v>
      </c>
      <c r="G397" s="113" t="s">
        <v>1440</v>
      </c>
      <c r="H397" s="113" t="s">
        <v>83</v>
      </c>
      <c r="I397" s="113" t="s">
        <v>1441</v>
      </c>
      <c r="J397" s="113" t="s">
        <v>318</v>
      </c>
      <c r="K397" s="113" t="s">
        <v>382</v>
      </c>
      <c r="L397" s="113" t="s">
        <v>420</v>
      </c>
      <c r="M397" s="113" t="s">
        <v>388</v>
      </c>
      <c r="N397" s="113" t="s">
        <v>44</v>
      </c>
      <c r="O397" s="113" t="s">
        <v>433</v>
      </c>
      <c r="P397" s="113" t="s">
        <v>824</v>
      </c>
      <c r="Q397" s="113">
        <v>31</v>
      </c>
      <c r="R397" s="113" t="s">
        <v>83</v>
      </c>
      <c r="S397" s="84" t="str">
        <f t="shared" si="42"/>
        <v>HATTERAS</v>
      </c>
      <c r="T397" s="84" t="str">
        <f t="shared" si="45"/>
        <v>серый</v>
      </c>
      <c r="Y397" s="60">
        <f t="shared" si="46"/>
        <v>2</v>
      </c>
      <c r="Z397" s="49">
        <f t="shared" si="47"/>
        <v>123</v>
      </c>
      <c r="AA397" s="60">
        <f t="shared" si="48"/>
        <v>2123</v>
      </c>
    </row>
    <row r="398" spans="1:27">
      <c r="A398" s="84" t="str">
        <f t="shared" si="43"/>
        <v>684010731</v>
      </c>
      <c r="B398" s="84" t="str">
        <f t="shared" si="44"/>
        <v>02-123-08</v>
      </c>
      <c r="C398" s="113" t="s">
        <v>1447</v>
      </c>
      <c r="D398" s="113" t="s">
        <v>1439</v>
      </c>
      <c r="E398" s="113" t="s">
        <v>797</v>
      </c>
      <c r="F398" s="114">
        <v>58</v>
      </c>
      <c r="G398" s="113" t="s">
        <v>1440</v>
      </c>
      <c r="H398" s="113" t="s">
        <v>83</v>
      </c>
      <c r="I398" s="113" t="s">
        <v>1441</v>
      </c>
      <c r="J398" s="113" t="s">
        <v>318</v>
      </c>
      <c r="K398" s="113" t="s">
        <v>382</v>
      </c>
      <c r="L398" s="113" t="s">
        <v>420</v>
      </c>
      <c r="M398" s="113" t="s">
        <v>388</v>
      </c>
      <c r="N398" s="113" t="s">
        <v>44</v>
      </c>
      <c r="O398" s="113" t="s">
        <v>433</v>
      </c>
      <c r="P398" s="113" t="s">
        <v>824</v>
      </c>
      <c r="Q398" s="113">
        <v>31</v>
      </c>
      <c r="R398" s="113" t="s">
        <v>83</v>
      </c>
      <c r="S398" s="84" t="str">
        <f t="shared" si="42"/>
        <v>HATTERAS</v>
      </c>
      <c r="T398" s="84" t="str">
        <f t="shared" si="45"/>
        <v>серый</v>
      </c>
      <c r="Y398" s="60">
        <f t="shared" si="46"/>
        <v>2</v>
      </c>
      <c r="Z398" s="49">
        <f t="shared" si="47"/>
        <v>123</v>
      </c>
      <c r="AA398" s="60">
        <f t="shared" si="48"/>
        <v>2123</v>
      </c>
    </row>
    <row r="399" spans="1:27">
      <c r="A399" s="84" t="str">
        <f t="shared" si="43"/>
        <v>684010731</v>
      </c>
      <c r="B399" s="84" t="str">
        <f t="shared" si="44"/>
        <v>02-123-08</v>
      </c>
      <c r="C399" s="113" t="s">
        <v>1448</v>
      </c>
      <c r="D399" s="113" t="s">
        <v>1439</v>
      </c>
      <c r="E399" s="113" t="s">
        <v>835</v>
      </c>
      <c r="F399" s="114">
        <v>62</v>
      </c>
      <c r="G399" s="113" t="s">
        <v>1440</v>
      </c>
      <c r="H399" s="113" t="s">
        <v>83</v>
      </c>
      <c r="I399" s="113" t="s">
        <v>1441</v>
      </c>
      <c r="J399" s="113" t="s">
        <v>318</v>
      </c>
      <c r="K399" s="113" t="s">
        <v>382</v>
      </c>
      <c r="L399" s="113" t="s">
        <v>420</v>
      </c>
      <c r="M399" s="113" t="s">
        <v>388</v>
      </c>
      <c r="N399" s="113" t="s">
        <v>44</v>
      </c>
      <c r="O399" s="113" t="s">
        <v>433</v>
      </c>
      <c r="P399" s="113" t="s">
        <v>824</v>
      </c>
      <c r="Q399" s="113">
        <v>31</v>
      </c>
      <c r="R399" s="113" t="s">
        <v>83</v>
      </c>
      <c r="S399" s="84" t="str">
        <f t="shared" si="42"/>
        <v>HATTERAS</v>
      </c>
      <c r="T399" s="84" t="str">
        <f t="shared" si="45"/>
        <v>серый</v>
      </c>
      <c r="Y399" s="60">
        <f t="shared" si="46"/>
        <v>2</v>
      </c>
      <c r="Z399" s="49">
        <f t="shared" si="47"/>
        <v>123</v>
      </c>
      <c r="AA399" s="60">
        <f t="shared" si="48"/>
        <v>2123</v>
      </c>
    </row>
    <row r="400" spans="1:27">
      <c r="A400" s="84" t="str">
        <f t="shared" si="43"/>
        <v>684010731</v>
      </c>
      <c r="B400" s="84" t="str">
        <f t="shared" si="44"/>
        <v>02-123-08</v>
      </c>
      <c r="C400" s="113" t="s">
        <v>1449</v>
      </c>
      <c r="D400" s="113" t="s">
        <v>1439</v>
      </c>
      <c r="E400" s="113" t="s">
        <v>789</v>
      </c>
      <c r="F400" s="114">
        <v>63</v>
      </c>
      <c r="G400" s="113" t="s">
        <v>1440</v>
      </c>
      <c r="H400" s="113" t="s">
        <v>83</v>
      </c>
      <c r="I400" s="113" t="s">
        <v>1441</v>
      </c>
      <c r="J400" s="113" t="s">
        <v>318</v>
      </c>
      <c r="K400" s="113" t="s">
        <v>382</v>
      </c>
      <c r="L400" s="113" t="s">
        <v>420</v>
      </c>
      <c r="M400" s="113" t="s">
        <v>388</v>
      </c>
      <c r="N400" s="113" t="s">
        <v>44</v>
      </c>
      <c r="O400" s="113" t="s">
        <v>433</v>
      </c>
      <c r="P400" s="113" t="s">
        <v>824</v>
      </c>
      <c r="Q400" s="113">
        <v>31</v>
      </c>
      <c r="R400" s="113" t="s">
        <v>83</v>
      </c>
      <c r="S400" s="84" t="str">
        <f t="shared" si="42"/>
        <v>HATTERAS</v>
      </c>
      <c r="T400" s="84" t="str">
        <f t="shared" si="45"/>
        <v>серый</v>
      </c>
      <c r="Y400" s="60">
        <f t="shared" si="46"/>
        <v>2</v>
      </c>
      <c r="Z400" s="49">
        <f t="shared" si="47"/>
        <v>123</v>
      </c>
      <c r="AA400" s="60">
        <f t="shared" si="48"/>
        <v>2123</v>
      </c>
    </row>
    <row r="401" spans="1:27">
      <c r="A401" s="84" t="str">
        <f t="shared" si="43"/>
        <v>6840303227</v>
      </c>
      <c r="B401" s="84" t="str">
        <f t="shared" si="44"/>
        <v>02-124-95</v>
      </c>
      <c r="C401" s="113" t="s">
        <v>1450</v>
      </c>
      <c r="D401" s="113" t="s">
        <v>1451</v>
      </c>
      <c r="E401" s="113" t="s">
        <v>790</v>
      </c>
      <c r="F401" s="114">
        <v>55</v>
      </c>
      <c r="G401" s="113" t="s">
        <v>1452</v>
      </c>
      <c r="H401" s="113" t="s">
        <v>247</v>
      </c>
      <c r="I401" s="113" t="s">
        <v>1324</v>
      </c>
      <c r="J401" s="113" t="s">
        <v>318</v>
      </c>
      <c r="K401" s="113" t="s">
        <v>382</v>
      </c>
      <c r="L401" s="113" t="s">
        <v>420</v>
      </c>
      <c r="M401" s="113" t="s">
        <v>388</v>
      </c>
      <c r="N401" s="113" t="s">
        <v>44</v>
      </c>
      <c r="O401" s="113" t="s">
        <v>433</v>
      </c>
      <c r="P401" s="113" t="s">
        <v>824</v>
      </c>
      <c r="Q401" s="113">
        <v>227</v>
      </c>
      <c r="R401" s="113" t="s">
        <v>71</v>
      </c>
      <c r="S401" s="84" t="str">
        <f t="shared" si="42"/>
        <v>HATTERAS</v>
      </c>
      <c r="T401" s="84" t="str">
        <f t="shared" si="45"/>
        <v>синий / бежевый</v>
      </c>
      <c r="Y401" s="60">
        <f t="shared" si="46"/>
        <v>2</v>
      </c>
      <c r="Z401" s="49">
        <f t="shared" si="47"/>
        <v>124</v>
      </c>
      <c r="AA401" s="60">
        <f t="shared" si="48"/>
        <v>2124</v>
      </c>
    </row>
    <row r="402" spans="1:27">
      <c r="A402" s="84" t="str">
        <f t="shared" si="43"/>
        <v>6840303227</v>
      </c>
      <c r="B402" s="84" t="str">
        <f t="shared" si="44"/>
        <v>02-124-95</v>
      </c>
      <c r="C402" s="113" t="s">
        <v>1453</v>
      </c>
      <c r="D402" s="113" t="s">
        <v>1451</v>
      </c>
      <c r="E402" s="113" t="s">
        <v>787</v>
      </c>
      <c r="F402" s="114">
        <v>57</v>
      </c>
      <c r="G402" s="113" t="s">
        <v>1452</v>
      </c>
      <c r="H402" s="113" t="s">
        <v>247</v>
      </c>
      <c r="I402" s="113" t="s">
        <v>1324</v>
      </c>
      <c r="J402" s="113" t="s">
        <v>318</v>
      </c>
      <c r="K402" s="113" t="s">
        <v>382</v>
      </c>
      <c r="L402" s="113" t="s">
        <v>420</v>
      </c>
      <c r="M402" s="113" t="s">
        <v>388</v>
      </c>
      <c r="N402" s="113" t="s">
        <v>44</v>
      </c>
      <c r="O402" s="113" t="s">
        <v>433</v>
      </c>
      <c r="P402" s="113" t="s">
        <v>824</v>
      </c>
      <c r="Q402" s="113">
        <v>227</v>
      </c>
      <c r="R402" s="113" t="s">
        <v>71</v>
      </c>
      <c r="S402" s="84" t="str">
        <f t="shared" si="42"/>
        <v>HATTERAS</v>
      </c>
      <c r="T402" s="84" t="str">
        <f t="shared" si="45"/>
        <v>синий / бежевый</v>
      </c>
      <c r="Y402" s="60">
        <f t="shared" si="46"/>
        <v>2</v>
      </c>
      <c r="Z402" s="49">
        <f t="shared" si="47"/>
        <v>124</v>
      </c>
      <c r="AA402" s="60">
        <f t="shared" si="48"/>
        <v>2124</v>
      </c>
    </row>
    <row r="403" spans="1:27">
      <c r="A403" s="84" t="str">
        <f t="shared" si="43"/>
        <v>6840303227</v>
      </c>
      <c r="B403" s="84" t="str">
        <f t="shared" si="44"/>
        <v>02-124-95</v>
      </c>
      <c r="C403" s="113" t="s">
        <v>1454</v>
      </c>
      <c r="D403" s="113" t="s">
        <v>1451</v>
      </c>
      <c r="E403" s="113" t="s">
        <v>785</v>
      </c>
      <c r="F403" s="114">
        <v>59</v>
      </c>
      <c r="G403" s="113" t="s">
        <v>1452</v>
      </c>
      <c r="H403" s="113" t="s">
        <v>247</v>
      </c>
      <c r="I403" s="113" t="s">
        <v>1324</v>
      </c>
      <c r="J403" s="113" t="s">
        <v>318</v>
      </c>
      <c r="K403" s="113" t="s">
        <v>382</v>
      </c>
      <c r="L403" s="113" t="s">
        <v>420</v>
      </c>
      <c r="M403" s="113" t="s">
        <v>388</v>
      </c>
      <c r="N403" s="113" t="s">
        <v>44</v>
      </c>
      <c r="O403" s="113" t="s">
        <v>433</v>
      </c>
      <c r="P403" s="113" t="s">
        <v>824</v>
      </c>
      <c r="Q403" s="113">
        <v>227</v>
      </c>
      <c r="R403" s="113" t="s">
        <v>71</v>
      </c>
      <c r="S403" s="84" t="str">
        <f t="shared" si="42"/>
        <v>HATTERAS</v>
      </c>
      <c r="T403" s="84" t="str">
        <f t="shared" si="45"/>
        <v>синий / бежевый</v>
      </c>
      <c r="Y403" s="60">
        <f t="shared" si="46"/>
        <v>2</v>
      </c>
      <c r="Z403" s="49">
        <f t="shared" si="47"/>
        <v>124</v>
      </c>
      <c r="AA403" s="60">
        <f t="shared" si="48"/>
        <v>2124</v>
      </c>
    </row>
    <row r="404" spans="1:27">
      <c r="A404" s="84" t="str">
        <f t="shared" si="43"/>
        <v>6840303227</v>
      </c>
      <c r="B404" s="84" t="str">
        <f t="shared" si="44"/>
        <v>02-124-95</v>
      </c>
      <c r="C404" s="113" t="s">
        <v>1455</v>
      </c>
      <c r="D404" s="113" t="s">
        <v>1451</v>
      </c>
      <c r="E404" s="113" t="s">
        <v>788</v>
      </c>
      <c r="F404" s="114">
        <v>61</v>
      </c>
      <c r="G404" s="113" t="s">
        <v>1452</v>
      </c>
      <c r="H404" s="113" t="s">
        <v>247</v>
      </c>
      <c r="I404" s="113" t="s">
        <v>1324</v>
      </c>
      <c r="J404" s="113" t="s">
        <v>318</v>
      </c>
      <c r="K404" s="113" t="s">
        <v>382</v>
      </c>
      <c r="L404" s="113" t="s">
        <v>420</v>
      </c>
      <c r="M404" s="113" t="s">
        <v>388</v>
      </c>
      <c r="N404" s="113" t="s">
        <v>44</v>
      </c>
      <c r="O404" s="113" t="s">
        <v>433</v>
      </c>
      <c r="P404" s="113" t="s">
        <v>824</v>
      </c>
      <c r="Q404" s="113">
        <v>227</v>
      </c>
      <c r="R404" s="113" t="s">
        <v>71</v>
      </c>
      <c r="S404" s="84" t="str">
        <f t="shared" si="42"/>
        <v>HATTERAS</v>
      </c>
      <c r="T404" s="84" t="str">
        <f t="shared" si="45"/>
        <v>синий / бежевый</v>
      </c>
      <c r="Y404" s="60">
        <f t="shared" si="46"/>
        <v>2</v>
      </c>
      <c r="Z404" s="49">
        <f t="shared" si="47"/>
        <v>124</v>
      </c>
      <c r="AA404" s="60">
        <f t="shared" si="48"/>
        <v>2124</v>
      </c>
    </row>
    <row r="405" spans="1:27">
      <c r="A405" s="84" t="str">
        <f t="shared" si="43"/>
        <v>6840306223</v>
      </c>
      <c r="B405" s="84" t="str">
        <f t="shared" si="44"/>
        <v>02-125-89</v>
      </c>
      <c r="C405" s="113" t="s">
        <v>1456</v>
      </c>
      <c r="D405" s="113" t="s">
        <v>1457</v>
      </c>
      <c r="E405" s="113" t="s">
        <v>787</v>
      </c>
      <c r="F405" s="114">
        <v>57</v>
      </c>
      <c r="G405" s="113" t="s">
        <v>1458</v>
      </c>
      <c r="H405" s="113" t="s">
        <v>238</v>
      </c>
      <c r="I405" s="113" t="s">
        <v>957</v>
      </c>
      <c r="J405" s="113" t="s">
        <v>318</v>
      </c>
      <c r="K405" s="113" t="s">
        <v>382</v>
      </c>
      <c r="L405" s="113" t="s">
        <v>420</v>
      </c>
      <c r="M405" s="113" t="s">
        <v>388</v>
      </c>
      <c r="N405" s="113" t="s">
        <v>44</v>
      </c>
      <c r="O405" s="113" t="s">
        <v>433</v>
      </c>
      <c r="P405" s="113" t="s">
        <v>824</v>
      </c>
      <c r="Q405" s="113">
        <v>223</v>
      </c>
      <c r="R405" s="113" t="s">
        <v>83</v>
      </c>
      <c r="S405" s="84" t="str">
        <f t="shared" si="42"/>
        <v>HATTERAS</v>
      </c>
      <c r="T405" s="84" t="str">
        <f t="shared" si="45"/>
        <v>серый / голубой</v>
      </c>
      <c r="Y405" s="60">
        <f t="shared" si="46"/>
        <v>2</v>
      </c>
      <c r="Z405" s="49">
        <f t="shared" si="47"/>
        <v>125</v>
      </c>
      <c r="AA405" s="60">
        <f t="shared" si="48"/>
        <v>2125</v>
      </c>
    </row>
    <row r="406" spans="1:27">
      <c r="A406" s="84" t="str">
        <f t="shared" si="43"/>
        <v>6840306223</v>
      </c>
      <c r="B406" s="84" t="str">
        <f t="shared" si="44"/>
        <v>02-125-89</v>
      </c>
      <c r="C406" s="113" t="s">
        <v>1459</v>
      </c>
      <c r="D406" s="113" t="s">
        <v>1457</v>
      </c>
      <c r="E406" s="113" t="s">
        <v>785</v>
      </c>
      <c r="F406" s="114">
        <v>59</v>
      </c>
      <c r="G406" s="113" t="s">
        <v>1458</v>
      </c>
      <c r="H406" s="113" t="s">
        <v>238</v>
      </c>
      <c r="I406" s="113" t="s">
        <v>957</v>
      </c>
      <c r="J406" s="113" t="s">
        <v>318</v>
      </c>
      <c r="K406" s="113" t="s">
        <v>382</v>
      </c>
      <c r="L406" s="113" t="s">
        <v>420</v>
      </c>
      <c r="M406" s="113" t="s">
        <v>388</v>
      </c>
      <c r="N406" s="113" t="s">
        <v>44</v>
      </c>
      <c r="O406" s="113" t="s">
        <v>433</v>
      </c>
      <c r="P406" s="113" t="s">
        <v>824</v>
      </c>
      <c r="Q406" s="113">
        <v>223</v>
      </c>
      <c r="R406" s="113" t="s">
        <v>83</v>
      </c>
      <c r="S406" s="84" t="str">
        <f t="shared" si="42"/>
        <v>HATTERAS</v>
      </c>
      <c r="T406" s="84" t="str">
        <f t="shared" si="45"/>
        <v>серый / голубой</v>
      </c>
      <c r="Y406" s="60">
        <f t="shared" si="46"/>
        <v>2</v>
      </c>
      <c r="Z406" s="49">
        <f t="shared" si="47"/>
        <v>125</v>
      </c>
      <c r="AA406" s="60">
        <f t="shared" si="48"/>
        <v>2125</v>
      </c>
    </row>
    <row r="407" spans="1:27">
      <c r="A407" s="84" t="str">
        <f t="shared" si="43"/>
        <v>6840306223</v>
      </c>
      <c r="B407" s="84" t="str">
        <f t="shared" si="44"/>
        <v>02-125-89</v>
      </c>
      <c r="C407" s="113" t="s">
        <v>1460</v>
      </c>
      <c r="D407" s="113" t="s">
        <v>1457</v>
      </c>
      <c r="E407" s="113" t="s">
        <v>788</v>
      </c>
      <c r="F407" s="114">
        <v>61</v>
      </c>
      <c r="G407" s="113" t="s">
        <v>1458</v>
      </c>
      <c r="H407" s="113" t="s">
        <v>238</v>
      </c>
      <c r="I407" s="113" t="s">
        <v>957</v>
      </c>
      <c r="J407" s="113" t="s">
        <v>318</v>
      </c>
      <c r="K407" s="113" t="s">
        <v>382</v>
      </c>
      <c r="L407" s="113" t="s">
        <v>420</v>
      </c>
      <c r="M407" s="113" t="s">
        <v>388</v>
      </c>
      <c r="N407" s="113" t="s">
        <v>44</v>
      </c>
      <c r="O407" s="113" t="s">
        <v>433</v>
      </c>
      <c r="P407" s="113" t="s">
        <v>824</v>
      </c>
      <c r="Q407" s="113">
        <v>223</v>
      </c>
      <c r="R407" s="113" t="s">
        <v>83</v>
      </c>
      <c r="S407" s="84" t="str">
        <f t="shared" si="42"/>
        <v>HATTERAS</v>
      </c>
      <c r="T407" s="84" t="str">
        <f t="shared" si="45"/>
        <v>серый / голубой</v>
      </c>
      <c r="Y407" s="60">
        <f t="shared" si="46"/>
        <v>2</v>
      </c>
      <c r="Z407" s="49">
        <f t="shared" si="47"/>
        <v>125</v>
      </c>
      <c r="AA407" s="60">
        <f t="shared" si="48"/>
        <v>2125</v>
      </c>
    </row>
    <row r="408" spans="1:27">
      <c r="A408" s="84" t="str">
        <f t="shared" si="43"/>
        <v>6840317223</v>
      </c>
      <c r="B408" s="84" t="str">
        <f t="shared" si="44"/>
        <v>02-126-00</v>
      </c>
      <c r="C408" s="113" t="s">
        <v>1461</v>
      </c>
      <c r="D408" s="113" t="s">
        <v>1462</v>
      </c>
      <c r="E408" s="113" t="s">
        <v>787</v>
      </c>
      <c r="F408" s="114">
        <v>57</v>
      </c>
      <c r="G408" s="113" t="s">
        <v>1463</v>
      </c>
      <c r="H408" s="113" t="s">
        <v>256</v>
      </c>
      <c r="I408" s="113" t="s">
        <v>786</v>
      </c>
      <c r="J408" s="113" t="s">
        <v>318</v>
      </c>
      <c r="K408" s="113" t="s">
        <v>382</v>
      </c>
      <c r="L408" s="113" t="s">
        <v>420</v>
      </c>
      <c r="M408" s="113" t="s">
        <v>388</v>
      </c>
      <c r="N408" s="113" t="s">
        <v>44</v>
      </c>
      <c r="O408" s="113" t="s">
        <v>433</v>
      </c>
      <c r="P408" s="113" t="s">
        <v>824</v>
      </c>
      <c r="Q408" s="113">
        <v>223</v>
      </c>
      <c r="R408" s="113" t="s">
        <v>71</v>
      </c>
      <c r="S408" s="84" t="str">
        <f t="shared" si="42"/>
        <v>HATTERAS</v>
      </c>
      <c r="T408" s="84" t="str">
        <f t="shared" si="45"/>
        <v>синий / серый</v>
      </c>
      <c r="Y408" s="60">
        <f t="shared" si="46"/>
        <v>2</v>
      </c>
      <c r="Z408" s="49">
        <f t="shared" si="47"/>
        <v>126</v>
      </c>
      <c r="AA408" s="60">
        <f t="shared" si="48"/>
        <v>2126</v>
      </c>
    </row>
    <row r="409" spans="1:27">
      <c r="A409" s="84" t="str">
        <f t="shared" si="43"/>
        <v>6840317223</v>
      </c>
      <c r="B409" s="84" t="str">
        <f t="shared" si="44"/>
        <v>02-126-00</v>
      </c>
      <c r="C409" s="113" t="s">
        <v>1464</v>
      </c>
      <c r="D409" s="113" t="s">
        <v>1462</v>
      </c>
      <c r="E409" s="113" t="s">
        <v>785</v>
      </c>
      <c r="F409" s="114">
        <v>59</v>
      </c>
      <c r="G409" s="113" t="s">
        <v>1463</v>
      </c>
      <c r="H409" s="113" t="s">
        <v>256</v>
      </c>
      <c r="I409" s="113" t="s">
        <v>786</v>
      </c>
      <c r="J409" s="113" t="s">
        <v>318</v>
      </c>
      <c r="K409" s="113" t="s">
        <v>382</v>
      </c>
      <c r="L409" s="113" t="s">
        <v>420</v>
      </c>
      <c r="M409" s="113" t="s">
        <v>388</v>
      </c>
      <c r="N409" s="113" t="s">
        <v>44</v>
      </c>
      <c r="O409" s="113" t="s">
        <v>433</v>
      </c>
      <c r="P409" s="113" t="s">
        <v>824</v>
      </c>
      <c r="Q409" s="113">
        <v>223</v>
      </c>
      <c r="R409" s="113" t="s">
        <v>71</v>
      </c>
      <c r="S409" s="84" t="str">
        <f t="shared" si="42"/>
        <v>HATTERAS</v>
      </c>
      <c r="T409" s="84" t="str">
        <f t="shared" si="45"/>
        <v>синий / серый</v>
      </c>
      <c r="Y409" s="60">
        <f t="shared" si="46"/>
        <v>2</v>
      </c>
      <c r="Z409" s="49">
        <f t="shared" si="47"/>
        <v>126</v>
      </c>
      <c r="AA409" s="60">
        <f t="shared" si="48"/>
        <v>2126</v>
      </c>
    </row>
    <row r="410" spans="1:27">
      <c r="A410" s="84" t="str">
        <f t="shared" si="43"/>
        <v>6840317223</v>
      </c>
      <c r="B410" s="84" t="str">
        <f t="shared" si="44"/>
        <v>02-126-00</v>
      </c>
      <c r="C410" s="113" t="s">
        <v>1465</v>
      </c>
      <c r="D410" s="113" t="s">
        <v>1462</v>
      </c>
      <c r="E410" s="113" t="s">
        <v>788</v>
      </c>
      <c r="F410" s="114">
        <v>61</v>
      </c>
      <c r="G410" s="113" t="s">
        <v>1463</v>
      </c>
      <c r="H410" s="113" t="s">
        <v>256</v>
      </c>
      <c r="I410" s="113" t="s">
        <v>786</v>
      </c>
      <c r="J410" s="113" t="s">
        <v>318</v>
      </c>
      <c r="K410" s="113" t="s">
        <v>382</v>
      </c>
      <c r="L410" s="113" t="s">
        <v>420</v>
      </c>
      <c r="M410" s="113" t="s">
        <v>388</v>
      </c>
      <c r="N410" s="113" t="s">
        <v>44</v>
      </c>
      <c r="O410" s="113" t="s">
        <v>433</v>
      </c>
      <c r="P410" s="113" t="s">
        <v>824</v>
      </c>
      <c r="Q410" s="113">
        <v>223</v>
      </c>
      <c r="R410" s="113" t="s">
        <v>71</v>
      </c>
      <c r="S410" s="84" t="str">
        <f t="shared" si="42"/>
        <v>HATTERAS</v>
      </c>
      <c r="T410" s="84" t="str">
        <f t="shared" si="45"/>
        <v>синий / серый</v>
      </c>
      <c r="Y410" s="60">
        <f t="shared" si="46"/>
        <v>2</v>
      </c>
      <c r="Z410" s="49">
        <f t="shared" si="47"/>
        <v>126</v>
      </c>
      <c r="AA410" s="60">
        <f t="shared" si="48"/>
        <v>2126</v>
      </c>
    </row>
    <row r="411" spans="1:27">
      <c r="A411" s="84" t="str">
        <f t="shared" si="43"/>
        <v>6840317223</v>
      </c>
      <c r="B411" s="84" t="str">
        <f t="shared" si="44"/>
        <v>02-126-00</v>
      </c>
      <c r="C411" s="113" t="s">
        <v>1466</v>
      </c>
      <c r="D411" s="113" t="s">
        <v>1462</v>
      </c>
      <c r="E411" s="113" t="s">
        <v>790</v>
      </c>
      <c r="F411" s="114">
        <v>55</v>
      </c>
      <c r="G411" s="113" t="s">
        <v>1463</v>
      </c>
      <c r="H411" s="113" t="s">
        <v>256</v>
      </c>
      <c r="I411" s="113" t="s">
        <v>786</v>
      </c>
      <c r="J411" s="113" t="s">
        <v>318</v>
      </c>
      <c r="K411" s="113" t="s">
        <v>382</v>
      </c>
      <c r="L411" s="113" t="s">
        <v>420</v>
      </c>
      <c r="M411" s="113" t="s">
        <v>388</v>
      </c>
      <c r="N411" s="113" t="s">
        <v>44</v>
      </c>
      <c r="O411" s="113" t="s">
        <v>433</v>
      </c>
      <c r="P411" s="113" t="s">
        <v>824</v>
      </c>
      <c r="Q411" s="113">
        <v>223</v>
      </c>
      <c r="R411" s="113" t="s">
        <v>71</v>
      </c>
      <c r="S411" s="84" t="str">
        <f t="shared" si="42"/>
        <v>HATTERAS</v>
      </c>
      <c r="T411" s="84" t="str">
        <f t="shared" si="45"/>
        <v>синий / серый</v>
      </c>
      <c r="Y411" s="60">
        <f t="shared" si="46"/>
        <v>2</v>
      </c>
      <c r="Z411" s="49">
        <f t="shared" si="47"/>
        <v>126</v>
      </c>
      <c r="AA411" s="60">
        <f t="shared" si="48"/>
        <v>2126</v>
      </c>
    </row>
    <row r="412" spans="1:27">
      <c r="A412" s="84" t="str">
        <f t="shared" si="43"/>
        <v>6840317223</v>
      </c>
      <c r="B412" s="84" t="str">
        <f t="shared" si="44"/>
        <v>02-126-00</v>
      </c>
      <c r="C412" s="113" t="s">
        <v>1467</v>
      </c>
      <c r="D412" s="113" t="s">
        <v>1462</v>
      </c>
      <c r="E412" s="113" t="s">
        <v>798</v>
      </c>
      <c r="F412" s="114">
        <v>60</v>
      </c>
      <c r="G412" s="113" t="s">
        <v>1463</v>
      </c>
      <c r="H412" s="113" t="s">
        <v>256</v>
      </c>
      <c r="I412" s="113" t="s">
        <v>786</v>
      </c>
      <c r="J412" s="113" t="s">
        <v>318</v>
      </c>
      <c r="K412" s="113" t="s">
        <v>382</v>
      </c>
      <c r="L412" s="113" t="s">
        <v>420</v>
      </c>
      <c r="M412" s="113" t="s">
        <v>388</v>
      </c>
      <c r="N412" s="113" t="s">
        <v>44</v>
      </c>
      <c r="O412" s="113" t="s">
        <v>433</v>
      </c>
      <c r="P412" s="113" t="s">
        <v>824</v>
      </c>
      <c r="Q412" s="113">
        <v>223</v>
      </c>
      <c r="R412" s="113" t="s">
        <v>71</v>
      </c>
      <c r="S412" s="84" t="str">
        <f t="shared" si="42"/>
        <v>HATTERAS</v>
      </c>
      <c r="T412" s="84" t="str">
        <f t="shared" si="45"/>
        <v>синий / серый</v>
      </c>
      <c r="Y412" s="60">
        <f t="shared" si="46"/>
        <v>2</v>
      </c>
      <c r="Z412" s="49">
        <f t="shared" si="47"/>
        <v>126</v>
      </c>
      <c r="AA412" s="60">
        <f t="shared" si="48"/>
        <v>2126</v>
      </c>
    </row>
    <row r="413" spans="1:27">
      <c r="A413" s="84" t="str">
        <f t="shared" si="43"/>
        <v>6840317223</v>
      </c>
      <c r="B413" s="84" t="str">
        <f t="shared" si="44"/>
        <v>02-126-00</v>
      </c>
      <c r="C413" s="113" t="s">
        <v>1468</v>
      </c>
      <c r="D413" s="113" t="s">
        <v>1462</v>
      </c>
      <c r="E413" s="113" t="s">
        <v>835</v>
      </c>
      <c r="F413" s="114">
        <v>62</v>
      </c>
      <c r="G413" s="113" t="s">
        <v>1463</v>
      </c>
      <c r="H413" s="113" t="s">
        <v>256</v>
      </c>
      <c r="I413" s="113" t="s">
        <v>786</v>
      </c>
      <c r="J413" s="113" t="s">
        <v>318</v>
      </c>
      <c r="K413" s="113" t="s">
        <v>382</v>
      </c>
      <c r="L413" s="113" t="s">
        <v>420</v>
      </c>
      <c r="M413" s="113" t="s">
        <v>388</v>
      </c>
      <c r="N413" s="113" t="s">
        <v>44</v>
      </c>
      <c r="O413" s="113" t="s">
        <v>433</v>
      </c>
      <c r="P413" s="113" t="s">
        <v>824</v>
      </c>
      <c r="Q413" s="113">
        <v>223</v>
      </c>
      <c r="R413" s="113" t="s">
        <v>71</v>
      </c>
      <c r="S413" s="84" t="str">
        <f t="shared" si="42"/>
        <v>HATTERAS</v>
      </c>
      <c r="T413" s="84" t="str">
        <f t="shared" si="45"/>
        <v>синий / серый</v>
      </c>
      <c r="Y413" s="60">
        <f t="shared" si="46"/>
        <v>2</v>
      </c>
      <c r="Z413" s="49">
        <f t="shared" si="47"/>
        <v>126</v>
      </c>
      <c r="AA413" s="60">
        <f t="shared" si="48"/>
        <v>2126</v>
      </c>
    </row>
    <row r="414" spans="1:27">
      <c r="A414" s="84" t="str">
        <f t="shared" si="43"/>
        <v>6840317223</v>
      </c>
      <c r="B414" s="84" t="str">
        <f t="shared" si="44"/>
        <v>02-126-00</v>
      </c>
      <c r="C414" s="113" t="s">
        <v>1469</v>
      </c>
      <c r="D414" s="113" t="s">
        <v>1462</v>
      </c>
      <c r="E414" s="113" t="s">
        <v>789</v>
      </c>
      <c r="F414" s="114">
        <v>63</v>
      </c>
      <c r="G414" s="113" t="s">
        <v>1463</v>
      </c>
      <c r="H414" s="113" t="s">
        <v>256</v>
      </c>
      <c r="I414" s="113" t="s">
        <v>786</v>
      </c>
      <c r="J414" s="113" t="s">
        <v>318</v>
      </c>
      <c r="K414" s="113" t="s">
        <v>382</v>
      </c>
      <c r="L414" s="113" t="s">
        <v>420</v>
      </c>
      <c r="M414" s="113" t="s">
        <v>388</v>
      </c>
      <c r="N414" s="113" t="s">
        <v>44</v>
      </c>
      <c r="O414" s="113" t="s">
        <v>433</v>
      </c>
      <c r="P414" s="113" t="s">
        <v>824</v>
      </c>
      <c r="Q414" s="113">
        <v>223</v>
      </c>
      <c r="R414" s="113" t="s">
        <v>71</v>
      </c>
      <c r="S414" s="84" t="str">
        <f t="shared" si="42"/>
        <v>HATTERAS</v>
      </c>
      <c r="T414" s="84" t="str">
        <f t="shared" si="45"/>
        <v>синий / серый</v>
      </c>
      <c r="Y414" s="60">
        <f t="shared" si="46"/>
        <v>2</v>
      </c>
      <c r="Z414" s="49">
        <f t="shared" si="47"/>
        <v>126</v>
      </c>
      <c r="AA414" s="60">
        <f t="shared" si="48"/>
        <v>2126</v>
      </c>
    </row>
    <row r="415" spans="1:27">
      <c r="A415" s="84" t="str">
        <f t="shared" si="43"/>
        <v>6840502322</v>
      </c>
      <c r="B415" s="84" t="str">
        <f t="shared" si="44"/>
        <v>02-093-26</v>
      </c>
      <c r="C415" s="113" t="s">
        <v>1470</v>
      </c>
      <c r="D415" s="113" t="s">
        <v>1471</v>
      </c>
      <c r="E415" s="113" t="s">
        <v>787</v>
      </c>
      <c r="F415" s="114">
        <v>57</v>
      </c>
      <c r="G415" s="113" t="s">
        <v>1172</v>
      </c>
      <c r="H415" s="113" t="s">
        <v>256</v>
      </c>
      <c r="I415" s="113" t="s">
        <v>786</v>
      </c>
      <c r="J415" s="113" t="s">
        <v>318</v>
      </c>
      <c r="K415" s="113" t="s">
        <v>382</v>
      </c>
      <c r="L415" s="113" t="s">
        <v>420</v>
      </c>
      <c r="M415" s="113" t="s">
        <v>388</v>
      </c>
      <c r="N415" s="113" t="s">
        <v>44</v>
      </c>
      <c r="O415" s="113" t="s">
        <v>442</v>
      </c>
      <c r="P415" s="113" t="s">
        <v>824</v>
      </c>
      <c r="Q415" s="113">
        <v>322</v>
      </c>
      <c r="R415" s="113" t="s">
        <v>71</v>
      </c>
      <c r="S415" s="84" t="str">
        <f t="shared" si="42"/>
        <v>HATTERAS</v>
      </c>
      <c r="T415" s="84" t="str">
        <f t="shared" si="45"/>
        <v>синий / серый</v>
      </c>
      <c r="Y415" s="60">
        <f t="shared" si="46"/>
        <v>2</v>
      </c>
      <c r="Z415" s="49">
        <f t="shared" si="47"/>
        <v>93</v>
      </c>
      <c r="AA415" s="60">
        <f t="shared" si="48"/>
        <v>2093</v>
      </c>
    </row>
    <row r="416" spans="1:27">
      <c r="A416" s="84" t="str">
        <f t="shared" si="43"/>
        <v>6840502322</v>
      </c>
      <c r="B416" s="84" t="str">
        <f t="shared" si="44"/>
        <v>02-093-26</v>
      </c>
      <c r="C416" s="113" t="s">
        <v>1472</v>
      </c>
      <c r="D416" s="113" t="s">
        <v>1471</v>
      </c>
      <c r="E416" s="113" t="s">
        <v>785</v>
      </c>
      <c r="F416" s="114">
        <v>59</v>
      </c>
      <c r="G416" s="113" t="s">
        <v>1172</v>
      </c>
      <c r="H416" s="113" t="s">
        <v>256</v>
      </c>
      <c r="I416" s="113" t="s">
        <v>786</v>
      </c>
      <c r="J416" s="113" t="s">
        <v>318</v>
      </c>
      <c r="K416" s="113" t="s">
        <v>382</v>
      </c>
      <c r="L416" s="113" t="s">
        <v>420</v>
      </c>
      <c r="M416" s="113" t="s">
        <v>388</v>
      </c>
      <c r="N416" s="113" t="s">
        <v>44</v>
      </c>
      <c r="O416" s="113" t="s">
        <v>442</v>
      </c>
      <c r="P416" s="113" t="s">
        <v>824</v>
      </c>
      <c r="Q416" s="113">
        <v>322</v>
      </c>
      <c r="R416" s="113" t="s">
        <v>71</v>
      </c>
      <c r="S416" s="84" t="str">
        <f t="shared" si="42"/>
        <v>HATTERAS</v>
      </c>
      <c r="T416" s="84" t="str">
        <f t="shared" si="45"/>
        <v>синий / серый</v>
      </c>
      <c r="Y416" s="60">
        <f t="shared" si="46"/>
        <v>2</v>
      </c>
      <c r="Z416" s="49">
        <f t="shared" si="47"/>
        <v>93</v>
      </c>
      <c r="AA416" s="60">
        <f t="shared" si="48"/>
        <v>2093</v>
      </c>
    </row>
    <row r="417" spans="1:27">
      <c r="A417" s="84" t="str">
        <f t="shared" si="43"/>
        <v>6840502322</v>
      </c>
      <c r="B417" s="84" t="str">
        <f t="shared" si="44"/>
        <v>02-093-26</v>
      </c>
      <c r="C417" s="113" t="s">
        <v>1473</v>
      </c>
      <c r="D417" s="113" t="s">
        <v>1471</v>
      </c>
      <c r="E417" s="113" t="s">
        <v>788</v>
      </c>
      <c r="F417" s="114">
        <v>61</v>
      </c>
      <c r="G417" s="113" t="s">
        <v>1172</v>
      </c>
      <c r="H417" s="113" t="s">
        <v>256</v>
      </c>
      <c r="I417" s="113" t="s">
        <v>786</v>
      </c>
      <c r="J417" s="113" t="s">
        <v>318</v>
      </c>
      <c r="K417" s="113" t="s">
        <v>382</v>
      </c>
      <c r="L417" s="113" t="s">
        <v>420</v>
      </c>
      <c r="M417" s="113" t="s">
        <v>388</v>
      </c>
      <c r="N417" s="113" t="s">
        <v>44</v>
      </c>
      <c r="O417" s="113" t="s">
        <v>442</v>
      </c>
      <c r="P417" s="113" t="s">
        <v>824</v>
      </c>
      <c r="Q417" s="113">
        <v>322</v>
      </c>
      <c r="R417" s="113" t="s">
        <v>71</v>
      </c>
      <c r="S417" s="84" t="str">
        <f t="shared" si="42"/>
        <v>HATTERAS</v>
      </c>
      <c r="T417" s="84" t="str">
        <f t="shared" si="45"/>
        <v>синий / серый</v>
      </c>
      <c r="Y417" s="60">
        <f t="shared" si="46"/>
        <v>2</v>
      </c>
      <c r="Z417" s="49">
        <f t="shared" si="47"/>
        <v>93</v>
      </c>
      <c r="AA417" s="60">
        <f t="shared" si="48"/>
        <v>2093</v>
      </c>
    </row>
    <row r="418" spans="1:27">
      <c r="A418" s="84" t="str">
        <f t="shared" si="43"/>
        <v>6840502322</v>
      </c>
      <c r="B418" s="84" t="str">
        <f t="shared" si="44"/>
        <v>02-093-26</v>
      </c>
      <c r="C418" s="113" t="s">
        <v>1474</v>
      </c>
      <c r="D418" s="113" t="s">
        <v>1471</v>
      </c>
      <c r="E418" s="113" t="s">
        <v>790</v>
      </c>
      <c r="F418" s="114">
        <v>55</v>
      </c>
      <c r="G418" s="113" t="s">
        <v>1172</v>
      </c>
      <c r="H418" s="113" t="s">
        <v>256</v>
      </c>
      <c r="I418" s="113" t="s">
        <v>786</v>
      </c>
      <c r="J418" s="113" t="s">
        <v>318</v>
      </c>
      <c r="K418" s="113" t="s">
        <v>382</v>
      </c>
      <c r="L418" s="113" t="s">
        <v>420</v>
      </c>
      <c r="M418" s="113" t="s">
        <v>388</v>
      </c>
      <c r="N418" s="113" t="s">
        <v>44</v>
      </c>
      <c r="O418" s="113" t="s">
        <v>442</v>
      </c>
      <c r="P418" s="113" t="s">
        <v>824</v>
      </c>
      <c r="Q418" s="113">
        <v>322</v>
      </c>
      <c r="R418" s="113" t="s">
        <v>71</v>
      </c>
      <c r="S418" s="84" t="str">
        <f t="shared" si="42"/>
        <v>HATTERAS</v>
      </c>
      <c r="T418" s="84" t="str">
        <f t="shared" si="45"/>
        <v>синий / серый</v>
      </c>
      <c r="Y418" s="60">
        <f t="shared" si="46"/>
        <v>2</v>
      </c>
      <c r="Z418" s="49">
        <f t="shared" si="47"/>
        <v>93</v>
      </c>
      <c r="AA418" s="60">
        <f t="shared" si="48"/>
        <v>2093</v>
      </c>
    </row>
    <row r="419" spans="1:27">
      <c r="A419" s="84" t="str">
        <f t="shared" si="43"/>
        <v>6840502322</v>
      </c>
      <c r="B419" s="84" t="str">
        <f t="shared" si="44"/>
        <v>02-093-26</v>
      </c>
      <c r="C419" s="113" t="s">
        <v>1475</v>
      </c>
      <c r="D419" s="113" t="s">
        <v>1471</v>
      </c>
      <c r="E419" s="113" t="s">
        <v>789</v>
      </c>
      <c r="F419" s="114">
        <v>63</v>
      </c>
      <c r="G419" s="113" t="s">
        <v>1172</v>
      </c>
      <c r="H419" s="113" t="s">
        <v>256</v>
      </c>
      <c r="I419" s="113" t="s">
        <v>786</v>
      </c>
      <c r="J419" s="113" t="s">
        <v>318</v>
      </c>
      <c r="K419" s="113" t="s">
        <v>382</v>
      </c>
      <c r="L419" s="113" t="s">
        <v>420</v>
      </c>
      <c r="M419" s="113" t="s">
        <v>388</v>
      </c>
      <c r="N419" s="113" t="s">
        <v>44</v>
      </c>
      <c r="O419" s="113" t="s">
        <v>442</v>
      </c>
      <c r="P419" s="113" t="s">
        <v>824</v>
      </c>
      <c r="Q419" s="113">
        <v>322</v>
      </c>
      <c r="R419" s="113" t="s">
        <v>71</v>
      </c>
      <c r="S419" s="84" t="str">
        <f t="shared" si="42"/>
        <v>HATTERAS</v>
      </c>
      <c r="T419" s="84" t="str">
        <f t="shared" si="45"/>
        <v>синий / серый</v>
      </c>
      <c r="Y419" s="60">
        <f t="shared" si="46"/>
        <v>2</v>
      </c>
      <c r="Z419" s="49">
        <f t="shared" si="47"/>
        <v>93</v>
      </c>
      <c r="AA419" s="60">
        <f t="shared" si="48"/>
        <v>2093</v>
      </c>
    </row>
    <row r="420" spans="1:27">
      <c r="A420" s="84" t="str">
        <f t="shared" si="43"/>
        <v>6840502322</v>
      </c>
      <c r="B420" s="84" t="str">
        <f t="shared" si="44"/>
        <v>02-093-26</v>
      </c>
      <c r="C420" s="113" t="s">
        <v>1476</v>
      </c>
      <c r="D420" s="113" t="s">
        <v>1471</v>
      </c>
      <c r="E420" s="113" t="s">
        <v>813</v>
      </c>
      <c r="F420" s="114">
        <v>56</v>
      </c>
      <c r="G420" s="113" t="s">
        <v>1172</v>
      </c>
      <c r="H420" s="113" t="s">
        <v>256</v>
      </c>
      <c r="I420" s="113" t="s">
        <v>786</v>
      </c>
      <c r="J420" s="113" t="s">
        <v>318</v>
      </c>
      <c r="K420" s="113" t="s">
        <v>382</v>
      </c>
      <c r="L420" s="113" t="s">
        <v>420</v>
      </c>
      <c r="M420" s="113" t="s">
        <v>388</v>
      </c>
      <c r="N420" s="113" t="s">
        <v>44</v>
      </c>
      <c r="O420" s="113" t="s">
        <v>442</v>
      </c>
      <c r="P420" s="113" t="s">
        <v>824</v>
      </c>
      <c r="Q420" s="113">
        <v>322</v>
      </c>
      <c r="R420" s="113" t="s">
        <v>71</v>
      </c>
      <c r="S420" s="84" t="str">
        <f t="shared" si="42"/>
        <v>HATTERAS</v>
      </c>
      <c r="T420" s="84" t="str">
        <f t="shared" si="45"/>
        <v>синий / серый</v>
      </c>
      <c r="Y420" s="60">
        <f t="shared" si="46"/>
        <v>2</v>
      </c>
      <c r="Z420" s="49">
        <f t="shared" si="47"/>
        <v>93</v>
      </c>
      <c r="AA420" s="60">
        <f t="shared" si="48"/>
        <v>2093</v>
      </c>
    </row>
    <row r="421" spans="1:27">
      <c r="A421" s="84" t="str">
        <f t="shared" si="43"/>
        <v>6840502322</v>
      </c>
      <c r="B421" s="84" t="str">
        <f t="shared" si="44"/>
        <v>02-093-26</v>
      </c>
      <c r="C421" s="113" t="s">
        <v>1477</v>
      </c>
      <c r="D421" s="113" t="s">
        <v>1471</v>
      </c>
      <c r="E421" s="113" t="s">
        <v>797</v>
      </c>
      <c r="F421" s="114">
        <v>58</v>
      </c>
      <c r="G421" s="113" t="s">
        <v>1172</v>
      </c>
      <c r="H421" s="113" t="s">
        <v>256</v>
      </c>
      <c r="I421" s="113" t="s">
        <v>786</v>
      </c>
      <c r="J421" s="113" t="s">
        <v>318</v>
      </c>
      <c r="K421" s="113" t="s">
        <v>382</v>
      </c>
      <c r="L421" s="113" t="s">
        <v>420</v>
      </c>
      <c r="M421" s="113" t="s">
        <v>388</v>
      </c>
      <c r="N421" s="113" t="s">
        <v>44</v>
      </c>
      <c r="O421" s="113" t="s">
        <v>442</v>
      </c>
      <c r="P421" s="113" t="s">
        <v>824</v>
      </c>
      <c r="Q421" s="113">
        <v>322</v>
      </c>
      <c r="R421" s="113" t="s">
        <v>71</v>
      </c>
      <c r="S421" s="84" t="str">
        <f t="shared" si="42"/>
        <v>HATTERAS</v>
      </c>
      <c r="T421" s="84" t="str">
        <f t="shared" si="45"/>
        <v>синий / серый</v>
      </c>
      <c r="Y421" s="60">
        <f t="shared" si="46"/>
        <v>2</v>
      </c>
      <c r="Z421" s="49">
        <f t="shared" si="47"/>
        <v>93</v>
      </c>
      <c r="AA421" s="60">
        <f t="shared" si="48"/>
        <v>2093</v>
      </c>
    </row>
    <row r="422" spans="1:27">
      <c r="A422" s="84" t="str">
        <f t="shared" si="43"/>
        <v>6840502322</v>
      </c>
      <c r="B422" s="84" t="str">
        <f t="shared" si="44"/>
        <v>02-093-26</v>
      </c>
      <c r="C422" s="113" t="s">
        <v>1478</v>
      </c>
      <c r="D422" s="113" t="s">
        <v>1471</v>
      </c>
      <c r="E422" s="113" t="s">
        <v>798</v>
      </c>
      <c r="F422" s="114">
        <v>60</v>
      </c>
      <c r="G422" s="113" t="s">
        <v>1172</v>
      </c>
      <c r="H422" s="113" t="s">
        <v>256</v>
      </c>
      <c r="I422" s="113" t="s">
        <v>786</v>
      </c>
      <c r="J422" s="113" t="s">
        <v>318</v>
      </c>
      <c r="K422" s="113" t="s">
        <v>382</v>
      </c>
      <c r="L422" s="113" t="s">
        <v>420</v>
      </c>
      <c r="M422" s="113" t="s">
        <v>388</v>
      </c>
      <c r="N422" s="113" t="s">
        <v>44</v>
      </c>
      <c r="O422" s="113" t="s">
        <v>442</v>
      </c>
      <c r="P422" s="113" t="s">
        <v>824</v>
      </c>
      <c r="Q422" s="113">
        <v>322</v>
      </c>
      <c r="R422" s="113" t="s">
        <v>71</v>
      </c>
      <c r="S422" s="84" t="str">
        <f t="shared" si="42"/>
        <v>HATTERAS</v>
      </c>
      <c r="T422" s="84" t="str">
        <f t="shared" si="45"/>
        <v>синий / серый</v>
      </c>
      <c r="Y422" s="60">
        <f t="shared" si="46"/>
        <v>2</v>
      </c>
      <c r="Z422" s="49">
        <f t="shared" si="47"/>
        <v>93</v>
      </c>
      <c r="AA422" s="60">
        <f t="shared" si="48"/>
        <v>2093</v>
      </c>
    </row>
    <row r="423" spans="1:27">
      <c r="A423" s="84" t="str">
        <f t="shared" si="43"/>
        <v>6840502322</v>
      </c>
      <c r="B423" s="84" t="str">
        <f t="shared" si="44"/>
        <v>02-093-26</v>
      </c>
      <c r="C423" s="113" t="s">
        <v>1479</v>
      </c>
      <c r="D423" s="113" t="s">
        <v>1471</v>
      </c>
      <c r="E423" s="113" t="s">
        <v>835</v>
      </c>
      <c r="F423" s="114">
        <v>62</v>
      </c>
      <c r="G423" s="113" t="s">
        <v>1172</v>
      </c>
      <c r="H423" s="113" t="s">
        <v>256</v>
      </c>
      <c r="I423" s="113" t="s">
        <v>786</v>
      </c>
      <c r="J423" s="113" t="s">
        <v>318</v>
      </c>
      <c r="K423" s="113" t="s">
        <v>382</v>
      </c>
      <c r="L423" s="113" t="s">
        <v>420</v>
      </c>
      <c r="M423" s="113" t="s">
        <v>388</v>
      </c>
      <c r="N423" s="113" t="s">
        <v>44</v>
      </c>
      <c r="O423" s="113" t="s">
        <v>442</v>
      </c>
      <c r="P423" s="113" t="s">
        <v>824</v>
      </c>
      <c r="Q423" s="113">
        <v>322</v>
      </c>
      <c r="R423" s="113" t="s">
        <v>71</v>
      </c>
      <c r="S423" s="84" t="str">
        <f t="shared" si="42"/>
        <v>HATTERAS</v>
      </c>
      <c r="T423" s="84" t="str">
        <f t="shared" si="45"/>
        <v>синий / серый</v>
      </c>
      <c r="Y423" s="60">
        <f t="shared" si="46"/>
        <v>2</v>
      </c>
      <c r="Z423" s="49">
        <f t="shared" si="47"/>
        <v>93</v>
      </c>
      <c r="AA423" s="60">
        <f t="shared" si="48"/>
        <v>2093</v>
      </c>
    </row>
    <row r="424" spans="1:27">
      <c r="A424" s="84" t="str">
        <f t="shared" si="43"/>
        <v>6840502322</v>
      </c>
      <c r="B424" s="84" t="str">
        <f t="shared" si="44"/>
        <v>02-093-26</v>
      </c>
      <c r="C424" s="113" t="s">
        <v>1480</v>
      </c>
      <c r="D424" s="113" t="s">
        <v>1471</v>
      </c>
      <c r="E424" s="113" t="s">
        <v>1161</v>
      </c>
      <c r="F424" s="114">
        <v>64</v>
      </c>
      <c r="G424" s="113" t="s">
        <v>1172</v>
      </c>
      <c r="H424" s="113" t="s">
        <v>256</v>
      </c>
      <c r="I424" s="113" t="s">
        <v>786</v>
      </c>
      <c r="J424" s="113" t="s">
        <v>318</v>
      </c>
      <c r="K424" s="113" t="s">
        <v>382</v>
      </c>
      <c r="L424" s="113" t="s">
        <v>420</v>
      </c>
      <c r="M424" s="113" t="s">
        <v>388</v>
      </c>
      <c r="N424" s="113" t="s">
        <v>44</v>
      </c>
      <c r="O424" s="113" t="s">
        <v>442</v>
      </c>
      <c r="P424" s="113" t="s">
        <v>824</v>
      </c>
      <c r="Q424" s="113">
        <v>322</v>
      </c>
      <c r="R424" s="113" t="s">
        <v>71</v>
      </c>
      <c r="S424" s="84" t="str">
        <f t="shared" si="42"/>
        <v>HATTERAS</v>
      </c>
      <c r="T424" s="84" t="str">
        <f t="shared" si="45"/>
        <v>синий / серый</v>
      </c>
      <c r="Y424" s="60">
        <f t="shared" si="46"/>
        <v>2</v>
      </c>
      <c r="Z424" s="49">
        <f t="shared" si="47"/>
        <v>93</v>
      </c>
      <c r="AA424" s="60">
        <f t="shared" si="48"/>
        <v>2093</v>
      </c>
    </row>
    <row r="425" spans="1:27">
      <c r="A425" s="84" t="str">
        <f t="shared" si="43"/>
        <v>6840502327</v>
      </c>
      <c r="B425" s="84" t="str">
        <f t="shared" si="44"/>
        <v>02-093-32</v>
      </c>
      <c r="C425" s="113" t="s">
        <v>1481</v>
      </c>
      <c r="D425" s="113" t="s">
        <v>1482</v>
      </c>
      <c r="E425" s="113" t="s">
        <v>787</v>
      </c>
      <c r="F425" s="114">
        <v>57</v>
      </c>
      <c r="G425" s="113" t="s">
        <v>1172</v>
      </c>
      <c r="H425" s="113" t="s">
        <v>97</v>
      </c>
      <c r="I425" s="113" t="s">
        <v>786</v>
      </c>
      <c r="J425" s="113" t="s">
        <v>318</v>
      </c>
      <c r="K425" s="113" t="s">
        <v>382</v>
      </c>
      <c r="L425" s="113" t="s">
        <v>420</v>
      </c>
      <c r="M425" s="113" t="s">
        <v>388</v>
      </c>
      <c r="N425" s="113" t="s">
        <v>44</v>
      </c>
      <c r="O425" s="113" t="s">
        <v>433</v>
      </c>
      <c r="P425" s="113" t="s">
        <v>824</v>
      </c>
      <c r="Q425" s="113">
        <v>327</v>
      </c>
      <c r="R425" s="113" t="s">
        <v>63</v>
      </c>
      <c r="S425" s="84" t="str">
        <f t="shared" si="42"/>
        <v>HATTERAS</v>
      </c>
      <c r="T425" s="84" t="str">
        <f t="shared" si="45"/>
        <v>бежевый / синий</v>
      </c>
      <c r="Y425" s="60">
        <f t="shared" si="46"/>
        <v>2</v>
      </c>
      <c r="Z425" s="49">
        <f t="shared" si="47"/>
        <v>93</v>
      </c>
      <c r="AA425" s="60">
        <f t="shared" si="48"/>
        <v>2093</v>
      </c>
    </row>
    <row r="426" spans="1:27">
      <c r="A426" s="84" t="str">
        <f t="shared" si="43"/>
        <v>6840502327</v>
      </c>
      <c r="B426" s="84" t="str">
        <f t="shared" si="44"/>
        <v>02-093-32</v>
      </c>
      <c r="C426" s="113" t="s">
        <v>1483</v>
      </c>
      <c r="D426" s="113" t="s">
        <v>1482</v>
      </c>
      <c r="E426" s="113" t="s">
        <v>785</v>
      </c>
      <c r="F426" s="114">
        <v>59</v>
      </c>
      <c r="G426" s="113" t="s">
        <v>1172</v>
      </c>
      <c r="H426" s="113" t="s">
        <v>97</v>
      </c>
      <c r="I426" s="113" t="s">
        <v>786</v>
      </c>
      <c r="J426" s="113" t="s">
        <v>318</v>
      </c>
      <c r="K426" s="113" t="s">
        <v>382</v>
      </c>
      <c r="L426" s="113" t="s">
        <v>420</v>
      </c>
      <c r="M426" s="113" t="s">
        <v>388</v>
      </c>
      <c r="N426" s="113" t="s">
        <v>44</v>
      </c>
      <c r="O426" s="113" t="s">
        <v>433</v>
      </c>
      <c r="P426" s="113" t="s">
        <v>824</v>
      </c>
      <c r="Q426" s="113">
        <v>327</v>
      </c>
      <c r="R426" s="113" t="s">
        <v>63</v>
      </c>
      <c r="S426" s="84" t="str">
        <f t="shared" si="42"/>
        <v>HATTERAS</v>
      </c>
      <c r="T426" s="84" t="str">
        <f t="shared" si="45"/>
        <v>бежевый / синий</v>
      </c>
      <c r="Y426" s="60">
        <f t="shared" si="46"/>
        <v>2</v>
      </c>
      <c r="Z426" s="49">
        <f t="shared" si="47"/>
        <v>93</v>
      </c>
      <c r="AA426" s="60">
        <f t="shared" si="48"/>
        <v>2093</v>
      </c>
    </row>
    <row r="427" spans="1:27">
      <c r="A427" s="84" t="str">
        <f t="shared" si="43"/>
        <v>6840502327</v>
      </c>
      <c r="B427" s="84" t="str">
        <f t="shared" si="44"/>
        <v>02-093-32</v>
      </c>
      <c r="C427" s="113" t="s">
        <v>1484</v>
      </c>
      <c r="D427" s="113" t="s">
        <v>1482</v>
      </c>
      <c r="E427" s="113" t="s">
        <v>788</v>
      </c>
      <c r="F427" s="114">
        <v>61</v>
      </c>
      <c r="G427" s="113" t="s">
        <v>1172</v>
      </c>
      <c r="H427" s="113" t="s">
        <v>97</v>
      </c>
      <c r="I427" s="113" t="s">
        <v>786</v>
      </c>
      <c r="J427" s="113" t="s">
        <v>318</v>
      </c>
      <c r="K427" s="113" t="s">
        <v>382</v>
      </c>
      <c r="L427" s="113" t="s">
        <v>420</v>
      </c>
      <c r="M427" s="113" t="s">
        <v>388</v>
      </c>
      <c r="N427" s="113" t="s">
        <v>44</v>
      </c>
      <c r="O427" s="113" t="s">
        <v>433</v>
      </c>
      <c r="P427" s="113" t="s">
        <v>824</v>
      </c>
      <c r="Q427" s="113">
        <v>327</v>
      </c>
      <c r="R427" s="113" t="s">
        <v>63</v>
      </c>
      <c r="S427" s="84" t="str">
        <f t="shared" si="42"/>
        <v>HATTERAS</v>
      </c>
      <c r="T427" s="84" t="str">
        <f t="shared" si="45"/>
        <v>бежевый / синий</v>
      </c>
      <c r="Y427" s="60">
        <f t="shared" si="46"/>
        <v>2</v>
      </c>
      <c r="Z427" s="49">
        <f t="shared" si="47"/>
        <v>93</v>
      </c>
      <c r="AA427" s="60">
        <f t="shared" si="48"/>
        <v>2093</v>
      </c>
    </row>
    <row r="428" spans="1:27">
      <c r="A428" s="84" t="str">
        <f t="shared" si="43"/>
        <v>6840502327</v>
      </c>
      <c r="B428" s="84" t="str">
        <f t="shared" si="44"/>
        <v>02-093-32</v>
      </c>
      <c r="C428" s="113" t="s">
        <v>1485</v>
      </c>
      <c r="D428" s="113" t="s">
        <v>1482</v>
      </c>
      <c r="E428" s="113" t="s">
        <v>790</v>
      </c>
      <c r="F428" s="114">
        <v>55</v>
      </c>
      <c r="G428" s="113" t="s">
        <v>1172</v>
      </c>
      <c r="H428" s="113" t="s">
        <v>97</v>
      </c>
      <c r="I428" s="113" t="s">
        <v>786</v>
      </c>
      <c r="J428" s="113" t="s">
        <v>318</v>
      </c>
      <c r="K428" s="113" t="s">
        <v>382</v>
      </c>
      <c r="L428" s="113" t="s">
        <v>420</v>
      </c>
      <c r="M428" s="113" t="s">
        <v>388</v>
      </c>
      <c r="N428" s="113" t="s">
        <v>44</v>
      </c>
      <c r="O428" s="113" t="s">
        <v>433</v>
      </c>
      <c r="P428" s="113" t="s">
        <v>824</v>
      </c>
      <c r="Q428" s="113">
        <v>327</v>
      </c>
      <c r="R428" s="113" t="s">
        <v>63</v>
      </c>
      <c r="S428" s="84" t="str">
        <f t="shared" si="42"/>
        <v>HATTERAS</v>
      </c>
      <c r="T428" s="84" t="str">
        <f t="shared" si="45"/>
        <v>бежевый / синий</v>
      </c>
      <c r="Y428" s="60">
        <f t="shared" si="46"/>
        <v>2</v>
      </c>
      <c r="Z428" s="49">
        <f t="shared" si="47"/>
        <v>93</v>
      </c>
      <c r="AA428" s="60">
        <f t="shared" si="48"/>
        <v>2093</v>
      </c>
    </row>
    <row r="429" spans="1:27">
      <c r="A429" s="84" t="str">
        <f t="shared" si="43"/>
        <v>6840502327</v>
      </c>
      <c r="B429" s="84" t="str">
        <f t="shared" si="44"/>
        <v>02-093-32</v>
      </c>
      <c r="C429" s="113" t="s">
        <v>1486</v>
      </c>
      <c r="D429" s="113" t="s">
        <v>1482</v>
      </c>
      <c r="E429" s="113" t="s">
        <v>789</v>
      </c>
      <c r="F429" s="114">
        <v>63</v>
      </c>
      <c r="G429" s="113" t="s">
        <v>1172</v>
      </c>
      <c r="H429" s="113" t="s">
        <v>97</v>
      </c>
      <c r="I429" s="113" t="s">
        <v>786</v>
      </c>
      <c r="J429" s="113" t="s">
        <v>318</v>
      </c>
      <c r="K429" s="113" t="s">
        <v>382</v>
      </c>
      <c r="L429" s="113" t="s">
        <v>420</v>
      </c>
      <c r="M429" s="113" t="s">
        <v>388</v>
      </c>
      <c r="N429" s="113" t="s">
        <v>44</v>
      </c>
      <c r="O429" s="113" t="s">
        <v>433</v>
      </c>
      <c r="P429" s="113" t="s">
        <v>824</v>
      </c>
      <c r="Q429" s="113">
        <v>327</v>
      </c>
      <c r="R429" s="113" t="s">
        <v>63</v>
      </c>
      <c r="S429" s="84" t="str">
        <f t="shared" si="42"/>
        <v>HATTERAS</v>
      </c>
      <c r="T429" s="84" t="str">
        <f t="shared" si="45"/>
        <v>бежевый / синий</v>
      </c>
      <c r="Y429" s="60">
        <f t="shared" si="46"/>
        <v>2</v>
      </c>
      <c r="Z429" s="49">
        <f t="shared" si="47"/>
        <v>93</v>
      </c>
      <c r="AA429" s="60">
        <f t="shared" si="48"/>
        <v>2093</v>
      </c>
    </row>
    <row r="430" spans="1:27">
      <c r="A430" s="84" t="str">
        <f t="shared" si="43"/>
        <v>6840502327</v>
      </c>
      <c r="B430" s="84" t="str">
        <f t="shared" si="44"/>
        <v>02-093-32</v>
      </c>
      <c r="C430" s="113" t="s">
        <v>1487</v>
      </c>
      <c r="D430" s="113" t="s">
        <v>1482</v>
      </c>
      <c r="E430" s="113" t="s">
        <v>813</v>
      </c>
      <c r="F430" s="114">
        <v>56</v>
      </c>
      <c r="G430" s="113" t="s">
        <v>1172</v>
      </c>
      <c r="H430" s="113" t="s">
        <v>97</v>
      </c>
      <c r="I430" s="113" t="s">
        <v>786</v>
      </c>
      <c r="J430" s="113" t="s">
        <v>318</v>
      </c>
      <c r="K430" s="113" t="s">
        <v>382</v>
      </c>
      <c r="L430" s="113" t="s">
        <v>420</v>
      </c>
      <c r="M430" s="113" t="s">
        <v>388</v>
      </c>
      <c r="N430" s="113" t="s">
        <v>44</v>
      </c>
      <c r="O430" s="113" t="s">
        <v>433</v>
      </c>
      <c r="P430" s="113" t="s">
        <v>824</v>
      </c>
      <c r="Q430" s="113">
        <v>327</v>
      </c>
      <c r="R430" s="113" t="s">
        <v>63</v>
      </c>
      <c r="S430" s="84" t="str">
        <f t="shared" si="42"/>
        <v>HATTERAS</v>
      </c>
      <c r="T430" s="84" t="str">
        <f t="shared" si="45"/>
        <v>бежевый / синий</v>
      </c>
      <c r="Y430" s="60">
        <f t="shared" si="46"/>
        <v>2</v>
      </c>
      <c r="Z430" s="49">
        <f t="shared" si="47"/>
        <v>93</v>
      </c>
      <c r="AA430" s="60">
        <f t="shared" si="48"/>
        <v>2093</v>
      </c>
    </row>
    <row r="431" spans="1:27">
      <c r="A431" s="84" t="str">
        <f t="shared" si="43"/>
        <v>6840502327</v>
      </c>
      <c r="B431" s="84" t="str">
        <f t="shared" si="44"/>
        <v>02-093-32</v>
      </c>
      <c r="C431" s="113" t="s">
        <v>1488</v>
      </c>
      <c r="D431" s="113" t="s">
        <v>1482</v>
      </c>
      <c r="E431" s="113" t="s">
        <v>797</v>
      </c>
      <c r="F431" s="114">
        <v>58</v>
      </c>
      <c r="G431" s="113" t="s">
        <v>1172</v>
      </c>
      <c r="H431" s="113" t="s">
        <v>97</v>
      </c>
      <c r="I431" s="113" t="s">
        <v>786</v>
      </c>
      <c r="J431" s="113" t="s">
        <v>318</v>
      </c>
      <c r="K431" s="113" t="s">
        <v>382</v>
      </c>
      <c r="L431" s="113" t="s">
        <v>420</v>
      </c>
      <c r="M431" s="113" t="s">
        <v>388</v>
      </c>
      <c r="N431" s="113" t="s">
        <v>44</v>
      </c>
      <c r="O431" s="113" t="s">
        <v>433</v>
      </c>
      <c r="P431" s="113" t="s">
        <v>824</v>
      </c>
      <c r="Q431" s="113">
        <v>327</v>
      </c>
      <c r="R431" s="113" t="s">
        <v>63</v>
      </c>
      <c r="S431" s="84" t="str">
        <f t="shared" si="42"/>
        <v>HATTERAS</v>
      </c>
      <c r="T431" s="84" t="str">
        <f t="shared" si="45"/>
        <v>бежевый / синий</v>
      </c>
      <c r="Y431" s="60">
        <f t="shared" si="46"/>
        <v>2</v>
      </c>
      <c r="Z431" s="49">
        <f t="shared" si="47"/>
        <v>93</v>
      </c>
      <c r="AA431" s="60">
        <f t="shared" si="48"/>
        <v>2093</v>
      </c>
    </row>
    <row r="432" spans="1:27">
      <c r="A432" s="84" t="str">
        <f t="shared" si="43"/>
        <v>6840502327</v>
      </c>
      <c r="B432" s="84" t="str">
        <f t="shared" si="44"/>
        <v>02-093-32</v>
      </c>
      <c r="C432" s="113" t="s">
        <v>1489</v>
      </c>
      <c r="D432" s="113" t="s">
        <v>1482</v>
      </c>
      <c r="E432" s="113" t="s">
        <v>798</v>
      </c>
      <c r="F432" s="114">
        <v>60</v>
      </c>
      <c r="G432" s="113" t="s">
        <v>1172</v>
      </c>
      <c r="H432" s="113" t="s">
        <v>97</v>
      </c>
      <c r="I432" s="113" t="s">
        <v>786</v>
      </c>
      <c r="J432" s="113" t="s">
        <v>318</v>
      </c>
      <c r="K432" s="113" t="s">
        <v>382</v>
      </c>
      <c r="L432" s="113" t="s">
        <v>420</v>
      </c>
      <c r="M432" s="113" t="s">
        <v>388</v>
      </c>
      <c r="N432" s="113" t="s">
        <v>44</v>
      </c>
      <c r="O432" s="113" t="s">
        <v>433</v>
      </c>
      <c r="P432" s="113" t="s">
        <v>824</v>
      </c>
      <c r="Q432" s="113">
        <v>327</v>
      </c>
      <c r="R432" s="113" t="s">
        <v>63</v>
      </c>
      <c r="S432" s="84" t="str">
        <f t="shared" si="42"/>
        <v>HATTERAS</v>
      </c>
      <c r="T432" s="84" t="str">
        <f t="shared" si="45"/>
        <v>бежевый / синий</v>
      </c>
      <c r="Y432" s="60">
        <f t="shared" si="46"/>
        <v>2</v>
      </c>
      <c r="Z432" s="49">
        <f t="shared" si="47"/>
        <v>93</v>
      </c>
      <c r="AA432" s="60">
        <f t="shared" si="48"/>
        <v>2093</v>
      </c>
    </row>
    <row r="433" spans="1:27">
      <c r="A433" s="84" t="str">
        <f t="shared" si="43"/>
        <v>6840502327</v>
      </c>
      <c r="B433" s="84" t="str">
        <f t="shared" si="44"/>
        <v>02-093-32</v>
      </c>
      <c r="C433" s="113" t="s">
        <v>1490</v>
      </c>
      <c r="D433" s="113" t="s">
        <v>1482</v>
      </c>
      <c r="E433" s="113" t="s">
        <v>835</v>
      </c>
      <c r="F433" s="114">
        <v>62</v>
      </c>
      <c r="G433" s="113" t="s">
        <v>1172</v>
      </c>
      <c r="H433" s="113" t="s">
        <v>97</v>
      </c>
      <c r="I433" s="113" t="s">
        <v>786</v>
      </c>
      <c r="J433" s="113" t="s">
        <v>318</v>
      </c>
      <c r="K433" s="113" t="s">
        <v>382</v>
      </c>
      <c r="L433" s="113" t="s">
        <v>420</v>
      </c>
      <c r="M433" s="113" t="s">
        <v>388</v>
      </c>
      <c r="N433" s="113" t="s">
        <v>44</v>
      </c>
      <c r="O433" s="113" t="s">
        <v>433</v>
      </c>
      <c r="P433" s="113" t="s">
        <v>824</v>
      </c>
      <c r="Q433" s="113">
        <v>327</v>
      </c>
      <c r="R433" s="113" t="s">
        <v>63</v>
      </c>
      <c r="S433" s="84" t="str">
        <f t="shared" si="42"/>
        <v>HATTERAS</v>
      </c>
      <c r="T433" s="84" t="str">
        <f t="shared" si="45"/>
        <v>бежевый / синий</v>
      </c>
      <c r="Y433" s="60">
        <f t="shared" si="46"/>
        <v>2</v>
      </c>
      <c r="Z433" s="49">
        <f t="shared" si="47"/>
        <v>93</v>
      </c>
      <c r="AA433" s="60">
        <f t="shared" si="48"/>
        <v>2093</v>
      </c>
    </row>
    <row r="434" spans="1:27">
      <c r="A434" s="84" t="str">
        <f t="shared" si="43"/>
        <v>6840502327</v>
      </c>
      <c r="B434" s="84" t="str">
        <f t="shared" si="44"/>
        <v>02-093-32</v>
      </c>
      <c r="C434" s="113" t="s">
        <v>1491</v>
      </c>
      <c r="D434" s="113" t="s">
        <v>1482</v>
      </c>
      <c r="E434" s="113" t="s">
        <v>1161</v>
      </c>
      <c r="F434" s="114">
        <v>64</v>
      </c>
      <c r="G434" s="113" t="s">
        <v>1172</v>
      </c>
      <c r="H434" s="113" t="s">
        <v>97</v>
      </c>
      <c r="I434" s="113" t="s">
        <v>786</v>
      </c>
      <c r="J434" s="113" t="s">
        <v>318</v>
      </c>
      <c r="K434" s="113" t="s">
        <v>382</v>
      </c>
      <c r="L434" s="113" t="s">
        <v>420</v>
      </c>
      <c r="M434" s="113" t="s">
        <v>388</v>
      </c>
      <c r="N434" s="113" t="s">
        <v>44</v>
      </c>
      <c r="O434" s="113" t="s">
        <v>433</v>
      </c>
      <c r="P434" s="113" t="s">
        <v>824</v>
      </c>
      <c r="Q434" s="113">
        <v>327</v>
      </c>
      <c r="R434" s="113" t="s">
        <v>63</v>
      </c>
      <c r="S434" s="84" t="str">
        <f t="shared" si="42"/>
        <v>HATTERAS</v>
      </c>
      <c r="T434" s="84" t="str">
        <f t="shared" si="45"/>
        <v>бежевый / синий</v>
      </c>
      <c r="Y434" s="60">
        <f t="shared" si="46"/>
        <v>2</v>
      </c>
      <c r="Z434" s="49">
        <f t="shared" si="47"/>
        <v>93</v>
      </c>
      <c r="AA434" s="60">
        <f t="shared" si="48"/>
        <v>2093</v>
      </c>
    </row>
    <row r="435" spans="1:27">
      <c r="A435" s="84" t="str">
        <f t="shared" si="43"/>
        <v>6840502331</v>
      </c>
      <c r="B435" s="84" t="str">
        <f t="shared" si="44"/>
        <v>02-093-05</v>
      </c>
      <c r="C435" s="113" t="s">
        <v>1492</v>
      </c>
      <c r="D435" s="113" t="s">
        <v>1493</v>
      </c>
      <c r="E435" s="113" t="s">
        <v>787</v>
      </c>
      <c r="F435" s="114">
        <v>57</v>
      </c>
      <c r="G435" s="113" t="s">
        <v>1172</v>
      </c>
      <c r="H435" s="113" t="s">
        <v>277</v>
      </c>
      <c r="I435" s="113" t="s">
        <v>786</v>
      </c>
      <c r="J435" s="113" t="s">
        <v>318</v>
      </c>
      <c r="K435" s="113" t="s">
        <v>382</v>
      </c>
      <c r="L435" s="113" t="s">
        <v>420</v>
      </c>
      <c r="M435" s="113" t="s">
        <v>388</v>
      </c>
      <c r="N435" s="113" t="s">
        <v>44</v>
      </c>
      <c r="O435" s="113" t="s">
        <v>433</v>
      </c>
      <c r="P435" s="113" t="s">
        <v>824</v>
      </c>
      <c r="Q435" s="113">
        <v>331</v>
      </c>
      <c r="R435" s="113" t="s">
        <v>83</v>
      </c>
      <c r="S435" s="84" t="str">
        <f t="shared" si="42"/>
        <v>HATTERAS</v>
      </c>
      <c r="T435" s="84" t="str">
        <f t="shared" si="45"/>
        <v>темно-серый</v>
      </c>
      <c r="Y435" s="60">
        <f t="shared" si="46"/>
        <v>2</v>
      </c>
      <c r="Z435" s="49">
        <f t="shared" si="47"/>
        <v>93</v>
      </c>
      <c r="AA435" s="60">
        <f t="shared" si="48"/>
        <v>2093</v>
      </c>
    </row>
    <row r="436" spans="1:27">
      <c r="A436" s="84" t="str">
        <f t="shared" si="43"/>
        <v>6840502331</v>
      </c>
      <c r="B436" s="84" t="str">
        <f t="shared" si="44"/>
        <v>02-093-05</v>
      </c>
      <c r="C436" s="113" t="s">
        <v>1494</v>
      </c>
      <c r="D436" s="113" t="s">
        <v>1493</v>
      </c>
      <c r="E436" s="113" t="s">
        <v>785</v>
      </c>
      <c r="F436" s="114">
        <v>59</v>
      </c>
      <c r="G436" s="113" t="s">
        <v>1172</v>
      </c>
      <c r="H436" s="113" t="s">
        <v>277</v>
      </c>
      <c r="I436" s="113" t="s">
        <v>786</v>
      </c>
      <c r="J436" s="113" t="s">
        <v>318</v>
      </c>
      <c r="K436" s="113" t="s">
        <v>382</v>
      </c>
      <c r="L436" s="113" t="s">
        <v>420</v>
      </c>
      <c r="M436" s="113" t="s">
        <v>388</v>
      </c>
      <c r="N436" s="113" t="s">
        <v>44</v>
      </c>
      <c r="O436" s="113" t="s">
        <v>433</v>
      </c>
      <c r="P436" s="113" t="s">
        <v>824</v>
      </c>
      <c r="Q436" s="113">
        <v>331</v>
      </c>
      <c r="R436" s="113" t="s">
        <v>83</v>
      </c>
      <c r="S436" s="84" t="str">
        <f t="shared" si="42"/>
        <v>HATTERAS</v>
      </c>
      <c r="T436" s="84" t="str">
        <f t="shared" si="45"/>
        <v>темно-серый</v>
      </c>
      <c r="Y436" s="60">
        <f t="shared" si="46"/>
        <v>2</v>
      </c>
      <c r="Z436" s="49">
        <f t="shared" si="47"/>
        <v>93</v>
      </c>
      <c r="AA436" s="60">
        <f t="shared" si="48"/>
        <v>2093</v>
      </c>
    </row>
    <row r="437" spans="1:27">
      <c r="A437" s="84" t="str">
        <f t="shared" si="43"/>
        <v>6840502331</v>
      </c>
      <c r="B437" s="84" t="str">
        <f t="shared" si="44"/>
        <v>02-093-05</v>
      </c>
      <c r="C437" s="113" t="s">
        <v>1495</v>
      </c>
      <c r="D437" s="113" t="s">
        <v>1493</v>
      </c>
      <c r="E437" s="113" t="s">
        <v>788</v>
      </c>
      <c r="F437" s="114">
        <v>61</v>
      </c>
      <c r="G437" s="113" t="s">
        <v>1172</v>
      </c>
      <c r="H437" s="113" t="s">
        <v>277</v>
      </c>
      <c r="I437" s="113" t="s">
        <v>786</v>
      </c>
      <c r="J437" s="113" t="s">
        <v>318</v>
      </c>
      <c r="K437" s="113" t="s">
        <v>382</v>
      </c>
      <c r="L437" s="113" t="s">
        <v>420</v>
      </c>
      <c r="M437" s="113" t="s">
        <v>388</v>
      </c>
      <c r="N437" s="113" t="s">
        <v>44</v>
      </c>
      <c r="O437" s="113" t="s">
        <v>433</v>
      </c>
      <c r="P437" s="113" t="s">
        <v>824</v>
      </c>
      <c r="Q437" s="113">
        <v>331</v>
      </c>
      <c r="R437" s="113" t="s">
        <v>83</v>
      </c>
      <c r="S437" s="84" t="str">
        <f t="shared" si="42"/>
        <v>HATTERAS</v>
      </c>
      <c r="T437" s="84" t="str">
        <f t="shared" si="45"/>
        <v>темно-серый</v>
      </c>
      <c r="Y437" s="60">
        <f t="shared" si="46"/>
        <v>2</v>
      </c>
      <c r="Z437" s="49">
        <f t="shared" si="47"/>
        <v>93</v>
      </c>
      <c r="AA437" s="60">
        <f t="shared" si="48"/>
        <v>2093</v>
      </c>
    </row>
    <row r="438" spans="1:27">
      <c r="A438" s="84" t="str">
        <f t="shared" si="43"/>
        <v>6840502331</v>
      </c>
      <c r="B438" s="84" t="str">
        <f t="shared" si="44"/>
        <v>02-093-05</v>
      </c>
      <c r="C438" s="113" t="s">
        <v>1496</v>
      </c>
      <c r="D438" s="113" t="s">
        <v>1493</v>
      </c>
      <c r="E438" s="113" t="s">
        <v>789</v>
      </c>
      <c r="F438" s="114">
        <v>63</v>
      </c>
      <c r="G438" s="113" t="s">
        <v>1172</v>
      </c>
      <c r="H438" s="113" t="s">
        <v>277</v>
      </c>
      <c r="I438" s="113" t="s">
        <v>786</v>
      </c>
      <c r="J438" s="113" t="s">
        <v>318</v>
      </c>
      <c r="K438" s="113" t="s">
        <v>382</v>
      </c>
      <c r="L438" s="113" t="s">
        <v>420</v>
      </c>
      <c r="M438" s="113" t="s">
        <v>388</v>
      </c>
      <c r="N438" s="113" t="s">
        <v>44</v>
      </c>
      <c r="O438" s="113" t="s">
        <v>433</v>
      </c>
      <c r="P438" s="113" t="s">
        <v>824</v>
      </c>
      <c r="Q438" s="113">
        <v>331</v>
      </c>
      <c r="R438" s="113" t="s">
        <v>83</v>
      </c>
      <c r="S438" s="84" t="str">
        <f t="shared" si="42"/>
        <v>HATTERAS</v>
      </c>
      <c r="T438" s="84" t="str">
        <f t="shared" si="45"/>
        <v>темно-серый</v>
      </c>
      <c r="Y438" s="60">
        <f t="shared" si="46"/>
        <v>2</v>
      </c>
      <c r="Z438" s="49">
        <f t="shared" si="47"/>
        <v>93</v>
      </c>
      <c r="AA438" s="60">
        <f t="shared" si="48"/>
        <v>2093</v>
      </c>
    </row>
    <row r="439" spans="1:27">
      <c r="A439" s="84" t="str">
        <f t="shared" si="43"/>
        <v>6840502331</v>
      </c>
      <c r="B439" s="84" t="str">
        <f t="shared" si="44"/>
        <v>02-093-05</v>
      </c>
      <c r="C439" s="113" t="s">
        <v>1497</v>
      </c>
      <c r="D439" s="113" t="s">
        <v>1493</v>
      </c>
      <c r="E439" s="113" t="s">
        <v>790</v>
      </c>
      <c r="F439" s="114">
        <v>55</v>
      </c>
      <c r="G439" s="113" t="s">
        <v>1172</v>
      </c>
      <c r="H439" s="113" t="s">
        <v>277</v>
      </c>
      <c r="I439" s="113" t="s">
        <v>786</v>
      </c>
      <c r="J439" s="113" t="s">
        <v>318</v>
      </c>
      <c r="K439" s="113" t="s">
        <v>382</v>
      </c>
      <c r="L439" s="113" t="s">
        <v>420</v>
      </c>
      <c r="M439" s="113" t="s">
        <v>388</v>
      </c>
      <c r="N439" s="113" t="s">
        <v>44</v>
      </c>
      <c r="O439" s="113" t="s">
        <v>433</v>
      </c>
      <c r="P439" s="113" t="s">
        <v>824</v>
      </c>
      <c r="Q439" s="113">
        <v>331</v>
      </c>
      <c r="R439" s="113" t="s">
        <v>83</v>
      </c>
      <c r="S439" s="84" t="str">
        <f t="shared" si="42"/>
        <v>HATTERAS</v>
      </c>
      <c r="T439" s="84" t="str">
        <f t="shared" si="45"/>
        <v>темно-серый</v>
      </c>
      <c r="Y439" s="60">
        <f t="shared" si="46"/>
        <v>2</v>
      </c>
      <c r="Z439" s="49">
        <f t="shared" si="47"/>
        <v>93</v>
      </c>
      <c r="AA439" s="60">
        <f t="shared" si="48"/>
        <v>2093</v>
      </c>
    </row>
    <row r="440" spans="1:27">
      <c r="A440" s="84" t="str">
        <f t="shared" si="43"/>
        <v>6840502331</v>
      </c>
      <c r="B440" s="84" t="str">
        <f t="shared" si="44"/>
        <v>02-093-05</v>
      </c>
      <c r="C440" s="113" t="s">
        <v>1498</v>
      </c>
      <c r="D440" s="113" t="s">
        <v>1493</v>
      </c>
      <c r="E440" s="113" t="s">
        <v>835</v>
      </c>
      <c r="F440" s="114">
        <v>62</v>
      </c>
      <c r="G440" s="113" t="s">
        <v>1172</v>
      </c>
      <c r="H440" s="113" t="s">
        <v>277</v>
      </c>
      <c r="I440" s="113" t="s">
        <v>786</v>
      </c>
      <c r="J440" s="113" t="s">
        <v>318</v>
      </c>
      <c r="K440" s="113" t="s">
        <v>382</v>
      </c>
      <c r="L440" s="113" t="s">
        <v>420</v>
      </c>
      <c r="M440" s="113" t="s">
        <v>388</v>
      </c>
      <c r="N440" s="113" t="s">
        <v>44</v>
      </c>
      <c r="O440" s="113" t="s">
        <v>433</v>
      </c>
      <c r="P440" s="113" t="s">
        <v>824</v>
      </c>
      <c r="Q440" s="113">
        <v>331</v>
      </c>
      <c r="R440" s="113" t="s">
        <v>83</v>
      </c>
      <c r="S440" s="84" t="str">
        <f t="shared" si="42"/>
        <v>HATTERAS</v>
      </c>
      <c r="T440" s="84" t="str">
        <f t="shared" si="45"/>
        <v>темно-серый</v>
      </c>
      <c r="Y440" s="60">
        <f t="shared" si="46"/>
        <v>2</v>
      </c>
      <c r="Z440" s="49">
        <f t="shared" si="47"/>
        <v>93</v>
      </c>
      <c r="AA440" s="60">
        <f t="shared" si="48"/>
        <v>2093</v>
      </c>
    </row>
    <row r="441" spans="1:27">
      <c r="A441" s="84" t="str">
        <f t="shared" si="43"/>
        <v>6840502331</v>
      </c>
      <c r="B441" s="84" t="str">
        <f t="shared" si="44"/>
        <v>02-093-05</v>
      </c>
      <c r="C441" s="113" t="s">
        <v>1499</v>
      </c>
      <c r="D441" s="113" t="s">
        <v>1493</v>
      </c>
      <c r="E441" s="113" t="s">
        <v>797</v>
      </c>
      <c r="F441" s="114">
        <v>58</v>
      </c>
      <c r="G441" s="113" t="s">
        <v>1172</v>
      </c>
      <c r="H441" s="113" t="s">
        <v>277</v>
      </c>
      <c r="I441" s="113" t="s">
        <v>786</v>
      </c>
      <c r="J441" s="113" t="s">
        <v>318</v>
      </c>
      <c r="K441" s="113" t="s">
        <v>382</v>
      </c>
      <c r="L441" s="113" t="s">
        <v>420</v>
      </c>
      <c r="M441" s="113" t="s">
        <v>388</v>
      </c>
      <c r="N441" s="113" t="s">
        <v>44</v>
      </c>
      <c r="O441" s="113" t="s">
        <v>433</v>
      </c>
      <c r="P441" s="113" t="s">
        <v>824</v>
      </c>
      <c r="Q441" s="113">
        <v>331</v>
      </c>
      <c r="R441" s="113" t="s">
        <v>83</v>
      </c>
      <c r="S441" s="84" t="str">
        <f t="shared" si="42"/>
        <v>HATTERAS</v>
      </c>
      <c r="T441" s="84" t="str">
        <f t="shared" si="45"/>
        <v>темно-серый</v>
      </c>
      <c r="Y441" s="60">
        <f t="shared" si="46"/>
        <v>2</v>
      </c>
      <c r="Z441" s="49">
        <f t="shared" si="47"/>
        <v>93</v>
      </c>
      <c r="AA441" s="60">
        <f t="shared" si="48"/>
        <v>2093</v>
      </c>
    </row>
    <row r="442" spans="1:27">
      <c r="A442" s="84" t="str">
        <f t="shared" si="43"/>
        <v>6840502331</v>
      </c>
      <c r="B442" s="84" t="str">
        <f t="shared" si="44"/>
        <v>02-093-05</v>
      </c>
      <c r="C442" s="113" t="s">
        <v>1500</v>
      </c>
      <c r="D442" s="113" t="s">
        <v>1493</v>
      </c>
      <c r="E442" s="113" t="s">
        <v>798</v>
      </c>
      <c r="F442" s="114">
        <v>60</v>
      </c>
      <c r="G442" s="113" t="s">
        <v>1172</v>
      </c>
      <c r="H442" s="113" t="s">
        <v>277</v>
      </c>
      <c r="I442" s="113" t="s">
        <v>786</v>
      </c>
      <c r="J442" s="113" t="s">
        <v>318</v>
      </c>
      <c r="K442" s="113" t="s">
        <v>382</v>
      </c>
      <c r="L442" s="113" t="s">
        <v>420</v>
      </c>
      <c r="M442" s="113" t="s">
        <v>388</v>
      </c>
      <c r="N442" s="113" t="s">
        <v>44</v>
      </c>
      <c r="O442" s="113" t="s">
        <v>433</v>
      </c>
      <c r="P442" s="113" t="s">
        <v>824</v>
      </c>
      <c r="Q442" s="113">
        <v>331</v>
      </c>
      <c r="R442" s="113" t="s">
        <v>83</v>
      </c>
      <c r="S442" s="84" t="str">
        <f t="shared" si="42"/>
        <v>HATTERAS</v>
      </c>
      <c r="T442" s="84" t="str">
        <f t="shared" si="45"/>
        <v>темно-серый</v>
      </c>
      <c r="Y442" s="60">
        <f t="shared" si="46"/>
        <v>2</v>
      </c>
      <c r="Z442" s="49">
        <f t="shared" si="47"/>
        <v>93</v>
      </c>
      <c r="AA442" s="60">
        <f t="shared" si="48"/>
        <v>2093</v>
      </c>
    </row>
    <row r="443" spans="1:27">
      <c r="A443" s="84" t="str">
        <f t="shared" si="43"/>
        <v>6840502331</v>
      </c>
      <c r="B443" s="84" t="str">
        <f t="shared" si="44"/>
        <v>02-093-05</v>
      </c>
      <c r="C443" s="113" t="s">
        <v>1501</v>
      </c>
      <c r="D443" s="113" t="s">
        <v>1493</v>
      </c>
      <c r="E443" s="113" t="s">
        <v>813</v>
      </c>
      <c r="F443" s="114">
        <v>56</v>
      </c>
      <c r="G443" s="113" t="s">
        <v>1172</v>
      </c>
      <c r="H443" s="113" t="s">
        <v>277</v>
      </c>
      <c r="I443" s="113" t="s">
        <v>786</v>
      </c>
      <c r="J443" s="113" t="s">
        <v>318</v>
      </c>
      <c r="K443" s="113" t="s">
        <v>382</v>
      </c>
      <c r="L443" s="113" t="s">
        <v>420</v>
      </c>
      <c r="M443" s="113" t="s">
        <v>388</v>
      </c>
      <c r="N443" s="113" t="s">
        <v>44</v>
      </c>
      <c r="O443" s="113" t="s">
        <v>433</v>
      </c>
      <c r="P443" s="113" t="s">
        <v>824</v>
      </c>
      <c r="Q443" s="113">
        <v>331</v>
      </c>
      <c r="R443" s="113" t="s">
        <v>83</v>
      </c>
      <c r="S443" s="84" t="str">
        <f t="shared" si="42"/>
        <v>HATTERAS</v>
      </c>
      <c r="T443" s="84" t="str">
        <f t="shared" si="45"/>
        <v>темно-серый</v>
      </c>
      <c r="Y443" s="60">
        <f t="shared" si="46"/>
        <v>2</v>
      </c>
      <c r="Z443" s="49">
        <f t="shared" si="47"/>
        <v>93</v>
      </c>
      <c r="AA443" s="60">
        <f t="shared" si="48"/>
        <v>2093</v>
      </c>
    </row>
    <row r="444" spans="1:27">
      <c r="A444" s="84" t="str">
        <f t="shared" si="43"/>
        <v>6840502331</v>
      </c>
      <c r="B444" s="84" t="str">
        <f t="shared" si="44"/>
        <v>02-093-05</v>
      </c>
      <c r="C444" s="113" t="s">
        <v>1502</v>
      </c>
      <c r="D444" s="113" t="s">
        <v>1493</v>
      </c>
      <c r="E444" s="113" t="s">
        <v>1161</v>
      </c>
      <c r="F444" s="114">
        <v>64</v>
      </c>
      <c r="G444" s="113" t="s">
        <v>1172</v>
      </c>
      <c r="H444" s="113" t="s">
        <v>277</v>
      </c>
      <c r="I444" s="113" t="s">
        <v>786</v>
      </c>
      <c r="J444" s="113" t="s">
        <v>318</v>
      </c>
      <c r="K444" s="113" t="s">
        <v>382</v>
      </c>
      <c r="L444" s="113" t="s">
        <v>420</v>
      </c>
      <c r="M444" s="113" t="s">
        <v>388</v>
      </c>
      <c r="N444" s="113" t="s">
        <v>44</v>
      </c>
      <c r="O444" s="113" t="s">
        <v>433</v>
      </c>
      <c r="P444" s="113" t="s">
        <v>824</v>
      </c>
      <c r="Q444" s="113">
        <v>331</v>
      </c>
      <c r="R444" s="113" t="s">
        <v>83</v>
      </c>
      <c r="S444" s="84" t="str">
        <f t="shared" si="42"/>
        <v>HATTERAS</v>
      </c>
      <c r="T444" s="84" t="str">
        <f t="shared" si="45"/>
        <v>темно-серый</v>
      </c>
      <c r="Y444" s="60">
        <f t="shared" si="46"/>
        <v>2</v>
      </c>
      <c r="Z444" s="49">
        <f t="shared" si="47"/>
        <v>93</v>
      </c>
      <c r="AA444" s="60">
        <f t="shared" si="48"/>
        <v>2093</v>
      </c>
    </row>
    <row r="445" spans="1:27">
      <c r="A445" s="84" t="str">
        <f t="shared" si="43"/>
        <v>6840502333</v>
      </c>
      <c r="B445" s="84" t="str">
        <f t="shared" si="44"/>
        <v>02-093-01</v>
      </c>
      <c r="C445" s="113" t="s">
        <v>1503</v>
      </c>
      <c r="D445" s="113" t="s">
        <v>1504</v>
      </c>
      <c r="E445" s="113" t="s">
        <v>787</v>
      </c>
      <c r="F445" s="114">
        <v>57</v>
      </c>
      <c r="G445" s="113" t="s">
        <v>1172</v>
      </c>
      <c r="H445" s="113" t="s">
        <v>231</v>
      </c>
      <c r="I445" s="113" t="s">
        <v>1018</v>
      </c>
      <c r="J445" s="113" t="s">
        <v>318</v>
      </c>
      <c r="K445" s="113" t="s">
        <v>382</v>
      </c>
      <c r="L445" s="113" t="s">
        <v>420</v>
      </c>
      <c r="M445" s="113" t="s">
        <v>388</v>
      </c>
      <c r="N445" s="113" t="s">
        <v>44</v>
      </c>
      <c r="O445" s="113" t="s">
        <v>433</v>
      </c>
      <c r="P445" s="113" t="s">
        <v>824</v>
      </c>
      <c r="Q445" s="113">
        <v>333</v>
      </c>
      <c r="R445" s="113" t="s">
        <v>83</v>
      </c>
      <c r="S445" s="84" t="str">
        <f t="shared" si="42"/>
        <v>HATTERAS</v>
      </c>
      <c r="T445" s="84" t="str">
        <f t="shared" si="45"/>
        <v>светло-серый</v>
      </c>
      <c r="Y445" s="60">
        <f t="shared" si="46"/>
        <v>2</v>
      </c>
      <c r="Z445" s="49">
        <f t="shared" si="47"/>
        <v>93</v>
      </c>
      <c r="AA445" s="60">
        <f t="shared" si="48"/>
        <v>2093</v>
      </c>
    </row>
    <row r="446" spans="1:27">
      <c r="A446" s="84" t="str">
        <f t="shared" si="43"/>
        <v>6840502333</v>
      </c>
      <c r="B446" s="84" t="str">
        <f t="shared" si="44"/>
        <v>02-093-01</v>
      </c>
      <c r="C446" s="113" t="s">
        <v>1505</v>
      </c>
      <c r="D446" s="113" t="s">
        <v>1504</v>
      </c>
      <c r="E446" s="113" t="s">
        <v>785</v>
      </c>
      <c r="F446" s="114">
        <v>59</v>
      </c>
      <c r="G446" s="113" t="s">
        <v>1172</v>
      </c>
      <c r="H446" s="113" t="s">
        <v>231</v>
      </c>
      <c r="I446" s="113" t="s">
        <v>1018</v>
      </c>
      <c r="J446" s="113" t="s">
        <v>318</v>
      </c>
      <c r="K446" s="113" t="s">
        <v>382</v>
      </c>
      <c r="L446" s="113" t="s">
        <v>420</v>
      </c>
      <c r="M446" s="113" t="s">
        <v>388</v>
      </c>
      <c r="N446" s="113" t="s">
        <v>44</v>
      </c>
      <c r="O446" s="113" t="s">
        <v>433</v>
      </c>
      <c r="P446" s="113" t="s">
        <v>824</v>
      </c>
      <c r="Q446" s="113">
        <v>333</v>
      </c>
      <c r="R446" s="113" t="s">
        <v>83</v>
      </c>
      <c r="S446" s="84" t="str">
        <f t="shared" si="42"/>
        <v>HATTERAS</v>
      </c>
      <c r="T446" s="84" t="str">
        <f t="shared" si="45"/>
        <v>светло-серый</v>
      </c>
      <c r="Y446" s="60">
        <f t="shared" si="46"/>
        <v>2</v>
      </c>
      <c r="Z446" s="49">
        <f t="shared" si="47"/>
        <v>93</v>
      </c>
      <c r="AA446" s="60">
        <f t="shared" si="48"/>
        <v>2093</v>
      </c>
    </row>
    <row r="447" spans="1:27">
      <c r="A447" s="84" t="str">
        <f t="shared" si="43"/>
        <v>6840502333</v>
      </c>
      <c r="B447" s="84" t="str">
        <f t="shared" si="44"/>
        <v>02-093-01</v>
      </c>
      <c r="C447" s="113" t="s">
        <v>1506</v>
      </c>
      <c r="D447" s="113" t="s">
        <v>1504</v>
      </c>
      <c r="E447" s="113" t="s">
        <v>788</v>
      </c>
      <c r="F447" s="114">
        <v>61</v>
      </c>
      <c r="G447" s="113" t="s">
        <v>1172</v>
      </c>
      <c r="H447" s="113" t="s">
        <v>231</v>
      </c>
      <c r="I447" s="113" t="s">
        <v>1018</v>
      </c>
      <c r="J447" s="113" t="s">
        <v>318</v>
      </c>
      <c r="K447" s="113" t="s">
        <v>382</v>
      </c>
      <c r="L447" s="113" t="s">
        <v>420</v>
      </c>
      <c r="M447" s="113" t="s">
        <v>388</v>
      </c>
      <c r="N447" s="113" t="s">
        <v>44</v>
      </c>
      <c r="O447" s="113" t="s">
        <v>433</v>
      </c>
      <c r="P447" s="113" t="s">
        <v>824</v>
      </c>
      <c r="Q447" s="113">
        <v>333</v>
      </c>
      <c r="R447" s="113" t="s">
        <v>83</v>
      </c>
      <c r="S447" s="84" t="str">
        <f t="shared" si="42"/>
        <v>HATTERAS</v>
      </c>
      <c r="T447" s="84" t="str">
        <f t="shared" si="45"/>
        <v>светло-серый</v>
      </c>
      <c r="Y447" s="60">
        <f t="shared" si="46"/>
        <v>2</v>
      </c>
      <c r="Z447" s="49">
        <f t="shared" si="47"/>
        <v>93</v>
      </c>
      <c r="AA447" s="60">
        <f t="shared" si="48"/>
        <v>2093</v>
      </c>
    </row>
    <row r="448" spans="1:27">
      <c r="A448" s="84" t="str">
        <f t="shared" si="43"/>
        <v>6840502333</v>
      </c>
      <c r="B448" s="84" t="str">
        <f t="shared" si="44"/>
        <v>02-093-01</v>
      </c>
      <c r="C448" s="113" t="s">
        <v>1507</v>
      </c>
      <c r="D448" s="113" t="s">
        <v>1504</v>
      </c>
      <c r="E448" s="113" t="s">
        <v>790</v>
      </c>
      <c r="F448" s="114">
        <v>55</v>
      </c>
      <c r="G448" s="113" t="s">
        <v>1172</v>
      </c>
      <c r="H448" s="113" t="s">
        <v>231</v>
      </c>
      <c r="I448" s="113" t="s">
        <v>1018</v>
      </c>
      <c r="J448" s="113" t="s">
        <v>318</v>
      </c>
      <c r="K448" s="113" t="s">
        <v>382</v>
      </c>
      <c r="L448" s="113" t="s">
        <v>420</v>
      </c>
      <c r="M448" s="113" t="s">
        <v>388</v>
      </c>
      <c r="N448" s="113" t="s">
        <v>44</v>
      </c>
      <c r="O448" s="113" t="s">
        <v>433</v>
      </c>
      <c r="P448" s="113" t="s">
        <v>824</v>
      </c>
      <c r="Q448" s="113">
        <v>333</v>
      </c>
      <c r="R448" s="113" t="s">
        <v>83</v>
      </c>
      <c r="S448" s="84" t="str">
        <f t="shared" si="42"/>
        <v>HATTERAS</v>
      </c>
      <c r="T448" s="84" t="str">
        <f t="shared" si="45"/>
        <v>светло-серый</v>
      </c>
      <c r="Y448" s="60">
        <f t="shared" si="46"/>
        <v>2</v>
      </c>
      <c r="Z448" s="49">
        <f t="shared" si="47"/>
        <v>93</v>
      </c>
      <c r="AA448" s="60">
        <f t="shared" si="48"/>
        <v>2093</v>
      </c>
    </row>
    <row r="449" spans="1:27">
      <c r="A449" s="84" t="str">
        <f t="shared" si="43"/>
        <v>6840502333</v>
      </c>
      <c r="B449" s="84" t="str">
        <f t="shared" si="44"/>
        <v>02-093-01</v>
      </c>
      <c r="C449" s="113" t="s">
        <v>1508</v>
      </c>
      <c r="D449" s="113" t="s">
        <v>1504</v>
      </c>
      <c r="E449" s="113" t="s">
        <v>789</v>
      </c>
      <c r="F449" s="114">
        <v>63</v>
      </c>
      <c r="G449" s="113" t="s">
        <v>1172</v>
      </c>
      <c r="H449" s="113" t="s">
        <v>231</v>
      </c>
      <c r="I449" s="113" t="s">
        <v>1018</v>
      </c>
      <c r="J449" s="113" t="s">
        <v>318</v>
      </c>
      <c r="K449" s="113" t="s">
        <v>382</v>
      </c>
      <c r="L449" s="113" t="s">
        <v>420</v>
      </c>
      <c r="M449" s="113" t="s">
        <v>388</v>
      </c>
      <c r="N449" s="113" t="s">
        <v>44</v>
      </c>
      <c r="O449" s="113" t="s">
        <v>433</v>
      </c>
      <c r="P449" s="113" t="s">
        <v>824</v>
      </c>
      <c r="Q449" s="113">
        <v>333</v>
      </c>
      <c r="R449" s="113" t="s">
        <v>83</v>
      </c>
      <c r="S449" s="84" t="str">
        <f t="shared" si="42"/>
        <v>HATTERAS</v>
      </c>
      <c r="T449" s="84" t="str">
        <f t="shared" si="45"/>
        <v>светло-серый</v>
      </c>
      <c r="Y449" s="60">
        <f t="shared" si="46"/>
        <v>2</v>
      </c>
      <c r="Z449" s="49">
        <f t="shared" si="47"/>
        <v>93</v>
      </c>
      <c r="AA449" s="60">
        <f t="shared" si="48"/>
        <v>2093</v>
      </c>
    </row>
    <row r="450" spans="1:27">
      <c r="A450" s="84" t="str">
        <f t="shared" si="43"/>
        <v>6840502333</v>
      </c>
      <c r="B450" s="84" t="str">
        <f t="shared" si="44"/>
        <v>02-093-01</v>
      </c>
      <c r="C450" s="113" t="s">
        <v>1509</v>
      </c>
      <c r="D450" s="113" t="s">
        <v>1504</v>
      </c>
      <c r="E450" s="113" t="s">
        <v>813</v>
      </c>
      <c r="F450" s="114">
        <v>56</v>
      </c>
      <c r="G450" s="113" t="s">
        <v>1172</v>
      </c>
      <c r="H450" s="113" t="s">
        <v>231</v>
      </c>
      <c r="I450" s="113" t="s">
        <v>1018</v>
      </c>
      <c r="J450" s="113" t="s">
        <v>318</v>
      </c>
      <c r="K450" s="113" t="s">
        <v>382</v>
      </c>
      <c r="L450" s="113" t="s">
        <v>420</v>
      </c>
      <c r="M450" s="113" t="s">
        <v>388</v>
      </c>
      <c r="N450" s="113" t="s">
        <v>44</v>
      </c>
      <c r="O450" s="113" t="s">
        <v>433</v>
      </c>
      <c r="P450" s="113" t="s">
        <v>824</v>
      </c>
      <c r="Q450" s="113">
        <v>333</v>
      </c>
      <c r="R450" s="113" t="s">
        <v>83</v>
      </c>
      <c r="S450" s="84" t="str">
        <f t="shared" ref="S450:S513" si="49">IF(A450&lt;&gt;"",IF(FIND(" ",G450)&gt;=1,MID(G450,FIND(" ",G450)+1,LEN(G450)),""),"")</f>
        <v>HATTERAS</v>
      </c>
      <c r="T450" s="84" t="str">
        <f t="shared" si="45"/>
        <v>светло-серый</v>
      </c>
      <c r="Y450" s="60">
        <f t="shared" si="46"/>
        <v>2</v>
      </c>
      <c r="Z450" s="49">
        <f t="shared" si="47"/>
        <v>93</v>
      </c>
      <c r="AA450" s="60">
        <f t="shared" si="48"/>
        <v>2093</v>
      </c>
    </row>
    <row r="451" spans="1:27">
      <c r="A451" s="84" t="str">
        <f t="shared" ref="A451:A514" si="50">IF(G451&amp;Q451&lt;&gt;"",IF(FIND(" ",G451)&gt;=1,MID(G451,1,FIND(" ",G451)-1)&amp;Q451,G451&amp;Q451),"")</f>
        <v>6840502333</v>
      </c>
      <c r="B451" s="84" t="str">
        <f t="shared" ref="B451:B514" si="51">IF(C451&lt;&gt;"",LEFT(C451,9),"")</f>
        <v>02-093-01</v>
      </c>
      <c r="C451" s="113" t="s">
        <v>1510</v>
      </c>
      <c r="D451" s="113" t="s">
        <v>1504</v>
      </c>
      <c r="E451" s="113" t="s">
        <v>797</v>
      </c>
      <c r="F451" s="114">
        <v>58</v>
      </c>
      <c r="G451" s="113" t="s">
        <v>1172</v>
      </c>
      <c r="H451" s="113" t="s">
        <v>231</v>
      </c>
      <c r="I451" s="113" t="s">
        <v>1018</v>
      </c>
      <c r="J451" s="113" t="s">
        <v>318</v>
      </c>
      <c r="K451" s="113" t="s">
        <v>382</v>
      </c>
      <c r="L451" s="113" t="s">
        <v>420</v>
      </c>
      <c r="M451" s="113" t="s">
        <v>388</v>
      </c>
      <c r="N451" s="113" t="s">
        <v>44</v>
      </c>
      <c r="O451" s="113" t="s">
        <v>433</v>
      </c>
      <c r="P451" s="113" t="s">
        <v>824</v>
      </c>
      <c r="Q451" s="113">
        <v>333</v>
      </c>
      <c r="R451" s="113" t="s">
        <v>83</v>
      </c>
      <c r="S451" s="84" t="str">
        <f t="shared" si="49"/>
        <v>HATTERAS</v>
      </c>
      <c r="T451" s="84" t="str">
        <f t="shared" ref="T451:T514" si="52">IF(H451&lt;&gt;"",H451,"")</f>
        <v>светло-серый</v>
      </c>
      <c r="Y451" s="60">
        <f t="shared" ref="Y451:Y514" si="53">IFERROR(VALUE(MID($C451,1,2)),0)</f>
        <v>2</v>
      </c>
      <c r="Z451" s="49">
        <f t="shared" ref="Z451:Z514" si="54">IFERROR(VALUE(MID($C451,4,3)),0)</f>
        <v>93</v>
      </c>
      <c r="AA451" s="60">
        <f t="shared" ref="AA451:AA514" si="55">VALUE(RIGHT("00"&amp;Y451,2)&amp;RIGHT("000"&amp;Z451,3))</f>
        <v>2093</v>
      </c>
    </row>
    <row r="452" spans="1:27">
      <c r="A452" s="84" t="str">
        <f t="shared" si="50"/>
        <v>6840502333</v>
      </c>
      <c r="B452" s="84" t="str">
        <f t="shared" si="51"/>
        <v>02-093-01</v>
      </c>
      <c r="C452" s="113" t="s">
        <v>1511</v>
      </c>
      <c r="D452" s="113" t="s">
        <v>1504</v>
      </c>
      <c r="E452" s="113" t="s">
        <v>798</v>
      </c>
      <c r="F452" s="114">
        <v>60</v>
      </c>
      <c r="G452" s="113" t="s">
        <v>1172</v>
      </c>
      <c r="H452" s="113" t="s">
        <v>231</v>
      </c>
      <c r="I452" s="113" t="s">
        <v>1018</v>
      </c>
      <c r="J452" s="113" t="s">
        <v>318</v>
      </c>
      <c r="K452" s="113" t="s">
        <v>382</v>
      </c>
      <c r="L452" s="113" t="s">
        <v>420</v>
      </c>
      <c r="M452" s="113" t="s">
        <v>388</v>
      </c>
      <c r="N452" s="113" t="s">
        <v>44</v>
      </c>
      <c r="O452" s="113" t="s">
        <v>433</v>
      </c>
      <c r="P452" s="113" t="s">
        <v>824</v>
      </c>
      <c r="Q452" s="113">
        <v>333</v>
      </c>
      <c r="R452" s="113" t="s">
        <v>83</v>
      </c>
      <c r="S452" s="84" t="str">
        <f t="shared" si="49"/>
        <v>HATTERAS</v>
      </c>
      <c r="T452" s="84" t="str">
        <f t="shared" si="52"/>
        <v>светло-серый</v>
      </c>
      <c r="Y452" s="60">
        <f t="shared" si="53"/>
        <v>2</v>
      </c>
      <c r="Z452" s="49">
        <f t="shared" si="54"/>
        <v>93</v>
      </c>
      <c r="AA452" s="60">
        <f t="shared" si="55"/>
        <v>2093</v>
      </c>
    </row>
    <row r="453" spans="1:27">
      <c r="A453" s="84" t="str">
        <f t="shared" si="50"/>
        <v>6840502333</v>
      </c>
      <c r="B453" s="84" t="str">
        <f t="shared" si="51"/>
        <v>02-093-01</v>
      </c>
      <c r="C453" s="113" t="s">
        <v>1512</v>
      </c>
      <c r="D453" s="113" t="s">
        <v>1504</v>
      </c>
      <c r="E453" s="113" t="s">
        <v>835</v>
      </c>
      <c r="F453" s="114">
        <v>62</v>
      </c>
      <c r="G453" s="113" t="s">
        <v>1172</v>
      </c>
      <c r="H453" s="113" t="s">
        <v>231</v>
      </c>
      <c r="I453" s="113" t="s">
        <v>1018</v>
      </c>
      <c r="J453" s="113" t="s">
        <v>318</v>
      </c>
      <c r="K453" s="113" t="s">
        <v>382</v>
      </c>
      <c r="L453" s="113" t="s">
        <v>420</v>
      </c>
      <c r="M453" s="113" t="s">
        <v>388</v>
      </c>
      <c r="N453" s="113" t="s">
        <v>44</v>
      </c>
      <c r="O453" s="113" t="s">
        <v>433</v>
      </c>
      <c r="P453" s="113" t="s">
        <v>824</v>
      </c>
      <c r="Q453" s="113">
        <v>333</v>
      </c>
      <c r="R453" s="113" t="s">
        <v>83</v>
      </c>
      <c r="S453" s="84" t="str">
        <f t="shared" si="49"/>
        <v>HATTERAS</v>
      </c>
      <c r="T453" s="84" t="str">
        <f t="shared" si="52"/>
        <v>светло-серый</v>
      </c>
      <c r="Y453" s="60">
        <f t="shared" si="53"/>
        <v>2</v>
      </c>
      <c r="Z453" s="49">
        <f t="shared" si="54"/>
        <v>93</v>
      </c>
      <c r="AA453" s="60">
        <f t="shared" si="55"/>
        <v>2093</v>
      </c>
    </row>
    <row r="454" spans="1:27">
      <c r="A454" s="84" t="str">
        <f t="shared" si="50"/>
        <v>6840502333</v>
      </c>
      <c r="B454" s="84" t="str">
        <f t="shared" si="51"/>
        <v>02-093-01</v>
      </c>
      <c r="C454" s="113" t="s">
        <v>1513</v>
      </c>
      <c r="D454" s="113" t="s">
        <v>1504</v>
      </c>
      <c r="E454" s="113" t="s">
        <v>1161</v>
      </c>
      <c r="F454" s="114">
        <v>64</v>
      </c>
      <c r="G454" s="113" t="s">
        <v>1172</v>
      </c>
      <c r="H454" s="113" t="s">
        <v>231</v>
      </c>
      <c r="I454" s="113" t="s">
        <v>1018</v>
      </c>
      <c r="J454" s="113" t="s">
        <v>318</v>
      </c>
      <c r="K454" s="113" t="s">
        <v>382</v>
      </c>
      <c r="L454" s="113" t="s">
        <v>420</v>
      </c>
      <c r="M454" s="113" t="s">
        <v>388</v>
      </c>
      <c r="N454" s="113" t="s">
        <v>44</v>
      </c>
      <c r="O454" s="113" t="s">
        <v>433</v>
      </c>
      <c r="P454" s="113" t="s">
        <v>824</v>
      </c>
      <c r="Q454" s="113">
        <v>333</v>
      </c>
      <c r="R454" s="113" t="s">
        <v>83</v>
      </c>
      <c r="S454" s="84" t="str">
        <f t="shared" si="49"/>
        <v>HATTERAS</v>
      </c>
      <c r="T454" s="84" t="str">
        <f t="shared" si="52"/>
        <v>светло-серый</v>
      </c>
      <c r="Y454" s="60">
        <f t="shared" si="53"/>
        <v>2</v>
      </c>
      <c r="Z454" s="49">
        <f t="shared" si="54"/>
        <v>93</v>
      </c>
      <c r="AA454" s="60">
        <f t="shared" si="55"/>
        <v>2093</v>
      </c>
    </row>
    <row r="455" spans="1:27">
      <c r="A455" s="84" t="str">
        <f t="shared" si="50"/>
        <v>6840502347</v>
      </c>
      <c r="B455" s="84" t="str">
        <f t="shared" si="51"/>
        <v>02-093-15</v>
      </c>
      <c r="C455" s="113" t="s">
        <v>1514</v>
      </c>
      <c r="D455" s="113" t="s">
        <v>1515</v>
      </c>
      <c r="E455" s="113" t="s">
        <v>787</v>
      </c>
      <c r="F455" s="114">
        <v>57</v>
      </c>
      <c r="G455" s="113" t="s">
        <v>1172</v>
      </c>
      <c r="H455" s="113" t="s">
        <v>226</v>
      </c>
      <c r="I455" s="113" t="s">
        <v>786</v>
      </c>
      <c r="J455" s="113" t="s">
        <v>318</v>
      </c>
      <c r="K455" s="113" t="s">
        <v>382</v>
      </c>
      <c r="L455" s="113" t="s">
        <v>420</v>
      </c>
      <c r="M455" s="113" t="s">
        <v>388</v>
      </c>
      <c r="N455" s="113" t="s">
        <v>44</v>
      </c>
      <c r="O455" s="113" t="s">
        <v>433</v>
      </c>
      <c r="P455" s="113" t="s">
        <v>824</v>
      </c>
      <c r="Q455" s="113">
        <v>347</v>
      </c>
      <c r="R455" s="113" t="s">
        <v>86</v>
      </c>
      <c r="S455" s="84" t="str">
        <f t="shared" si="49"/>
        <v>HATTERAS</v>
      </c>
      <c r="T455" s="84" t="str">
        <f t="shared" si="52"/>
        <v>светло-коричневый</v>
      </c>
      <c r="Y455" s="60">
        <f t="shared" si="53"/>
        <v>2</v>
      </c>
      <c r="Z455" s="49">
        <f t="shared" si="54"/>
        <v>93</v>
      </c>
      <c r="AA455" s="60">
        <f t="shared" si="55"/>
        <v>2093</v>
      </c>
    </row>
    <row r="456" spans="1:27">
      <c r="A456" s="84" t="str">
        <f t="shared" si="50"/>
        <v>6840502347</v>
      </c>
      <c r="B456" s="84" t="str">
        <f t="shared" si="51"/>
        <v>02-093-15</v>
      </c>
      <c r="C456" s="113" t="s">
        <v>1516</v>
      </c>
      <c r="D456" s="113" t="s">
        <v>1515</v>
      </c>
      <c r="E456" s="113" t="s">
        <v>785</v>
      </c>
      <c r="F456" s="114">
        <v>59</v>
      </c>
      <c r="G456" s="113" t="s">
        <v>1172</v>
      </c>
      <c r="H456" s="113" t="s">
        <v>226</v>
      </c>
      <c r="I456" s="113" t="s">
        <v>786</v>
      </c>
      <c r="J456" s="113" t="s">
        <v>318</v>
      </c>
      <c r="K456" s="113" t="s">
        <v>382</v>
      </c>
      <c r="L456" s="113" t="s">
        <v>420</v>
      </c>
      <c r="M456" s="113" t="s">
        <v>388</v>
      </c>
      <c r="N456" s="113" t="s">
        <v>44</v>
      </c>
      <c r="O456" s="113" t="s">
        <v>433</v>
      </c>
      <c r="P456" s="113" t="s">
        <v>824</v>
      </c>
      <c r="Q456" s="113">
        <v>347</v>
      </c>
      <c r="R456" s="113" t="s">
        <v>86</v>
      </c>
      <c r="S456" s="84" t="str">
        <f t="shared" si="49"/>
        <v>HATTERAS</v>
      </c>
      <c r="T456" s="84" t="str">
        <f t="shared" si="52"/>
        <v>светло-коричневый</v>
      </c>
      <c r="Y456" s="60">
        <f t="shared" si="53"/>
        <v>2</v>
      </c>
      <c r="Z456" s="49">
        <f t="shared" si="54"/>
        <v>93</v>
      </c>
      <c r="AA456" s="60">
        <f t="shared" si="55"/>
        <v>2093</v>
      </c>
    </row>
    <row r="457" spans="1:27">
      <c r="A457" s="84" t="str">
        <f t="shared" si="50"/>
        <v>6840502347</v>
      </c>
      <c r="B457" s="84" t="str">
        <f t="shared" si="51"/>
        <v>02-093-15</v>
      </c>
      <c r="C457" s="113" t="s">
        <v>1517</v>
      </c>
      <c r="D457" s="113" t="s">
        <v>1515</v>
      </c>
      <c r="E457" s="113" t="s">
        <v>788</v>
      </c>
      <c r="F457" s="114">
        <v>61</v>
      </c>
      <c r="G457" s="113" t="s">
        <v>1172</v>
      </c>
      <c r="H457" s="113" t="s">
        <v>226</v>
      </c>
      <c r="I457" s="113" t="s">
        <v>786</v>
      </c>
      <c r="J457" s="113" t="s">
        <v>318</v>
      </c>
      <c r="K457" s="113" t="s">
        <v>382</v>
      </c>
      <c r="L457" s="113" t="s">
        <v>420</v>
      </c>
      <c r="M457" s="113" t="s">
        <v>388</v>
      </c>
      <c r="N457" s="113" t="s">
        <v>44</v>
      </c>
      <c r="O457" s="113" t="s">
        <v>433</v>
      </c>
      <c r="P457" s="113" t="s">
        <v>824</v>
      </c>
      <c r="Q457" s="113">
        <v>347</v>
      </c>
      <c r="R457" s="113" t="s">
        <v>86</v>
      </c>
      <c r="S457" s="84" t="str">
        <f t="shared" si="49"/>
        <v>HATTERAS</v>
      </c>
      <c r="T457" s="84" t="str">
        <f t="shared" si="52"/>
        <v>светло-коричневый</v>
      </c>
      <c r="Y457" s="60">
        <f t="shared" si="53"/>
        <v>2</v>
      </c>
      <c r="Z457" s="49">
        <f t="shared" si="54"/>
        <v>93</v>
      </c>
      <c r="AA457" s="60">
        <f t="shared" si="55"/>
        <v>2093</v>
      </c>
    </row>
    <row r="458" spans="1:27">
      <c r="A458" s="84" t="str">
        <f t="shared" si="50"/>
        <v>6840502347</v>
      </c>
      <c r="B458" s="84" t="str">
        <f t="shared" si="51"/>
        <v>02-093-15</v>
      </c>
      <c r="C458" s="113" t="s">
        <v>1518</v>
      </c>
      <c r="D458" s="113" t="s">
        <v>1515</v>
      </c>
      <c r="E458" s="113" t="s">
        <v>790</v>
      </c>
      <c r="F458" s="114">
        <v>55</v>
      </c>
      <c r="G458" s="113" t="s">
        <v>1172</v>
      </c>
      <c r="H458" s="113" t="s">
        <v>226</v>
      </c>
      <c r="I458" s="113" t="s">
        <v>786</v>
      </c>
      <c r="J458" s="113" t="s">
        <v>318</v>
      </c>
      <c r="K458" s="113" t="s">
        <v>382</v>
      </c>
      <c r="L458" s="113" t="s">
        <v>420</v>
      </c>
      <c r="M458" s="113" t="s">
        <v>388</v>
      </c>
      <c r="N458" s="113" t="s">
        <v>44</v>
      </c>
      <c r="O458" s="113" t="s">
        <v>433</v>
      </c>
      <c r="P458" s="113" t="s">
        <v>824</v>
      </c>
      <c r="Q458" s="113">
        <v>347</v>
      </c>
      <c r="R458" s="113" t="s">
        <v>86</v>
      </c>
      <c r="S458" s="84" t="str">
        <f t="shared" si="49"/>
        <v>HATTERAS</v>
      </c>
      <c r="T458" s="84" t="str">
        <f t="shared" si="52"/>
        <v>светло-коричневый</v>
      </c>
      <c r="Y458" s="60">
        <f t="shared" si="53"/>
        <v>2</v>
      </c>
      <c r="Z458" s="49">
        <f t="shared" si="54"/>
        <v>93</v>
      </c>
      <c r="AA458" s="60">
        <f t="shared" si="55"/>
        <v>2093</v>
      </c>
    </row>
    <row r="459" spans="1:27">
      <c r="A459" s="84" t="str">
        <f t="shared" si="50"/>
        <v>6840502347</v>
      </c>
      <c r="B459" s="84" t="str">
        <f t="shared" si="51"/>
        <v>02-093-15</v>
      </c>
      <c r="C459" s="113" t="s">
        <v>1519</v>
      </c>
      <c r="D459" s="113" t="s">
        <v>1515</v>
      </c>
      <c r="E459" s="113" t="s">
        <v>789</v>
      </c>
      <c r="F459" s="114">
        <v>63</v>
      </c>
      <c r="G459" s="113" t="s">
        <v>1172</v>
      </c>
      <c r="H459" s="113" t="s">
        <v>226</v>
      </c>
      <c r="I459" s="113" t="s">
        <v>786</v>
      </c>
      <c r="J459" s="113" t="s">
        <v>318</v>
      </c>
      <c r="K459" s="113" t="s">
        <v>382</v>
      </c>
      <c r="L459" s="113" t="s">
        <v>420</v>
      </c>
      <c r="M459" s="113" t="s">
        <v>388</v>
      </c>
      <c r="N459" s="113" t="s">
        <v>44</v>
      </c>
      <c r="O459" s="113" t="s">
        <v>433</v>
      </c>
      <c r="P459" s="113" t="s">
        <v>824</v>
      </c>
      <c r="Q459" s="113">
        <v>347</v>
      </c>
      <c r="R459" s="113" t="s">
        <v>86</v>
      </c>
      <c r="S459" s="84" t="str">
        <f t="shared" si="49"/>
        <v>HATTERAS</v>
      </c>
      <c r="T459" s="84" t="str">
        <f t="shared" si="52"/>
        <v>светло-коричневый</v>
      </c>
      <c r="Y459" s="60">
        <f t="shared" si="53"/>
        <v>2</v>
      </c>
      <c r="Z459" s="49">
        <f t="shared" si="54"/>
        <v>93</v>
      </c>
      <c r="AA459" s="60">
        <f t="shared" si="55"/>
        <v>2093</v>
      </c>
    </row>
    <row r="460" spans="1:27">
      <c r="A460" s="84" t="str">
        <f t="shared" si="50"/>
        <v>6840502347</v>
      </c>
      <c r="B460" s="84" t="str">
        <f t="shared" si="51"/>
        <v>02-093-15</v>
      </c>
      <c r="C460" s="113" t="s">
        <v>1520</v>
      </c>
      <c r="D460" s="113" t="s">
        <v>1515</v>
      </c>
      <c r="E460" s="113" t="s">
        <v>813</v>
      </c>
      <c r="F460" s="114">
        <v>56</v>
      </c>
      <c r="G460" s="113" t="s">
        <v>1172</v>
      </c>
      <c r="H460" s="113" t="s">
        <v>226</v>
      </c>
      <c r="I460" s="113" t="s">
        <v>786</v>
      </c>
      <c r="J460" s="113" t="s">
        <v>318</v>
      </c>
      <c r="K460" s="113" t="s">
        <v>382</v>
      </c>
      <c r="L460" s="113" t="s">
        <v>420</v>
      </c>
      <c r="M460" s="113" t="s">
        <v>388</v>
      </c>
      <c r="N460" s="113" t="s">
        <v>44</v>
      </c>
      <c r="O460" s="113" t="s">
        <v>433</v>
      </c>
      <c r="P460" s="113" t="s">
        <v>824</v>
      </c>
      <c r="Q460" s="113">
        <v>347</v>
      </c>
      <c r="R460" s="113" t="s">
        <v>86</v>
      </c>
      <c r="S460" s="84" t="str">
        <f t="shared" si="49"/>
        <v>HATTERAS</v>
      </c>
      <c r="T460" s="84" t="str">
        <f t="shared" si="52"/>
        <v>светло-коричневый</v>
      </c>
      <c r="Y460" s="60">
        <f t="shared" si="53"/>
        <v>2</v>
      </c>
      <c r="Z460" s="49">
        <f t="shared" si="54"/>
        <v>93</v>
      </c>
      <c r="AA460" s="60">
        <f t="shared" si="55"/>
        <v>2093</v>
      </c>
    </row>
    <row r="461" spans="1:27">
      <c r="A461" s="84" t="str">
        <f t="shared" si="50"/>
        <v>6840502347</v>
      </c>
      <c r="B461" s="84" t="str">
        <f t="shared" si="51"/>
        <v>02-093-15</v>
      </c>
      <c r="C461" s="113" t="s">
        <v>1521</v>
      </c>
      <c r="D461" s="113" t="s">
        <v>1515</v>
      </c>
      <c r="E461" s="113" t="s">
        <v>797</v>
      </c>
      <c r="F461" s="114">
        <v>58</v>
      </c>
      <c r="G461" s="113" t="s">
        <v>1172</v>
      </c>
      <c r="H461" s="113" t="s">
        <v>226</v>
      </c>
      <c r="I461" s="113" t="s">
        <v>786</v>
      </c>
      <c r="J461" s="113" t="s">
        <v>318</v>
      </c>
      <c r="K461" s="113" t="s">
        <v>382</v>
      </c>
      <c r="L461" s="113" t="s">
        <v>420</v>
      </c>
      <c r="M461" s="113" t="s">
        <v>388</v>
      </c>
      <c r="N461" s="113" t="s">
        <v>44</v>
      </c>
      <c r="O461" s="113" t="s">
        <v>433</v>
      </c>
      <c r="P461" s="113" t="s">
        <v>824</v>
      </c>
      <c r="Q461" s="113">
        <v>347</v>
      </c>
      <c r="R461" s="113" t="s">
        <v>86</v>
      </c>
      <c r="S461" s="84" t="str">
        <f t="shared" si="49"/>
        <v>HATTERAS</v>
      </c>
      <c r="T461" s="84" t="str">
        <f t="shared" si="52"/>
        <v>светло-коричневый</v>
      </c>
      <c r="Y461" s="60">
        <f t="shared" si="53"/>
        <v>2</v>
      </c>
      <c r="Z461" s="49">
        <f t="shared" si="54"/>
        <v>93</v>
      </c>
      <c r="AA461" s="60">
        <f t="shared" si="55"/>
        <v>2093</v>
      </c>
    </row>
    <row r="462" spans="1:27">
      <c r="A462" s="84" t="str">
        <f t="shared" si="50"/>
        <v>6840502347</v>
      </c>
      <c r="B462" s="84" t="str">
        <f t="shared" si="51"/>
        <v>02-093-15</v>
      </c>
      <c r="C462" s="113" t="s">
        <v>1522</v>
      </c>
      <c r="D462" s="113" t="s">
        <v>1515</v>
      </c>
      <c r="E462" s="113" t="s">
        <v>798</v>
      </c>
      <c r="F462" s="114">
        <v>60</v>
      </c>
      <c r="G462" s="113" t="s">
        <v>1172</v>
      </c>
      <c r="H462" s="113" t="s">
        <v>226</v>
      </c>
      <c r="I462" s="113" t="s">
        <v>786</v>
      </c>
      <c r="J462" s="113" t="s">
        <v>318</v>
      </c>
      <c r="K462" s="113" t="s">
        <v>382</v>
      </c>
      <c r="L462" s="113" t="s">
        <v>420</v>
      </c>
      <c r="M462" s="113" t="s">
        <v>388</v>
      </c>
      <c r="N462" s="113" t="s">
        <v>44</v>
      </c>
      <c r="O462" s="113" t="s">
        <v>433</v>
      </c>
      <c r="P462" s="113" t="s">
        <v>824</v>
      </c>
      <c r="Q462" s="113">
        <v>347</v>
      </c>
      <c r="R462" s="113" t="s">
        <v>86</v>
      </c>
      <c r="S462" s="84" t="str">
        <f t="shared" si="49"/>
        <v>HATTERAS</v>
      </c>
      <c r="T462" s="84" t="str">
        <f t="shared" si="52"/>
        <v>светло-коричневый</v>
      </c>
      <c r="Y462" s="60">
        <f t="shared" si="53"/>
        <v>2</v>
      </c>
      <c r="Z462" s="49">
        <f t="shared" si="54"/>
        <v>93</v>
      </c>
      <c r="AA462" s="60">
        <f t="shared" si="55"/>
        <v>2093</v>
      </c>
    </row>
    <row r="463" spans="1:27">
      <c r="A463" s="84" t="str">
        <f t="shared" si="50"/>
        <v>6840502347</v>
      </c>
      <c r="B463" s="84" t="str">
        <f t="shared" si="51"/>
        <v>02-093-15</v>
      </c>
      <c r="C463" s="113" t="s">
        <v>1523</v>
      </c>
      <c r="D463" s="113" t="s">
        <v>1515</v>
      </c>
      <c r="E463" s="113" t="s">
        <v>835</v>
      </c>
      <c r="F463" s="114">
        <v>62</v>
      </c>
      <c r="G463" s="113" t="s">
        <v>1172</v>
      </c>
      <c r="H463" s="113" t="s">
        <v>226</v>
      </c>
      <c r="I463" s="113" t="s">
        <v>786</v>
      </c>
      <c r="J463" s="113" t="s">
        <v>318</v>
      </c>
      <c r="K463" s="113" t="s">
        <v>382</v>
      </c>
      <c r="L463" s="113" t="s">
        <v>420</v>
      </c>
      <c r="M463" s="113" t="s">
        <v>388</v>
      </c>
      <c r="N463" s="113" t="s">
        <v>44</v>
      </c>
      <c r="O463" s="113" t="s">
        <v>433</v>
      </c>
      <c r="P463" s="113" t="s">
        <v>824</v>
      </c>
      <c r="Q463" s="113">
        <v>347</v>
      </c>
      <c r="R463" s="113" t="s">
        <v>86</v>
      </c>
      <c r="S463" s="84" t="str">
        <f t="shared" si="49"/>
        <v>HATTERAS</v>
      </c>
      <c r="T463" s="84" t="str">
        <f t="shared" si="52"/>
        <v>светло-коричневый</v>
      </c>
      <c r="Y463" s="60">
        <f t="shared" si="53"/>
        <v>2</v>
      </c>
      <c r="Z463" s="49">
        <f t="shared" si="54"/>
        <v>93</v>
      </c>
      <c r="AA463" s="60">
        <f t="shared" si="55"/>
        <v>2093</v>
      </c>
    </row>
    <row r="464" spans="1:27">
      <c r="A464" s="84" t="str">
        <f t="shared" si="50"/>
        <v>6840502347</v>
      </c>
      <c r="B464" s="84" t="str">
        <f t="shared" si="51"/>
        <v>02-093-15</v>
      </c>
      <c r="C464" s="113" t="s">
        <v>1524</v>
      </c>
      <c r="D464" s="113" t="s">
        <v>1515</v>
      </c>
      <c r="E464" s="113" t="s">
        <v>1161</v>
      </c>
      <c r="F464" s="114">
        <v>64</v>
      </c>
      <c r="G464" s="113" t="s">
        <v>1172</v>
      </c>
      <c r="H464" s="113" t="s">
        <v>226</v>
      </c>
      <c r="I464" s="113" t="s">
        <v>786</v>
      </c>
      <c r="J464" s="113" t="s">
        <v>318</v>
      </c>
      <c r="K464" s="113" t="s">
        <v>382</v>
      </c>
      <c r="L464" s="113" t="s">
        <v>420</v>
      </c>
      <c r="M464" s="113" t="s">
        <v>388</v>
      </c>
      <c r="N464" s="113" t="s">
        <v>44</v>
      </c>
      <c r="O464" s="113" t="s">
        <v>433</v>
      </c>
      <c r="P464" s="113" t="s">
        <v>824</v>
      </c>
      <c r="Q464" s="113">
        <v>347</v>
      </c>
      <c r="R464" s="113" t="s">
        <v>86</v>
      </c>
      <c r="S464" s="84" t="str">
        <f t="shared" si="49"/>
        <v>HATTERAS</v>
      </c>
      <c r="T464" s="84" t="str">
        <f t="shared" si="52"/>
        <v>светло-коричневый</v>
      </c>
      <c r="Y464" s="60">
        <f t="shared" si="53"/>
        <v>2</v>
      </c>
      <c r="Z464" s="49">
        <f t="shared" si="54"/>
        <v>93</v>
      </c>
      <c r="AA464" s="60">
        <f t="shared" si="55"/>
        <v>2093</v>
      </c>
    </row>
    <row r="465" spans="1:27">
      <c r="A465" s="84" t="str">
        <f t="shared" si="50"/>
        <v>6840503363</v>
      </c>
      <c r="B465" s="84" t="str">
        <f t="shared" si="51"/>
        <v>02-127-14</v>
      </c>
      <c r="C465" s="113" t="s">
        <v>1525</v>
      </c>
      <c r="D465" s="113" t="s">
        <v>1526</v>
      </c>
      <c r="E465" s="113" t="s">
        <v>787</v>
      </c>
      <c r="F465" s="114">
        <v>57</v>
      </c>
      <c r="G465" s="113" t="s">
        <v>1527</v>
      </c>
      <c r="H465" s="113" t="s">
        <v>86</v>
      </c>
      <c r="I465" s="113" t="s">
        <v>1528</v>
      </c>
      <c r="J465" s="113" t="s">
        <v>318</v>
      </c>
      <c r="K465" s="113" t="s">
        <v>382</v>
      </c>
      <c r="L465" s="113" t="s">
        <v>420</v>
      </c>
      <c r="M465" s="113" t="s">
        <v>388</v>
      </c>
      <c r="N465" s="113" t="s">
        <v>44</v>
      </c>
      <c r="O465" s="113" t="s">
        <v>433</v>
      </c>
      <c r="P465" s="113" t="s">
        <v>824</v>
      </c>
      <c r="Q465" s="113">
        <v>363</v>
      </c>
      <c r="R465" s="113" t="s">
        <v>86</v>
      </c>
      <c r="S465" s="84" t="str">
        <f t="shared" si="49"/>
        <v>HATTERAS</v>
      </c>
      <c r="T465" s="84" t="str">
        <f t="shared" si="52"/>
        <v>коричневый</v>
      </c>
      <c r="Y465" s="60">
        <f t="shared" si="53"/>
        <v>2</v>
      </c>
      <c r="Z465" s="49">
        <f t="shared" si="54"/>
        <v>127</v>
      </c>
      <c r="AA465" s="60">
        <f t="shared" si="55"/>
        <v>2127</v>
      </c>
    </row>
    <row r="466" spans="1:27">
      <c r="A466" s="84" t="str">
        <f t="shared" si="50"/>
        <v>6840503363</v>
      </c>
      <c r="B466" s="84" t="str">
        <f t="shared" si="51"/>
        <v>02-127-14</v>
      </c>
      <c r="C466" s="113" t="s">
        <v>1529</v>
      </c>
      <c r="D466" s="113" t="s">
        <v>1526</v>
      </c>
      <c r="E466" s="113" t="s">
        <v>785</v>
      </c>
      <c r="F466" s="114">
        <v>59</v>
      </c>
      <c r="G466" s="113" t="s">
        <v>1527</v>
      </c>
      <c r="H466" s="113" t="s">
        <v>86</v>
      </c>
      <c r="I466" s="113" t="s">
        <v>1528</v>
      </c>
      <c r="J466" s="113" t="s">
        <v>318</v>
      </c>
      <c r="K466" s="113" t="s">
        <v>382</v>
      </c>
      <c r="L466" s="113" t="s">
        <v>420</v>
      </c>
      <c r="M466" s="113" t="s">
        <v>388</v>
      </c>
      <c r="N466" s="113" t="s">
        <v>44</v>
      </c>
      <c r="O466" s="113" t="s">
        <v>433</v>
      </c>
      <c r="P466" s="113" t="s">
        <v>824</v>
      </c>
      <c r="Q466" s="113">
        <v>363</v>
      </c>
      <c r="R466" s="113" t="s">
        <v>86</v>
      </c>
      <c r="S466" s="84" t="str">
        <f t="shared" si="49"/>
        <v>HATTERAS</v>
      </c>
      <c r="T466" s="84" t="str">
        <f t="shared" si="52"/>
        <v>коричневый</v>
      </c>
      <c r="Y466" s="60">
        <f t="shared" si="53"/>
        <v>2</v>
      </c>
      <c r="Z466" s="49">
        <f t="shared" si="54"/>
        <v>127</v>
      </c>
      <c r="AA466" s="60">
        <f t="shared" si="55"/>
        <v>2127</v>
      </c>
    </row>
    <row r="467" spans="1:27">
      <c r="A467" s="84" t="str">
        <f t="shared" si="50"/>
        <v>6840503363</v>
      </c>
      <c r="B467" s="84" t="str">
        <f t="shared" si="51"/>
        <v>02-127-14</v>
      </c>
      <c r="C467" s="113" t="s">
        <v>1530</v>
      </c>
      <c r="D467" s="113" t="s">
        <v>1526</v>
      </c>
      <c r="E467" s="113" t="s">
        <v>788</v>
      </c>
      <c r="F467" s="114">
        <v>61</v>
      </c>
      <c r="G467" s="113" t="s">
        <v>1527</v>
      </c>
      <c r="H467" s="113" t="s">
        <v>86</v>
      </c>
      <c r="I467" s="113" t="s">
        <v>1528</v>
      </c>
      <c r="J467" s="113" t="s">
        <v>318</v>
      </c>
      <c r="K467" s="113" t="s">
        <v>382</v>
      </c>
      <c r="L467" s="113" t="s">
        <v>420</v>
      </c>
      <c r="M467" s="113" t="s">
        <v>388</v>
      </c>
      <c r="N467" s="113" t="s">
        <v>44</v>
      </c>
      <c r="O467" s="113" t="s">
        <v>433</v>
      </c>
      <c r="P467" s="113" t="s">
        <v>824</v>
      </c>
      <c r="Q467" s="113">
        <v>363</v>
      </c>
      <c r="R467" s="113" t="s">
        <v>86</v>
      </c>
      <c r="S467" s="84" t="str">
        <f t="shared" si="49"/>
        <v>HATTERAS</v>
      </c>
      <c r="T467" s="84" t="str">
        <f t="shared" si="52"/>
        <v>коричневый</v>
      </c>
      <c r="Y467" s="60">
        <f t="shared" si="53"/>
        <v>2</v>
      </c>
      <c r="Z467" s="49">
        <f t="shared" si="54"/>
        <v>127</v>
      </c>
      <c r="AA467" s="60">
        <f t="shared" si="55"/>
        <v>2127</v>
      </c>
    </row>
    <row r="468" spans="1:27">
      <c r="A468" s="84" t="str">
        <f t="shared" si="50"/>
        <v>6840504338</v>
      </c>
      <c r="B468" s="84" t="str">
        <f t="shared" si="51"/>
        <v>02-128-08</v>
      </c>
      <c r="C468" s="113" t="s">
        <v>1531</v>
      </c>
      <c r="D468" s="113" t="s">
        <v>1532</v>
      </c>
      <c r="E468" s="113" t="s">
        <v>787</v>
      </c>
      <c r="F468" s="114">
        <v>57</v>
      </c>
      <c r="G468" s="113" t="s">
        <v>1533</v>
      </c>
      <c r="H468" s="113" t="s">
        <v>83</v>
      </c>
      <c r="I468" s="113" t="s">
        <v>786</v>
      </c>
      <c r="J468" s="113" t="s">
        <v>318</v>
      </c>
      <c r="K468" s="113" t="s">
        <v>382</v>
      </c>
      <c r="L468" s="113" t="s">
        <v>420</v>
      </c>
      <c r="M468" s="113" t="s">
        <v>388</v>
      </c>
      <c r="N468" s="113" t="s">
        <v>44</v>
      </c>
      <c r="O468" s="113" t="s">
        <v>428</v>
      </c>
      <c r="P468" s="113" t="s">
        <v>824</v>
      </c>
      <c r="Q468" s="113">
        <v>338</v>
      </c>
      <c r="R468" s="113" t="s">
        <v>83</v>
      </c>
      <c r="S468" s="84" t="str">
        <f t="shared" si="49"/>
        <v>HATTERAS</v>
      </c>
      <c r="T468" s="84" t="str">
        <f t="shared" si="52"/>
        <v>серый</v>
      </c>
      <c r="Y468" s="60">
        <f t="shared" si="53"/>
        <v>2</v>
      </c>
      <c r="Z468" s="49">
        <f t="shared" si="54"/>
        <v>128</v>
      </c>
      <c r="AA468" s="60">
        <f t="shared" si="55"/>
        <v>2128</v>
      </c>
    </row>
    <row r="469" spans="1:27">
      <c r="A469" s="84" t="str">
        <f t="shared" si="50"/>
        <v>6840504338</v>
      </c>
      <c r="B469" s="84" t="str">
        <f t="shared" si="51"/>
        <v>02-128-08</v>
      </c>
      <c r="C469" s="113" t="s">
        <v>1534</v>
      </c>
      <c r="D469" s="113" t="s">
        <v>1532</v>
      </c>
      <c r="E469" s="113" t="s">
        <v>785</v>
      </c>
      <c r="F469" s="114">
        <v>59</v>
      </c>
      <c r="G469" s="113" t="s">
        <v>1533</v>
      </c>
      <c r="H469" s="113" t="s">
        <v>83</v>
      </c>
      <c r="I469" s="113" t="s">
        <v>786</v>
      </c>
      <c r="J469" s="113" t="s">
        <v>318</v>
      </c>
      <c r="K469" s="113" t="s">
        <v>382</v>
      </c>
      <c r="L469" s="113" t="s">
        <v>420</v>
      </c>
      <c r="M469" s="113" t="s">
        <v>388</v>
      </c>
      <c r="N469" s="113" t="s">
        <v>44</v>
      </c>
      <c r="O469" s="113" t="s">
        <v>428</v>
      </c>
      <c r="P469" s="113" t="s">
        <v>824</v>
      </c>
      <c r="Q469" s="113">
        <v>338</v>
      </c>
      <c r="R469" s="113" t="s">
        <v>83</v>
      </c>
      <c r="S469" s="84" t="str">
        <f t="shared" si="49"/>
        <v>HATTERAS</v>
      </c>
      <c r="T469" s="84" t="str">
        <f t="shared" si="52"/>
        <v>серый</v>
      </c>
      <c r="Y469" s="60">
        <f t="shared" si="53"/>
        <v>2</v>
      </c>
      <c r="Z469" s="49">
        <f t="shared" si="54"/>
        <v>128</v>
      </c>
      <c r="AA469" s="60">
        <f t="shared" si="55"/>
        <v>2128</v>
      </c>
    </row>
    <row r="470" spans="1:27">
      <c r="A470" s="84" t="str">
        <f t="shared" si="50"/>
        <v>6840504338</v>
      </c>
      <c r="B470" s="84" t="str">
        <f t="shared" si="51"/>
        <v>02-128-08</v>
      </c>
      <c r="C470" s="113" t="s">
        <v>1535</v>
      </c>
      <c r="D470" s="113" t="s">
        <v>1532</v>
      </c>
      <c r="E470" s="113" t="s">
        <v>788</v>
      </c>
      <c r="F470" s="114">
        <v>61</v>
      </c>
      <c r="G470" s="113" t="s">
        <v>1533</v>
      </c>
      <c r="H470" s="113" t="s">
        <v>83</v>
      </c>
      <c r="I470" s="113" t="s">
        <v>786</v>
      </c>
      <c r="J470" s="113" t="s">
        <v>318</v>
      </c>
      <c r="K470" s="113" t="s">
        <v>382</v>
      </c>
      <c r="L470" s="113" t="s">
        <v>420</v>
      </c>
      <c r="M470" s="113" t="s">
        <v>388</v>
      </c>
      <c r="N470" s="113" t="s">
        <v>44</v>
      </c>
      <c r="O470" s="113" t="s">
        <v>428</v>
      </c>
      <c r="P470" s="113" t="s">
        <v>824</v>
      </c>
      <c r="Q470" s="113">
        <v>338</v>
      </c>
      <c r="R470" s="113" t="s">
        <v>83</v>
      </c>
      <c r="S470" s="84" t="str">
        <f t="shared" si="49"/>
        <v>HATTERAS</v>
      </c>
      <c r="T470" s="84" t="str">
        <f t="shared" si="52"/>
        <v>серый</v>
      </c>
      <c r="Y470" s="60">
        <f t="shared" si="53"/>
        <v>2</v>
      </c>
      <c r="Z470" s="49">
        <f t="shared" si="54"/>
        <v>128</v>
      </c>
      <c r="AA470" s="60">
        <f t="shared" si="55"/>
        <v>2128</v>
      </c>
    </row>
    <row r="471" spans="1:27">
      <c r="A471" s="84" t="str">
        <f t="shared" si="50"/>
        <v>6840601427</v>
      </c>
      <c r="B471" s="84" t="str">
        <f t="shared" si="51"/>
        <v>02-096-32</v>
      </c>
      <c r="C471" s="113" t="s">
        <v>1536</v>
      </c>
      <c r="D471" s="113" t="s">
        <v>1537</v>
      </c>
      <c r="E471" s="113" t="s">
        <v>787</v>
      </c>
      <c r="F471" s="114">
        <v>57</v>
      </c>
      <c r="G471" s="113" t="s">
        <v>1209</v>
      </c>
      <c r="H471" s="113" t="s">
        <v>97</v>
      </c>
      <c r="I471" s="113" t="s">
        <v>786</v>
      </c>
      <c r="J471" s="113" t="s">
        <v>318</v>
      </c>
      <c r="K471" s="113" t="s">
        <v>382</v>
      </c>
      <c r="L471" s="113" t="s">
        <v>420</v>
      </c>
      <c r="M471" s="113" t="s">
        <v>388</v>
      </c>
      <c r="N471" s="113" t="s">
        <v>44</v>
      </c>
      <c r="O471" s="113" t="s">
        <v>386</v>
      </c>
      <c r="P471" s="113" t="s">
        <v>824</v>
      </c>
      <c r="Q471" s="113">
        <v>427</v>
      </c>
      <c r="R471" s="113" t="s">
        <v>63</v>
      </c>
      <c r="S471" s="84" t="str">
        <f t="shared" si="49"/>
        <v>HATTERAS DONEGAL</v>
      </c>
      <c r="T471" s="84" t="str">
        <f t="shared" si="52"/>
        <v>бежевый / синий</v>
      </c>
      <c r="Y471" s="60">
        <f t="shared" si="53"/>
        <v>2</v>
      </c>
      <c r="Z471" s="49">
        <f t="shared" si="54"/>
        <v>96</v>
      </c>
      <c r="AA471" s="60">
        <f t="shared" si="55"/>
        <v>2096</v>
      </c>
    </row>
    <row r="472" spans="1:27">
      <c r="A472" s="84" t="str">
        <f t="shared" si="50"/>
        <v>6840601427</v>
      </c>
      <c r="B472" s="84" t="str">
        <f t="shared" si="51"/>
        <v>02-096-32</v>
      </c>
      <c r="C472" s="113" t="s">
        <v>1538</v>
      </c>
      <c r="D472" s="113" t="s">
        <v>1537</v>
      </c>
      <c r="E472" s="113" t="s">
        <v>785</v>
      </c>
      <c r="F472" s="114">
        <v>59</v>
      </c>
      <c r="G472" s="113" t="s">
        <v>1209</v>
      </c>
      <c r="H472" s="113" t="s">
        <v>97</v>
      </c>
      <c r="I472" s="113" t="s">
        <v>786</v>
      </c>
      <c r="J472" s="113" t="s">
        <v>318</v>
      </c>
      <c r="K472" s="113" t="s">
        <v>382</v>
      </c>
      <c r="L472" s="113" t="s">
        <v>420</v>
      </c>
      <c r="M472" s="113" t="s">
        <v>388</v>
      </c>
      <c r="N472" s="113" t="s">
        <v>44</v>
      </c>
      <c r="O472" s="113" t="s">
        <v>386</v>
      </c>
      <c r="P472" s="113" t="s">
        <v>824</v>
      </c>
      <c r="Q472" s="113">
        <v>427</v>
      </c>
      <c r="R472" s="113" t="s">
        <v>63</v>
      </c>
      <c r="S472" s="84" t="str">
        <f t="shared" si="49"/>
        <v>HATTERAS DONEGAL</v>
      </c>
      <c r="T472" s="84" t="str">
        <f t="shared" si="52"/>
        <v>бежевый / синий</v>
      </c>
      <c r="Y472" s="60">
        <f t="shared" si="53"/>
        <v>2</v>
      </c>
      <c r="Z472" s="49">
        <f t="shared" si="54"/>
        <v>96</v>
      </c>
      <c r="AA472" s="60">
        <f t="shared" si="55"/>
        <v>2096</v>
      </c>
    </row>
    <row r="473" spans="1:27">
      <c r="A473" s="84" t="str">
        <f t="shared" si="50"/>
        <v>6840601427</v>
      </c>
      <c r="B473" s="84" t="str">
        <f t="shared" si="51"/>
        <v>02-096-32</v>
      </c>
      <c r="C473" s="113" t="s">
        <v>1539</v>
      </c>
      <c r="D473" s="113" t="s">
        <v>1537</v>
      </c>
      <c r="E473" s="113" t="s">
        <v>788</v>
      </c>
      <c r="F473" s="114">
        <v>61</v>
      </c>
      <c r="G473" s="113" t="s">
        <v>1209</v>
      </c>
      <c r="H473" s="113" t="s">
        <v>97</v>
      </c>
      <c r="I473" s="113" t="s">
        <v>786</v>
      </c>
      <c r="J473" s="113" t="s">
        <v>318</v>
      </c>
      <c r="K473" s="113" t="s">
        <v>382</v>
      </c>
      <c r="L473" s="113" t="s">
        <v>420</v>
      </c>
      <c r="M473" s="113" t="s">
        <v>388</v>
      </c>
      <c r="N473" s="113" t="s">
        <v>44</v>
      </c>
      <c r="O473" s="113" t="s">
        <v>386</v>
      </c>
      <c r="P473" s="113" t="s">
        <v>824</v>
      </c>
      <c r="Q473" s="113">
        <v>427</v>
      </c>
      <c r="R473" s="113" t="s">
        <v>63</v>
      </c>
      <c r="S473" s="84" t="str">
        <f t="shared" si="49"/>
        <v>HATTERAS DONEGAL</v>
      </c>
      <c r="T473" s="84" t="str">
        <f t="shared" si="52"/>
        <v>бежевый / синий</v>
      </c>
      <c r="Y473" s="60">
        <f t="shared" si="53"/>
        <v>2</v>
      </c>
      <c r="Z473" s="49">
        <f t="shared" si="54"/>
        <v>96</v>
      </c>
      <c r="AA473" s="60">
        <f t="shared" si="55"/>
        <v>2096</v>
      </c>
    </row>
    <row r="474" spans="1:27">
      <c r="A474" s="84" t="str">
        <f t="shared" si="50"/>
        <v>6840601427</v>
      </c>
      <c r="B474" s="84" t="str">
        <f t="shared" si="51"/>
        <v>02-096-32</v>
      </c>
      <c r="C474" s="113" t="s">
        <v>1540</v>
      </c>
      <c r="D474" s="113" t="s">
        <v>1537</v>
      </c>
      <c r="E474" s="113" t="s">
        <v>789</v>
      </c>
      <c r="F474" s="114">
        <v>63</v>
      </c>
      <c r="G474" s="113" t="s">
        <v>1209</v>
      </c>
      <c r="H474" s="113" t="s">
        <v>97</v>
      </c>
      <c r="I474" s="113" t="s">
        <v>786</v>
      </c>
      <c r="J474" s="113" t="s">
        <v>318</v>
      </c>
      <c r="K474" s="113" t="s">
        <v>382</v>
      </c>
      <c r="L474" s="113" t="s">
        <v>420</v>
      </c>
      <c r="M474" s="113" t="s">
        <v>388</v>
      </c>
      <c r="N474" s="113" t="s">
        <v>44</v>
      </c>
      <c r="O474" s="113" t="s">
        <v>386</v>
      </c>
      <c r="P474" s="113" t="s">
        <v>824</v>
      </c>
      <c r="Q474" s="113">
        <v>427</v>
      </c>
      <c r="R474" s="113" t="s">
        <v>63</v>
      </c>
      <c r="S474" s="84" t="str">
        <f t="shared" si="49"/>
        <v>HATTERAS DONEGAL</v>
      </c>
      <c r="T474" s="84" t="str">
        <f t="shared" si="52"/>
        <v>бежевый / синий</v>
      </c>
      <c r="Y474" s="60">
        <f t="shared" si="53"/>
        <v>2</v>
      </c>
      <c r="Z474" s="49">
        <f t="shared" si="54"/>
        <v>96</v>
      </c>
      <c r="AA474" s="60">
        <f t="shared" si="55"/>
        <v>2096</v>
      </c>
    </row>
    <row r="475" spans="1:27">
      <c r="A475" s="84" t="str">
        <f t="shared" si="50"/>
        <v>6840601427</v>
      </c>
      <c r="B475" s="84" t="str">
        <f t="shared" si="51"/>
        <v>02-096-32</v>
      </c>
      <c r="C475" s="113" t="s">
        <v>1541</v>
      </c>
      <c r="D475" s="113" t="s">
        <v>1537</v>
      </c>
      <c r="E475" s="113" t="s">
        <v>813</v>
      </c>
      <c r="F475" s="114">
        <v>56</v>
      </c>
      <c r="G475" s="113" t="s">
        <v>1209</v>
      </c>
      <c r="H475" s="113" t="s">
        <v>97</v>
      </c>
      <c r="I475" s="113" t="s">
        <v>786</v>
      </c>
      <c r="J475" s="113" t="s">
        <v>318</v>
      </c>
      <c r="K475" s="113" t="s">
        <v>382</v>
      </c>
      <c r="L475" s="113" t="s">
        <v>420</v>
      </c>
      <c r="M475" s="113" t="s">
        <v>388</v>
      </c>
      <c r="N475" s="113" t="s">
        <v>44</v>
      </c>
      <c r="O475" s="113" t="s">
        <v>386</v>
      </c>
      <c r="P475" s="113" t="s">
        <v>824</v>
      </c>
      <c r="Q475" s="113">
        <v>427</v>
      </c>
      <c r="R475" s="113" t="s">
        <v>63</v>
      </c>
      <c r="S475" s="84" t="str">
        <f t="shared" si="49"/>
        <v>HATTERAS DONEGAL</v>
      </c>
      <c r="T475" s="84" t="str">
        <f t="shared" si="52"/>
        <v>бежевый / синий</v>
      </c>
      <c r="Y475" s="60">
        <f t="shared" si="53"/>
        <v>2</v>
      </c>
      <c r="Z475" s="49">
        <f t="shared" si="54"/>
        <v>96</v>
      </c>
      <c r="AA475" s="60">
        <f t="shared" si="55"/>
        <v>2096</v>
      </c>
    </row>
    <row r="476" spans="1:27">
      <c r="A476" s="84" t="str">
        <f t="shared" si="50"/>
        <v>6840601427</v>
      </c>
      <c r="B476" s="84" t="str">
        <f t="shared" si="51"/>
        <v>02-096-32</v>
      </c>
      <c r="C476" s="113" t="s">
        <v>1542</v>
      </c>
      <c r="D476" s="113" t="s">
        <v>1537</v>
      </c>
      <c r="E476" s="113" t="s">
        <v>797</v>
      </c>
      <c r="F476" s="114">
        <v>58</v>
      </c>
      <c r="G476" s="113" t="s">
        <v>1209</v>
      </c>
      <c r="H476" s="113" t="s">
        <v>97</v>
      </c>
      <c r="I476" s="113" t="s">
        <v>786</v>
      </c>
      <c r="J476" s="113" t="s">
        <v>318</v>
      </c>
      <c r="K476" s="113" t="s">
        <v>382</v>
      </c>
      <c r="L476" s="113" t="s">
        <v>420</v>
      </c>
      <c r="M476" s="113" t="s">
        <v>388</v>
      </c>
      <c r="N476" s="113" t="s">
        <v>44</v>
      </c>
      <c r="O476" s="113" t="s">
        <v>386</v>
      </c>
      <c r="P476" s="113" t="s">
        <v>824</v>
      </c>
      <c r="Q476" s="113">
        <v>427</v>
      </c>
      <c r="R476" s="113" t="s">
        <v>63</v>
      </c>
      <c r="S476" s="84" t="str">
        <f t="shared" si="49"/>
        <v>HATTERAS DONEGAL</v>
      </c>
      <c r="T476" s="84" t="str">
        <f t="shared" si="52"/>
        <v>бежевый / синий</v>
      </c>
      <c r="Y476" s="60">
        <f t="shared" si="53"/>
        <v>2</v>
      </c>
      <c r="Z476" s="49">
        <f t="shared" si="54"/>
        <v>96</v>
      </c>
      <c r="AA476" s="60">
        <f t="shared" si="55"/>
        <v>2096</v>
      </c>
    </row>
    <row r="477" spans="1:27">
      <c r="A477" s="84" t="str">
        <f t="shared" si="50"/>
        <v>6840601427</v>
      </c>
      <c r="B477" s="84" t="str">
        <f t="shared" si="51"/>
        <v>02-096-32</v>
      </c>
      <c r="C477" s="113" t="s">
        <v>1543</v>
      </c>
      <c r="D477" s="113" t="s">
        <v>1537</v>
      </c>
      <c r="E477" s="113" t="s">
        <v>798</v>
      </c>
      <c r="F477" s="114">
        <v>60</v>
      </c>
      <c r="G477" s="113" t="s">
        <v>1209</v>
      </c>
      <c r="H477" s="113" t="s">
        <v>97</v>
      </c>
      <c r="I477" s="113" t="s">
        <v>786</v>
      </c>
      <c r="J477" s="113" t="s">
        <v>318</v>
      </c>
      <c r="K477" s="113" t="s">
        <v>382</v>
      </c>
      <c r="L477" s="113" t="s">
        <v>420</v>
      </c>
      <c r="M477" s="113" t="s">
        <v>388</v>
      </c>
      <c r="N477" s="113" t="s">
        <v>44</v>
      </c>
      <c r="O477" s="113" t="s">
        <v>386</v>
      </c>
      <c r="P477" s="113" t="s">
        <v>824</v>
      </c>
      <c r="Q477" s="113">
        <v>427</v>
      </c>
      <c r="R477" s="113" t="s">
        <v>63</v>
      </c>
      <c r="S477" s="84" t="str">
        <f t="shared" si="49"/>
        <v>HATTERAS DONEGAL</v>
      </c>
      <c r="T477" s="84" t="str">
        <f t="shared" si="52"/>
        <v>бежевый / синий</v>
      </c>
      <c r="Y477" s="60">
        <f t="shared" si="53"/>
        <v>2</v>
      </c>
      <c r="Z477" s="49">
        <f t="shared" si="54"/>
        <v>96</v>
      </c>
      <c r="AA477" s="60">
        <f t="shared" si="55"/>
        <v>2096</v>
      </c>
    </row>
    <row r="478" spans="1:27">
      <c r="A478" s="84" t="str">
        <f t="shared" si="50"/>
        <v>6840601427</v>
      </c>
      <c r="B478" s="84" t="str">
        <f t="shared" si="51"/>
        <v>02-096-32</v>
      </c>
      <c r="C478" s="113" t="s">
        <v>1544</v>
      </c>
      <c r="D478" s="113" t="s">
        <v>1537</v>
      </c>
      <c r="E478" s="113" t="s">
        <v>835</v>
      </c>
      <c r="F478" s="114">
        <v>62</v>
      </c>
      <c r="G478" s="113" t="s">
        <v>1209</v>
      </c>
      <c r="H478" s="113" t="s">
        <v>97</v>
      </c>
      <c r="I478" s="113" t="s">
        <v>786</v>
      </c>
      <c r="J478" s="113" t="s">
        <v>318</v>
      </c>
      <c r="K478" s="113" t="s">
        <v>382</v>
      </c>
      <c r="L478" s="113" t="s">
        <v>420</v>
      </c>
      <c r="M478" s="113" t="s">
        <v>388</v>
      </c>
      <c r="N478" s="113" t="s">
        <v>44</v>
      </c>
      <c r="O478" s="113" t="s">
        <v>386</v>
      </c>
      <c r="P478" s="113" t="s">
        <v>824</v>
      </c>
      <c r="Q478" s="113">
        <v>427</v>
      </c>
      <c r="R478" s="113" t="s">
        <v>63</v>
      </c>
      <c r="S478" s="84" t="str">
        <f t="shared" si="49"/>
        <v>HATTERAS DONEGAL</v>
      </c>
      <c r="T478" s="84" t="str">
        <f t="shared" si="52"/>
        <v>бежевый / синий</v>
      </c>
      <c r="Y478" s="60">
        <f t="shared" si="53"/>
        <v>2</v>
      </c>
      <c r="Z478" s="49">
        <f t="shared" si="54"/>
        <v>96</v>
      </c>
      <c r="AA478" s="60">
        <f t="shared" si="55"/>
        <v>2096</v>
      </c>
    </row>
    <row r="479" spans="1:27">
      <c r="A479" s="84" t="str">
        <f t="shared" si="50"/>
        <v>6840601427</v>
      </c>
      <c r="B479" s="84" t="str">
        <f t="shared" si="51"/>
        <v>02-096-32</v>
      </c>
      <c r="C479" s="113" t="s">
        <v>1545</v>
      </c>
      <c r="D479" s="113" t="s">
        <v>1537</v>
      </c>
      <c r="E479" s="113" t="s">
        <v>790</v>
      </c>
      <c r="F479" s="114">
        <v>55</v>
      </c>
      <c r="G479" s="113" t="s">
        <v>1209</v>
      </c>
      <c r="H479" s="113" t="s">
        <v>97</v>
      </c>
      <c r="I479" s="113" t="s">
        <v>786</v>
      </c>
      <c r="J479" s="113" t="s">
        <v>318</v>
      </c>
      <c r="K479" s="113" t="s">
        <v>382</v>
      </c>
      <c r="L479" s="113" t="s">
        <v>420</v>
      </c>
      <c r="M479" s="113" t="s">
        <v>388</v>
      </c>
      <c r="N479" s="113" t="s">
        <v>44</v>
      </c>
      <c r="O479" s="113" t="s">
        <v>386</v>
      </c>
      <c r="P479" s="113" t="s">
        <v>824</v>
      </c>
      <c r="Q479" s="113">
        <v>427</v>
      </c>
      <c r="R479" s="113" t="s">
        <v>63</v>
      </c>
      <c r="S479" s="84" t="str">
        <f t="shared" si="49"/>
        <v>HATTERAS DONEGAL</v>
      </c>
      <c r="T479" s="84" t="str">
        <f t="shared" si="52"/>
        <v>бежевый / синий</v>
      </c>
      <c r="Y479" s="60">
        <f t="shared" si="53"/>
        <v>2</v>
      </c>
      <c r="Z479" s="49">
        <f t="shared" si="54"/>
        <v>96</v>
      </c>
      <c r="AA479" s="60">
        <f t="shared" si="55"/>
        <v>2096</v>
      </c>
    </row>
    <row r="480" spans="1:27">
      <c r="A480" s="84" t="str">
        <f t="shared" si="50"/>
        <v>6840601462</v>
      </c>
      <c r="B480" s="84" t="str">
        <f t="shared" si="51"/>
        <v>02-096-92</v>
      </c>
      <c r="C480" s="113" t="s">
        <v>1546</v>
      </c>
      <c r="D480" s="113" t="s">
        <v>1547</v>
      </c>
      <c r="E480" s="113" t="s">
        <v>787</v>
      </c>
      <c r="F480" s="114">
        <v>57</v>
      </c>
      <c r="G480" s="113" t="s">
        <v>1209</v>
      </c>
      <c r="H480" s="113" t="s">
        <v>175</v>
      </c>
      <c r="I480" s="113" t="s">
        <v>786</v>
      </c>
      <c r="J480" s="113" t="s">
        <v>318</v>
      </c>
      <c r="K480" s="113" t="s">
        <v>382</v>
      </c>
      <c r="L480" s="113" t="s">
        <v>420</v>
      </c>
      <c r="M480" s="113" t="s">
        <v>388</v>
      </c>
      <c r="N480" s="113" t="s">
        <v>44</v>
      </c>
      <c r="O480" s="113" t="s">
        <v>442</v>
      </c>
      <c r="P480" s="113" t="s">
        <v>824</v>
      </c>
      <c r="Q480" s="113">
        <v>462</v>
      </c>
      <c r="R480" s="113" t="s">
        <v>86</v>
      </c>
      <c r="S480" s="84" t="str">
        <f t="shared" si="49"/>
        <v>HATTERAS DONEGAL</v>
      </c>
      <c r="T480" s="84" t="str">
        <f t="shared" si="52"/>
        <v>коричневый / синий</v>
      </c>
      <c r="Y480" s="60">
        <f t="shared" si="53"/>
        <v>2</v>
      </c>
      <c r="Z480" s="49">
        <f t="shared" si="54"/>
        <v>96</v>
      </c>
      <c r="AA480" s="60">
        <f t="shared" si="55"/>
        <v>2096</v>
      </c>
    </row>
    <row r="481" spans="1:27">
      <c r="A481" s="84" t="str">
        <f t="shared" si="50"/>
        <v>6840601462</v>
      </c>
      <c r="B481" s="84" t="str">
        <f t="shared" si="51"/>
        <v>02-096-92</v>
      </c>
      <c r="C481" s="113" t="s">
        <v>1548</v>
      </c>
      <c r="D481" s="113" t="s">
        <v>1547</v>
      </c>
      <c r="E481" s="113" t="s">
        <v>785</v>
      </c>
      <c r="F481" s="114">
        <v>59</v>
      </c>
      <c r="G481" s="113" t="s">
        <v>1209</v>
      </c>
      <c r="H481" s="113" t="s">
        <v>175</v>
      </c>
      <c r="I481" s="113" t="s">
        <v>786</v>
      </c>
      <c r="J481" s="113" t="s">
        <v>318</v>
      </c>
      <c r="K481" s="113" t="s">
        <v>382</v>
      </c>
      <c r="L481" s="113" t="s">
        <v>420</v>
      </c>
      <c r="M481" s="113" t="s">
        <v>388</v>
      </c>
      <c r="N481" s="113" t="s">
        <v>44</v>
      </c>
      <c r="O481" s="113" t="s">
        <v>442</v>
      </c>
      <c r="P481" s="113" t="s">
        <v>824</v>
      </c>
      <c r="Q481" s="113">
        <v>462</v>
      </c>
      <c r="R481" s="113" t="s">
        <v>86</v>
      </c>
      <c r="S481" s="84" t="str">
        <f t="shared" si="49"/>
        <v>HATTERAS DONEGAL</v>
      </c>
      <c r="T481" s="84" t="str">
        <f t="shared" si="52"/>
        <v>коричневый / синий</v>
      </c>
      <c r="Y481" s="60">
        <f t="shared" si="53"/>
        <v>2</v>
      </c>
      <c r="Z481" s="49">
        <f t="shared" si="54"/>
        <v>96</v>
      </c>
      <c r="AA481" s="60">
        <f t="shared" si="55"/>
        <v>2096</v>
      </c>
    </row>
    <row r="482" spans="1:27">
      <c r="A482" s="84" t="str">
        <f t="shared" si="50"/>
        <v>6840601462</v>
      </c>
      <c r="B482" s="84" t="str">
        <f t="shared" si="51"/>
        <v>02-096-92</v>
      </c>
      <c r="C482" s="113" t="s">
        <v>1549</v>
      </c>
      <c r="D482" s="113" t="s">
        <v>1547</v>
      </c>
      <c r="E482" s="113" t="s">
        <v>788</v>
      </c>
      <c r="F482" s="114">
        <v>61</v>
      </c>
      <c r="G482" s="113" t="s">
        <v>1209</v>
      </c>
      <c r="H482" s="113" t="s">
        <v>175</v>
      </c>
      <c r="I482" s="113" t="s">
        <v>786</v>
      </c>
      <c r="J482" s="113" t="s">
        <v>318</v>
      </c>
      <c r="K482" s="113" t="s">
        <v>382</v>
      </c>
      <c r="L482" s="113" t="s">
        <v>420</v>
      </c>
      <c r="M482" s="113" t="s">
        <v>388</v>
      </c>
      <c r="N482" s="113" t="s">
        <v>44</v>
      </c>
      <c r="O482" s="113" t="s">
        <v>442</v>
      </c>
      <c r="P482" s="113" t="s">
        <v>824</v>
      </c>
      <c r="Q482" s="113">
        <v>462</v>
      </c>
      <c r="R482" s="113" t="s">
        <v>86</v>
      </c>
      <c r="S482" s="84" t="str">
        <f t="shared" si="49"/>
        <v>HATTERAS DONEGAL</v>
      </c>
      <c r="T482" s="84" t="str">
        <f t="shared" si="52"/>
        <v>коричневый / синий</v>
      </c>
      <c r="Y482" s="60">
        <f t="shared" si="53"/>
        <v>2</v>
      </c>
      <c r="Z482" s="49">
        <f t="shared" si="54"/>
        <v>96</v>
      </c>
      <c r="AA482" s="60">
        <f t="shared" si="55"/>
        <v>2096</v>
      </c>
    </row>
    <row r="483" spans="1:27">
      <c r="A483" s="84" t="str">
        <f t="shared" si="50"/>
        <v>6840601471</v>
      </c>
      <c r="B483" s="84" t="str">
        <f t="shared" si="51"/>
        <v>02-096-05</v>
      </c>
      <c r="C483" s="113" t="s">
        <v>1550</v>
      </c>
      <c r="D483" s="113" t="s">
        <v>1551</v>
      </c>
      <c r="E483" s="113" t="s">
        <v>787</v>
      </c>
      <c r="F483" s="114">
        <v>57</v>
      </c>
      <c r="G483" s="113" t="s">
        <v>1209</v>
      </c>
      <c r="H483" s="113" t="s">
        <v>277</v>
      </c>
      <c r="I483" s="113" t="s">
        <v>786</v>
      </c>
      <c r="J483" s="113" t="s">
        <v>318</v>
      </c>
      <c r="K483" s="113" t="s">
        <v>382</v>
      </c>
      <c r="L483" s="113" t="s">
        <v>420</v>
      </c>
      <c r="M483" s="113" t="s">
        <v>388</v>
      </c>
      <c r="N483" s="113" t="s">
        <v>44</v>
      </c>
      <c r="O483" s="113" t="s">
        <v>433</v>
      </c>
      <c r="P483" s="113" t="s">
        <v>824</v>
      </c>
      <c r="Q483" s="113">
        <v>471</v>
      </c>
      <c r="R483" s="113" t="s">
        <v>83</v>
      </c>
      <c r="S483" s="84" t="str">
        <f t="shared" si="49"/>
        <v>HATTERAS DONEGAL</v>
      </c>
      <c r="T483" s="84" t="str">
        <f t="shared" si="52"/>
        <v>темно-серый</v>
      </c>
      <c r="Y483" s="60">
        <f t="shared" si="53"/>
        <v>2</v>
      </c>
      <c r="Z483" s="49">
        <f t="shared" si="54"/>
        <v>96</v>
      </c>
      <c r="AA483" s="60">
        <f t="shared" si="55"/>
        <v>2096</v>
      </c>
    </row>
    <row r="484" spans="1:27">
      <c r="A484" s="84" t="str">
        <f t="shared" si="50"/>
        <v>6840601471</v>
      </c>
      <c r="B484" s="84" t="str">
        <f t="shared" si="51"/>
        <v>02-096-05</v>
      </c>
      <c r="C484" s="113" t="s">
        <v>1552</v>
      </c>
      <c r="D484" s="113" t="s">
        <v>1551</v>
      </c>
      <c r="E484" s="113" t="s">
        <v>785</v>
      </c>
      <c r="F484" s="114">
        <v>59</v>
      </c>
      <c r="G484" s="113" t="s">
        <v>1209</v>
      </c>
      <c r="H484" s="113" t="s">
        <v>277</v>
      </c>
      <c r="I484" s="113" t="s">
        <v>786</v>
      </c>
      <c r="J484" s="113" t="s">
        <v>318</v>
      </c>
      <c r="K484" s="113" t="s">
        <v>382</v>
      </c>
      <c r="L484" s="113" t="s">
        <v>420</v>
      </c>
      <c r="M484" s="113" t="s">
        <v>388</v>
      </c>
      <c r="N484" s="113" t="s">
        <v>44</v>
      </c>
      <c r="O484" s="113" t="s">
        <v>433</v>
      </c>
      <c r="P484" s="113" t="s">
        <v>824</v>
      </c>
      <c r="Q484" s="113">
        <v>471</v>
      </c>
      <c r="R484" s="113" t="s">
        <v>83</v>
      </c>
      <c r="S484" s="84" t="str">
        <f t="shared" si="49"/>
        <v>HATTERAS DONEGAL</v>
      </c>
      <c r="T484" s="84" t="str">
        <f t="shared" si="52"/>
        <v>темно-серый</v>
      </c>
      <c r="Y484" s="60">
        <f t="shared" si="53"/>
        <v>2</v>
      </c>
      <c r="Z484" s="49">
        <f t="shared" si="54"/>
        <v>96</v>
      </c>
      <c r="AA484" s="60">
        <f t="shared" si="55"/>
        <v>2096</v>
      </c>
    </row>
    <row r="485" spans="1:27">
      <c r="A485" s="84" t="str">
        <f t="shared" si="50"/>
        <v>6840601471</v>
      </c>
      <c r="B485" s="84" t="str">
        <f t="shared" si="51"/>
        <v>02-096-05</v>
      </c>
      <c r="C485" s="113" t="s">
        <v>1553</v>
      </c>
      <c r="D485" s="113" t="s">
        <v>1551</v>
      </c>
      <c r="E485" s="113" t="s">
        <v>788</v>
      </c>
      <c r="F485" s="114">
        <v>61</v>
      </c>
      <c r="G485" s="113" t="s">
        <v>1209</v>
      </c>
      <c r="H485" s="113" t="s">
        <v>277</v>
      </c>
      <c r="I485" s="113" t="s">
        <v>786</v>
      </c>
      <c r="J485" s="113" t="s">
        <v>318</v>
      </c>
      <c r="K485" s="113" t="s">
        <v>382</v>
      </c>
      <c r="L485" s="113" t="s">
        <v>420</v>
      </c>
      <c r="M485" s="113" t="s">
        <v>388</v>
      </c>
      <c r="N485" s="113" t="s">
        <v>44</v>
      </c>
      <c r="O485" s="113" t="s">
        <v>433</v>
      </c>
      <c r="P485" s="113" t="s">
        <v>824</v>
      </c>
      <c r="Q485" s="113">
        <v>471</v>
      </c>
      <c r="R485" s="113" t="s">
        <v>83</v>
      </c>
      <c r="S485" s="84" t="str">
        <f t="shared" si="49"/>
        <v>HATTERAS DONEGAL</v>
      </c>
      <c r="T485" s="84" t="str">
        <f t="shared" si="52"/>
        <v>темно-серый</v>
      </c>
      <c r="Y485" s="60">
        <f t="shared" si="53"/>
        <v>2</v>
      </c>
      <c r="Z485" s="49">
        <f t="shared" si="54"/>
        <v>96</v>
      </c>
      <c r="AA485" s="60">
        <f t="shared" si="55"/>
        <v>2096</v>
      </c>
    </row>
    <row r="486" spans="1:27">
      <c r="A486" s="84" t="str">
        <f t="shared" si="50"/>
        <v>6840601471</v>
      </c>
      <c r="B486" s="84" t="str">
        <f t="shared" si="51"/>
        <v>02-096-05</v>
      </c>
      <c r="C486" s="113" t="s">
        <v>1554</v>
      </c>
      <c r="D486" s="113" t="s">
        <v>1551</v>
      </c>
      <c r="E486" s="113" t="s">
        <v>797</v>
      </c>
      <c r="F486" s="114">
        <v>58</v>
      </c>
      <c r="G486" s="113" t="s">
        <v>1209</v>
      </c>
      <c r="H486" s="113" t="s">
        <v>277</v>
      </c>
      <c r="I486" s="113" t="s">
        <v>786</v>
      </c>
      <c r="J486" s="113" t="s">
        <v>318</v>
      </c>
      <c r="K486" s="113" t="s">
        <v>382</v>
      </c>
      <c r="L486" s="113" t="s">
        <v>420</v>
      </c>
      <c r="M486" s="113" t="s">
        <v>388</v>
      </c>
      <c r="N486" s="113" t="s">
        <v>44</v>
      </c>
      <c r="O486" s="113" t="s">
        <v>433</v>
      </c>
      <c r="P486" s="113" t="s">
        <v>824</v>
      </c>
      <c r="Q486" s="113">
        <v>471</v>
      </c>
      <c r="R486" s="113" t="s">
        <v>83</v>
      </c>
      <c r="S486" s="84" t="str">
        <f t="shared" si="49"/>
        <v>HATTERAS DONEGAL</v>
      </c>
      <c r="T486" s="84" t="str">
        <f t="shared" si="52"/>
        <v>темно-серый</v>
      </c>
      <c r="Y486" s="60">
        <f t="shared" si="53"/>
        <v>2</v>
      </c>
      <c r="Z486" s="49">
        <f t="shared" si="54"/>
        <v>96</v>
      </c>
      <c r="AA486" s="60">
        <f t="shared" si="55"/>
        <v>2096</v>
      </c>
    </row>
    <row r="487" spans="1:27">
      <c r="A487" s="84" t="str">
        <f t="shared" si="50"/>
        <v>6840601471</v>
      </c>
      <c r="B487" s="84" t="str">
        <f t="shared" si="51"/>
        <v>02-096-05</v>
      </c>
      <c r="C487" s="113" t="s">
        <v>1555</v>
      </c>
      <c r="D487" s="113" t="s">
        <v>1551</v>
      </c>
      <c r="E487" s="113" t="s">
        <v>798</v>
      </c>
      <c r="F487" s="114">
        <v>60</v>
      </c>
      <c r="G487" s="113" t="s">
        <v>1209</v>
      </c>
      <c r="H487" s="113" t="s">
        <v>277</v>
      </c>
      <c r="I487" s="113" t="s">
        <v>786</v>
      </c>
      <c r="J487" s="113" t="s">
        <v>318</v>
      </c>
      <c r="K487" s="113" t="s">
        <v>382</v>
      </c>
      <c r="L487" s="113" t="s">
        <v>420</v>
      </c>
      <c r="M487" s="113" t="s">
        <v>388</v>
      </c>
      <c r="N487" s="113" t="s">
        <v>44</v>
      </c>
      <c r="O487" s="113" t="s">
        <v>433</v>
      </c>
      <c r="P487" s="113" t="s">
        <v>824</v>
      </c>
      <c r="Q487" s="113">
        <v>471</v>
      </c>
      <c r="R487" s="113" t="s">
        <v>83</v>
      </c>
      <c r="S487" s="84" t="str">
        <f t="shared" si="49"/>
        <v>HATTERAS DONEGAL</v>
      </c>
      <c r="T487" s="84" t="str">
        <f t="shared" si="52"/>
        <v>темно-серый</v>
      </c>
      <c r="Y487" s="60">
        <f t="shared" si="53"/>
        <v>2</v>
      </c>
      <c r="Z487" s="49">
        <f t="shared" si="54"/>
        <v>96</v>
      </c>
      <c r="AA487" s="60">
        <f t="shared" si="55"/>
        <v>2096</v>
      </c>
    </row>
    <row r="488" spans="1:27">
      <c r="A488" s="84" t="str">
        <f t="shared" si="50"/>
        <v>6840601471</v>
      </c>
      <c r="B488" s="84" t="str">
        <f t="shared" si="51"/>
        <v>02-096-05</v>
      </c>
      <c r="C488" s="113" t="s">
        <v>1556</v>
      </c>
      <c r="D488" s="113" t="s">
        <v>1551</v>
      </c>
      <c r="E488" s="113" t="s">
        <v>789</v>
      </c>
      <c r="F488" s="114">
        <v>63</v>
      </c>
      <c r="G488" s="113" t="s">
        <v>1209</v>
      </c>
      <c r="H488" s="113" t="s">
        <v>277</v>
      </c>
      <c r="I488" s="113" t="s">
        <v>786</v>
      </c>
      <c r="J488" s="113" t="s">
        <v>318</v>
      </c>
      <c r="K488" s="113" t="s">
        <v>382</v>
      </c>
      <c r="L488" s="113" t="s">
        <v>420</v>
      </c>
      <c r="M488" s="113" t="s">
        <v>388</v>
      </c>
      <c r="N488" s="113" t="s">
        <v>44</v>
      </c>
      <c r="O488" s="113" t="s">
        <v>433</v>
      </c>
      <c r="P488" s="113" t="s">
        <v>824</v>
      </c>
      <c r="Q488" s="113">
        <v>471</v>
      </c>
      <c r="R488" s="113" t="s">
        <v>83</v>
      </c>
      <c r="S488" s="84" t="str">
        <f t="shared" si="49"/>
        <v>HATTERAS DONEGAL</v>
      </c>
      <c r="T488" s="84" t="str">
        <f t="shared" si="52"/>
        <v>темно-серый</v>
      </c>
      <c r="Y488" s="60">
        <f t="shared" si="53"/>
        <v>2</v>
      </c>
      <c r="Z488" s="49">
        <f t="shared" si="54"/>
        <v>96</v>
      </c>
      <c r="AA488" s="60">
        <f t="shared" si="55"/>
        <v>2096</v>
      </c>
    </row>
    <row r="489" spans="1:27">
      <c r="A489" s="84" t="str">
        <f t="shared" si="50"/>
        <v>6840601471</v>
      </c>
      <c r="B489" s="84" t="str">
        <f t="shared" si="51"/>
        <v>02-096-05</v>
      </c>
      <c r="C489" s="113" t="s">
        <v>1557</v>
      </c>
      <c r="D489" s="113" t="s">
        <v>1551</v>
      </c>
      <c r="E489" s="113" t="s">
        <v>790</v>
      </c>
      <c r="F489" s="114">
        <v>55</v>
      </c>
      <c r="G489" s="113" t="s">
        <v>1209</v>
      </c>
      <c r="H489" s="113" t="s">
        <v>277</v>
      </c>
      <c r="I489" s="113" t="s">
        <v>786</v>
      </c>
      <c r="J489" s="113" t="s">
        <v>318</v>
      </c>
      <c r="K489" s="113" t="s">
        <v>382</v>
      </c>
      <c r="L489" s="113" t="s">
        <v>420</v>
      </c>
      <c r="M489" s="113" t="s">
        <v>388</v>
      </c>
      <c r="N489" s="113" t="s">
        <v>44</v>
      </c>
      <c r="O489" s="113" t="s">
        <v>433</v>
      </c>
      <c r="P489" s="113" t="s">
        <v>824</v>
      </c>
      <c r="Q489" s="113">
        <v>471</v>
      </c>
      <c r="R489" s="113" t="s">
        <v>83</v>
      </c>
      <c r="S489" s="84" t="str">
        <f t="shared" si="49"/>
        <v>HATTERAS DONEGAL</v>
      </c>
      <c r="T489" s="84" t="str">
        <f t="shared" si="52"/>
        <v>темно-серый</v>
      </c>
      <c r="Y489" s="60">
        <f t="shared" si="53"/>
        <v>2</v>
      </c>
      <c r="Z489" s="49">
        <f t="shared" si="54"/>
        <v>96</v>
      </c>
      <c r="AA489" s="60">
        <f t="shared" si="55"/>
        <v>2096</v>
      </c>
    </row>
    <row r="490" spans="1:27">
      <c r="A490" s="84" t="str">
        <f t="shared" si="50"/>
        <v>6840601471</v>
      </c>
      <c r="B490" s="84" t="str">
        <f t="shared" si="51"/>
        <v>02-096-05</v>
      </c>
      <c r="C490" s="113" t="s">
        <v>1558</v>
      </c>
      <c r="D490" s="113" t="s">
        <v>1551</v>
      </c>
      <c r="E490" s="113" t="s">
        <v>813</v>
      </c>
      <c r="F490" s="114">
        <v>56</v>
      </c>
      <c r="G490" s="113" t="s">
        <v>1209</v>
      </c>
      <c r="H490" s="113" t="s">
        <v>277</v>
      </c>
      <c r="I490" s="113" t="s">
        <v>786</v>
      </c>
      <c r="J490" s="113" t="s">
        <v>318</v>
      </c>
      <c r="K490" s="113" t="s">
        <v>382</v>
      </c>
      <c r="L490" s="113" t="s">
        <v>420</v>
      </c>
      <c r="M490" s="113" t="s">
        <v>388</v>
      </c>
      <c r="N490" s="113" t="s">
        <v>44</v>
      </c>
      <c r="O490" s="113" t="s">
        <v>433</v>
      </c>
      <c r="P490" s="113" t="s">
        <v>824</v>
      </c>
      <c r="Q490" s="113">
        <v>471</v>
      </c>
      <c r="R490" s="113" t="s">
        <v>83</v>
      </c>
      <c r="S490" s="84" t="str">
        <f t="shared" si="49"/>
        <v>HATTERAS DONEGAL</v>
      </c>
      <c r="T490" s="84" t="str">
        <f t="shared" si="52"/>
        <v>темно-серый</v>
      </c>
      <c r="Y490" s="60">
        <f t="shared" si="53"/>
        <v>2</v>
      </c>
      <c r="Z490" s="49">
        <f t="shared" si="54"/>
        <v>96</v>
      </c>
      <c r="AA490" s="60">
        <f t="shared" si="55"/>
        <v>2096</v>
      </c>
    </row>
    <row r="491" spans="1:27">
      <c r="A491" s="84" t="str">
        <f t="shared" si="50"/>
        <v>6840601471</v>
      </c>
      <c r="B491" s="84" t="str">
        <f t="shared" si="51"/>
        <v>02-096-05</v>
      </c>
      <c r="C491" s="113" t="s">
        <v>1559</v>
      </c>
      <c r="D491" s="113" t="s">
        <v>1551</v>
      </c>
      <c r="E491" s="113" t="s">
        <v>835</v>
      </c>
      <c r="F491" s="114">
        <v>62</v>
      </c>
      <c r="G491" s="113" t="s">
        <v>1209</v>
      </c>
      <c r="H491" s="113" t="s">
        <v>277</v>
      </c>
      <c r="I491" s="113" t="s">
        <v>786</v>
      </c>
      <c r="J491" s="113" t="s">
        <v>318</v>
      </c>
      <c r="K491" s="113" t="s">
        <v>382</v>
      </c>
      <c r="L491" s="113" t="s">
        <v>420</v>
      </c>
      <c r="M491" s="113" t="s">
        <v>388</v>
      </c>
      <c r="N491" s="113" t="s">
        <v>44</v>
      </c>
      <c r="O491" s="113" t="s">
        <v>433</v>
      </c>
      <c r="P491" s="113" t="s">
        <v>824</v>
      </c>
      <c r="Q491" s="113">
        <v>471</v>
      </c>
      <c r="R491" s="113" t="s">
        <v>83</v>
      </c>
      <c r="S491" s="84" t="str">
        <f t="shared" si="49"/>
        <v>HATTERAS DONEGAL</v>
      </c>
      <c r="T491" s="84" t="str">
        <f t="shared" si="52"/>
        <v>темно-серый</v>
      </c>
      <c r="Y491" s="60">
        <f t="shared" si="53"/>
        <v>2</v>
      </c>
      <c r="Z491" s="49">
        <f t="shared" si="54"/>
        <v>96</v>
      </c>
      <c r="AA491" s="60">
        <f t="shared" si="55"/>
        <v>2096</v>
      </c>
    </row>
    <row r="492" spans="1:27">
      <c r="A492" s="84" t="str">
        <f t="shared" si="50"/>
        <v>684090126</v>
      </c>
      <c r="B492" s="84" t="str">
        <f t="shared" si="51"/>
        <v>02-129-14</v>
      </c>
      <c r="C492" s="113" t="s">
        <v>1560</v>
      </c>
      <c r="D492" s="113" t="s">
        <v>1561</v>
      </c>
      <c r="E492" s="113" t="s">
        <v>790</v>
      </c>
      <c r="F492" s="114">
        <v>55</v>
      </c>
      <c r="G492" s="113" t="s">
        <v>1562</v>
      </c>
      <c r="H492" s="113" t="s">
        <v>86</v>
      </c>
      <c r="I492" s="113" t="s">
        <v>1331</v>
      </c>
      <c r="J492" s="113" t="s">
        <v>318</v>
      </c>
      <c r="K492" s="113" t="s">
        <v>382</v>
      </c>
      <c r="L492" s="113" t="s">
        <v>420</v>
      </c>
      <c r="M492" s="113" t="s">
        <v>388</v>
      </c>
      <c r="N492" s="113" t="s">
        <v>44</v>
      </c>
      <c r="O492" s="113" t="s">
        <v>433</v>
      </c>
      <c r="P492" s="113" t="s">
        <v>824</v>
      </c>
      <c r="Q492" s="113">
        <v>26</v>
      </c>
      <c r="R492" s="113" t="s">
        <v>86</v>
      </c>
      <c r="S492" s="84" t="str">
        <f t="shared" si="49"/>
        <v>HATTERAS</v>
      </c>
      <c r="T492" s="84" t="str">
        <f t="shared" si="52"/>
        <v>коричневый</v>
      </c>
      <c r="Y492" s="60">
        <f t="shared" si="53"/>
        <v>2</v>
      </c>
      <c r="Z492" s="49">
        <f t="shared" si="54"/>
        <v>129</v>
      </c>
      <c r="AA492" s="60">
        <f t="shared" si="55"/>
        <v>2129</v>
      </c>
    </row>
    <row r="493" spans="1:27">
      <c r="A493" s="84" t="str">
        <f t="shared" si="50"/>
        <v>684090126</v>
      </c>
      <c r="B493" s="84" t="str">
        <f t="shared" si="51"/>
        <v>02-129-14</v>
      </c>
      <c r="C493" s="113" t="s">
        <v>1563</v>
      </c>
      <c r="D493" s="113" t="s">
        <v>1561</v>
      </c>
      <c r="E493" s="113" t="s">
        <v>787</v>
      </c>
      <c r="F493" s="114">
        <v>57</v>
      </c>
      <c r="G493" s="113" t="s">
        <v>1562</v>
      </c>
      <c r="H493" s="113" t="s">
        <v>86</v>
      </c>
      <c r="I493" s="113" t="s">
        <v>1331</v>
      </c>
      <c r="J493" s="113" t="s">
        <v>318</v>
      </c>
      <c r="K493" s="113" t="s">
        <v>382</v>
      </c>
      <c r="L493" s="113" t="s">
        <v>420</v>
      </c>
      <c r="M493" s="113" t="s">
        <v>388</v>
      </c>
      <c r="N493" s="113" t="s">
        <v>44</v>
      </c>
      <c r="O493" s="113" t="s">
        <v>433</v>
      </c>
      <c r="P493" s="113" t="s">
        <v>824</v>
      </c>
      <c r="Q493" s="113">
        <v>26</v>
      </c>
      <c r="R493" s="113" t="s">
        <v>86</v>
      </c>
      <c r="S493" s="84" t="str">
        <f t="shared" si="49"/>
        <v>HATTERAS</v>
      </c>
      <c r="T493" s="84" t="str">
        <f t="shared" si="52"/>
        <v>коричневый</v>
      </c>
      <c r="Y493" s="60">
        <f t="shared" si="53"/>
        <v>2</v>
      </c>
      <c r="Z493" s="49">
        <f t="shared" si="54"/>
        <v>129</v>
      </c>
      <c r="AA493" s="60">
        <f t="shared" si="55"/>
        <v>2129</v>
      </c>
    </row>
    <row r="494" spans="1:27">
      <c r="A494" s="84" t="str">
        <f t="shared" si="50"/>
        <v>684090126</v>
      </c>
      <c r="B494" s="84" t="str">
        <f t="shared" si="51"/>
        <v>02-129-14</v>
      </c>
      <c r="C494" s="113" t="s">
        <v>1564</v>
      </c>
      <c r="D494" s="113" t="s">
        <v>1561</v>
      </c>
      <c r="E494" s="113" t="s">
        <v>788</v>
      </c>
      <c r="F494" s="114">
        <v>61</v>
      </c>
      <c r="G494" s="113" t="s">
        <v>1562</v>
      </c>
      <c r="H494" s="113" t="s">
        <v>86</v>
      </c>
      <c r="I494" s="113" t="s">
        <v>1331</v>
      </c>
      <c r="J494" s="113" t="s">
        <v>318</v>
      </c>
      <c r="K494" s="113" t="s">
        <v>382</v>
      </c>
      <c r="L494" s="113" t="s">
        <v>420</v>
      </c>
      <c r="M494" s="113" t="s">
        <v>388</v>
      </c>
      <c r="N494" s="113" t="s">
        <v>44</v>
      </c>
      <c r="O494" s="113" t="s">
        <v>433</v>
      </c>
      <c r="P494" s="113" t="s">
        <v>824</v>
      </c>
      <c r="Q494" s="113">
        <v>26</v>
      </c>
      <c r="R494" s="113" t="s">
        <v>86</v>
      </c>
      <c r="S494" s="84" t="str">
        <f t="shared" si="49"/>
        <v>HATTERAS</v>
      </c>
      <c r="T494" s="84" t="str">
        <f t="shared" si="52"/>
        <v>коричневый</v>
      </c>
      <c r="Y494" s="60">
        <f t="shared" si="53"/>
        <v>2</v>
      </c>
      <c r="Z494" s="49">
        <f t="shared" si="54"/>
        <v>129</v>
      </c>
      <c r="AA494" s="60">
        <f t="shared" si="55"/>
        <v>2129</v>
      </c>
    </row>
    <row r="495" spans="1:27">
      <c r="A495" s="84" t="str">
        <f t="shared" si="50"/>
        <v>68411077</v>
      </c>
      <c r="B495" s="84" t="str">
        <f t="shared" si="51"/>
        <v>02-130-02</v>
      </c>
      <c r="C495" s="113" t="s">
        <v>1565</v>
      </c>
      <c r="D495" s="113" t="s">
        <v>1566</v>
      </c>
      <c r="E495" s="113" t="s">
        <v>787</v>
      </c>
      <c r="F495" s="114">
        <v>57</v>
      </c>
      <c r="G495" s="113" t="s">
        <v>1567</v>
      </c>
      <c r="H495" s="113" t="s">
        <v>63</v>
      </c>
      <c r="I495" s="113" t="s">
        <v>1568</v>
      </c>
      <c r="J495" s="113" t="s">
        <v>318</v>
      </c>
      <c r="K495" s="113" t="s">
        <v>382</v>
      </c>
      <c r="L495" s="113" t="s">
        <v>420</v>
      </c>
      <c r="M495" s="113" t="s">
        <v>388</v>
      </c>
      <c r="N495" s="113" t="s">
        <v>1569</v>
      </c>
      <c r="O495" s="113" t="s">
        <v>433</v>
      </c>
      <c r="P495" s="113" t="s">
        <v>824</v>
      </c>
      <c r="Q495" s="113">
        <v>7</v>
      </c>
      <c r="R495" s="113" t="s">
        <v>63</v>
      </c>
      <c r="S495" s="84" t="str">
        <f t="shared" si="49"/>
        <v>HATTERAS</v>
      </c>
      <c r="T495" s="84" t="str">
        <f t="shared" si="52"/>
        <v>бежевый</v>
      </c>
      <c r="Y495" s="60">
        <f t="shared" si="53"/>
        <v>2</v>
      </c>
      <c r="Z495" s="49">
        <f t="shared" si="54"/>
        <v>130</v>
      </c>
      <c r="AA495" s="60">
        <f t="shared" si="55"/>
        <v>2130</v>
      </c>
    </row>
    <row r="496" spans="1:27">
      <c r="A496" s="84" t="str">
        <f t="shared" si="50"/>
        <v>68411077</v>
      </c>
      <c r="B496" s="84" t="str">
        <f t="shared" si="51"/>
        <v>02-130-02</v>
      </c>
      <c r="C496" s="113" t="s">
        <v>1570</v>
      </c>
      <c r="D496" s="113" t="s">
        <v>1566</v>
      </c>
      <c r="E496" s="113" t="s">
        <v>785</v>
      </c>
      <c r="F496" s="114">
        <v>59</v>
      </c>
      <c r="G496" s="113" t="s">
        <v>1567</v>
      </c>
      <c r="H496" s="113" t="s">
        <v>63</v>
      </c>
      <c r="I496" s="113" t="s">
        <v>1568</v>
      </c>
      <c r="J496" s="113" t="s">
        <v>318</v>
      </c>
      <c r="K496" s="113" t="s">
        <v>382</v>
      </c>
      <c r="L496" s="113" t="s">
        <v>420</v>
      </c>
      <c r="M496" s="113" t="s">
        <v>388</v>
      </c>
      <c r="N496" s="113" t="s">
        <v>1569</v>
      </c>
      <c r="O496" s="113" t="s">
        <v>433</v>
      </c>
      <c r="P496" s="113" t="s">
        <v>824</v>
      </c>
      <c r="Q496" s="113">
        <v>7</v>
      </c>
      <c r="R496" s="113" t="s">
        <v>63</v>
      </c>
      <c r="S496" s="84" t="str">
        <f t="shared" si="49"/>
        <v>HATTERAS</v>
      </c>
      <c r="T496" s="84" t="str">
        <f t="shared" si="52"/>
        <v>бежевый</v>
      </c>
      <c r="Y496" s="60">
        <f t="shared" si="53"/>
        <v>2</v>
      </c>
      <c r="Z496" s="49">
        <f t="shared" si="54"/>
        <v>130</v>
      </c>
      <c r="AA496" s="60">
        <f t="shared" si="55"/>
        <v>2130</v>
      </c>
    </row>
    <row r="497" spans="1:27">
      <c r="A497" s="84" t="str">
        <f t="shared" si="50"/>
        <v>68411077</v>
      </c>
      <c r="B497" s="84" t="str">
        <f t="shared" si="51"/>
        <v>02-130-02</v>
      </c>
      <c r="C497" s="113" t="s">
        <v>1571</v>
      </c>
      <c r="D497" s="113" t="s">
        <v>1566</v>
      </c>
      <c r="E497" s="113" t="s">
        <v>788</v>
      </c>
      <c r="F497" s="114">
        <v>61</v>
      </c>
      <c r="G497" s="113" t="s">
        <v>1567</v>
      </c>
      <c r="H497" s="113" t="s">
        <v>63</v>
      </c>
      <c r="I497" s="113" t="s">
        <v>1568</v>
      </c>
      <c r="J497" s="113" t="s">
        <v>318</v>
      </c>
      <c r="K497" s="113" t="s">
        <v>382</v>
      </c>
      <c r="L497" s="113" t="s">
        <v>420</v>
      </c>
      <c r="M497" s="113" t="s">
        <v>388</v>
      </c>
      <c r="N497" s="113" t="s">
        <v>1569</v>
      </c>
      <c r="O497" s="113" t="s">
        <v>433</v>
      </c>
      <c r="P497" s="113" t="s">
        <v>824</v>
      </c>
      <c r="Q497" s="113">
        <v>7</v>
      </c>
      <c r="R497" s="113" t="s">
        <v>63</v>
      </c>
      <c r="S497" s="84" t="str">
        <f t="shared" si="49"/>
        <v>HATTERAS</v>
      </c>
      <c r="T497" s="84" t="str">
        <f t="shared" si="52"/>
        <v>бежевый</v>
      </c>
      <c r="Y497" s="60">
        <f t="shared" si="53"/>
        <v>2</v>
      </c>
      <c r="Z497" s="49">
        <f t="shared" si="54"/>
        <v>130</v>
      </c>
      <c r="AA497" s="60">
        <f t="shared" si="55"/>
        <v>2130</v>
      </c>
    </row>
    <row r="498" spans="1:27">
      <c r="A498" s="84" t="str">
        <f t="shared" si="50"/>
        <v>68411077</v>
      </c>
      <c r="B498" s="84" t="str">
        <f t="shared" si="51"/>
        <v>02-130-02</v>
      </c>
      <c r="C498" s="113" t="s">
        <v>1572</v>
      </c>
      <c r="D498" s="113" t="s">
        <v>1566</v>
      </c>
      <c r="E498" s="113" t="s">
        <v>790</v>
      </c>
      <c r="F498" s="114">
        <v>55</v>
      </c>
      <c r="G498" s="113" t="s">
        <v>1567</v>
      </c>
      <c r="H498" s="113" t="s">
        <v>63</v>
      </c>
      <c r="I498" s="113" t="s">
        <v>1568</v>
      </c>
      <c r="J498" s="113" t="s">
        <v>318</v>
      </c>
      <c r="K498" s="113" t="s">
        <v>382</v>
      </c>
      <c r="L498" s="113" t="s">
        <v>420</v>
      </c>
      <c r="M498" s="113" t="s">
        <v>388</v>
      </c>
      <c r="N498" s="113" t="s">
        <v>1569</v>
      </c>
      <c r="O498" s="113" t="s">
        <v>433</v>
      </c>
      <c r="P498" s="113" t="s">
        <v>824</v>
      </c>
      <c r="Q498" s="113">
        <v>7</v>
      </c>
      <c r="R498" s="113" t="s">
        <v>63</v>
      </c>
      <c r="S498" s="84" t="str">
        <f t="shared" si="49"/>
        <v>HATTERAS</v>
      </c>
      <c r="T498" s="84" t="str">
        <f t="shared" si="52"/>
        <v>бежевый</v>
      </c>
      <c r="Y498" s="60">
        <f t="shared" si="53"/>
        <v>2</v>
      </c>
      <c r="Z498" s="49">
        <f t="shared" si="54"/>
        <v>130</v>
      </c>
      <c r="AA498" s="60">
        <f t="shared" si="55"/>
        <v>2130</v>
      </c>
    </row>
    <row r="499" spans="1:27">
      <c r="A499" s="84" t="str">
        <f t="shared" si="50"/>
        <v>68411077</v>
      </c>
      <c r="B499" s="84" t="str">
        <f t="shared" si="51"/>
        <v>02-130-02</v>
      </c>
      <c r="C499" s="113" t="s">
        <v>1573</v>
      </c>
      <c r="D499" s="113" t="s">
        <v>1566</v>
      </c>
      <c r="E499" s="113" t="s">
        <v>813</v>
      </c>
      <c r="F499" s="114">
        <v>56</v>
      </c>
      <c r="G499" s="113" t="s">
        <v>1567</v>
      </c>
      <c r="H499" s="113" t="s">
        <v>63</v>
      </c>
      <c r="I499" s="113" t="s">
        <v>1568</v>
      </c>
      <c r="J499" s="113" t="s">
        <v>318</v>
      </c>
      <c r="K499" s="113" t="s">
        <v>382</v>
      </c>
      <c r="L499" s="113" t="s">
        <v>420</v>
      </c>
      <c r="M499" s="113" t="s">
        <v>388</v>
      </c>
      <c r="N499" s="113" t="s">
        <v>1569</v>
      </c>
      <c r="O499" s="113" t="s">
        <v>433</v>
      </c>
      <c r="P499" s="113" t="s">
        <v>824</v>
      </c>
      <c r="Q499" s="113">
        <v>7</v>
      </c>
      <c r="R499" s="113" t="s">
        <v>63</v>
      </c>
      <c r="S499" s="84" t="str">
        <f t="shared" si="49"/>
        <v>HATTERAS</v>
      </c>
      <c r="T499" s="84" t="str">
        <f t="shared" si="52"/>
        <v>бежевый</v>
      </c>
      <c r="Y499" s="60">
        <f t="shared" si="53"/>
        <v>2</v>
      </c>
      <c r="Z499" s="49">
        <f t="shared" si="54"/>
        <v>130</v>
      </c>
      <c r="AA499" s="60">
        <f t="shared" si="55"/>
        <v>2130</v>
      </c>
    </row>
    <row r="500" spans="1:27">
      <c r="A500" s="84" t="str">
        <f t="shared" si="50"/>
        <v>68411077</v>
      </c>
      <c r="B500" s="84" t="str">
        <f t="shared" si="51"/>
        <v>02-130-02</v>
      </c>
      <c r="C500" s="113" t="s">
        <v>1574</v>
      </c>
      <c r="D500" s="113" t="s">
        <v>1566</v>
      </c>
      <c r="E500" s="113" t="s">
        <v>798</v>
      </c>
      <c r="F500" s="114">
        <v>60</v>
      </c>
      <c r="G500" s="113" t="s">
        <v>1567</v>
      </c>
      <c r="H500" s="113" t="s">
        <v>63</v>
      </c>
      <c r="I500" s="113" t="s">
        <v>1568</v>
      </c>
      <c r="J500" s="113" t="s">
        <v>318</v>
      </c>
      <c r="K500" s="113" t="s">
        <v>382</v>
      </c>
      <c r="L500" s="113" t="s">
        <v>420</v>
      </c>
      <c r="M500" s="113" t="s">
        <v>388</v>
      </c>
      <c r="N500" s="113" t="s">
        <v>1569</v>
      </c>
      <c r="O500" s="113" t="s">
        <v>433</v>
      </c>
      <c r="P500" s="113" t="s">
        <v>824</v>
      </c>
      <c r="Q500" s="113">
        <v>7</v>
      </c>
      <c r="R500" s="113" t="s">
        <v>63</v>
      </c>
      <c r="S500" s="84" t="str">
        <f t="shared" si="49"/>
        <v>HATTERAS</v>
      </c>
      <c r="T500" s="84" t="str">
        <f t="shared" si="52"/>
        <v>бежевый</v>
      </c>
      <c r="Y500" s="60">
        <f t="shared" si="53"/>
        <v>2</v>
      </c>
      <c r="Z500" s="49">
        <f t="shared" si="54"/>
        <v>130</v>
      </c>
      <c r="AA500" s="60">
        <f t="shared" si="55"/>
        <v>2130</v>
      </c>
    </row>
    <row r="501" spans="1:27">
      <c r="A501" s="84" t="str">
        <f t="shared" si="50"/>
        <v>68411077</v>
      </c>
      <c r="B501" s="84" t="str">
        <f t="shared" si="51"/>
        <v>02-130-02</v>
      </c>
      <c r="C501" s="113" t="s">
        <v>1575</v>
      </c>
      <c r="D501" s="113" t="s">
        <v>1566</v>
      </c>
      <c r="E501" s="113" t="s">
        <v>789</v>
      </c>
      <c r="F501" s="114">
        <v>63</v>
      </c>
      <c r="G501" s="113" t="s">
        <v>1567</v>
      </c>
      <c r="H501" s="113" t="s">
        <v>63</v>
      </c>
      <c r="I501" s="113" t="s">
        <v>1568</v>
      </c>
      <c r="J501" s="113" t="s">
        <v>318</v>
      </c>
      <c r="K501" s="113" t="s">
        <v>382</v>
      </c>
      <c r="L501" s="113" t="s">
        <v>420</v>
      </c>
      <c r="M501" s="113" t="s">
        <v>388</v>
      </c>
      <c r="N501" s="113" t="s">
        <v>1569</v>
      </c>
      <c r="O501" s="113" t="s">
        <v>433</v>
      </c>
      <c r="P501" s="113" t="s">
        <v>824</v>
      </c>
      <c r="Q501" s="113">
        <v>7</v>
      </c>
      <c r="R501" s="113" t="s">
        <v>63</v>
      </c>
      <c r="S501" s="84" t="str">
        <f t="shared" si="49"/>
        <v>HATTERAS</v>
      </c>
      <c r="T501" s="84" t="str">
        <f t="shared" si="52"/>
        <v>бежевый</v>
      </c>
      <c r="Y501" s="60">
        <f t="shared" si="53"/>
        <v>2</v>
      </c>
      <c r="Z501" s="49">
        <f t="shared" si="54"/>
        <v>130</v>
      </c>
      <c r="AA501" s="60">
        <f t="shared" si="55"/>
        <v>2130</v>
      </c>
    </row>
    <row r="502" spans="1:27">
      <c r="A502" s="84" t="str">
        <f t="shared" si="50"/>
        <v>68411077</v>
      </c>
      <c r="B502" s="84" t="str">
        <f t="shared" si="51"/>
        <v>02-130-02</v>
      </c>
      <c r="C502" s="113" t="s">
        <v>1576</v>
      </c>
      <c r="D502" s="113" t="s">
        <v>1566</v>
      </c>
      <c r="E502" s="113" t="s">
        <v>797</v>
      </c>
      <c r="F502" s="114">
        <v>58</v>
      </c>
      <c r="G502" s="113" t="s">
        <v>1567</v>
      </c>
      <c r="H502" s="113" t="s">
        <v>63</v>
      </c>
      <c r="I502" s="113" t="s">
        <v>1568</v>
      </c>
      <c r="J502" s="113" t="s">
        <v>318</v>
      </c>
      <c r="K502" s="113" t="s">
        <v>382</v>
      </c>
      <c r="L502" s="113" t="s">
        <v>420</v>
      </c>
      <c r="M502" s="113" t="s">
        <v>388</v>
      </c>
      <c r="N502" s="113" t="s">
        <v>1569</v>
      </c>
      <c r="O502" s="113" t="s">
        <v>433</v>
      </c>
      <c r="P502" s="113" t="s">
        <v>824</v>
      </c>
      <c r="Q502" s="113">
        <v>7</v>
      </c>
      <c r="R502" s="113" t="s">
        <v>63</v>
      </c>
      <c r="S502" s="84" t="str">
        <f t="shared" si="49"/>
        <v>HATTERAS</v>
      </c>
      <c r="T502" s="84" t="str">
        <f t="shared" si="52"/>
        <v>бежевый</v>
      </c>
      <c r="Y502" s="60">
        <f t="shared" si="53"/>
        <v>2</v>
      </c>
      <c r="Z502" s="49">
        <f t="shared" si="54"/>
        <v>130</v>
      </c>
      <c r="AA502" s="60">
        <f t="shared" si="55"/>
        <v>2130</v>
      </c>
    </row>
    <row r="503" spans="1:27">
      <c r="A503" s="84" t="str">
        <f t="shared" si="50"/>
        <v>68411077</v>
      </c>
      <c r="B503" s="84" t="str">
        <f t="shared" si="51"/>
        <v>02-130-02</v>
      </c>
      <c r="C503" s="113" t="s">
        <v>1577</v>
      </c>
      <c r="D503" s="113" t="s">
        <v>1566</v>
      </c>
      <c r="E503" s="113" t="s">
        <v>835</v>
      </c>
      <c r="F503" s="114">
        <v>62</v>
      </c>
      <c r="G503" s="113" t="s">
        <v>1567</v>
      </c>
      <c r="H503" s="113" t="s">
        <v>63</v>
      </c>
      <c r="I503" s="113" t="s">
        <v>1568</v>
      </c>
      <c r="J503" s="113" t="s">
        <v>318</v>
      </c>
      <c r="K503" s="113" t="s">
        <v>382</v>
      </c>
      <c r="L503" s="113" t="s">
        <v>420</v>
      </c>
      <c r="M503" s="113" t="s">
        <v>388</v>
      </c>
      <c r="N503" s="113" t="s">
        <v>1569</v>
      </c>
      <c r="O503" s="113" t="s">
        <v>433</v>
      </c>
      <c r="P503" s="113" t="s">
        <v>824</v>
      </c>
      <c r="Q503" s="113">
        <v>7</v>
      </c>
      <c r="R503" s="113" t="s">
        <v>63</v>
      </c>
      <c r="S503" s="84" t="str">
        <f t="shared" si="49"/>
        <v>HATTERAS</v>
      </c>
      <c r="T503" s="84" t="str">
        <f t="shared" si="52"/>
        <v>бежевый</v>
      </c>
      <c r="Y503" s="60">
        <f t="shared" si="53"/>
        <v>2</v>
      </c>
      <c r="Z503" s="49">
        <f t="shared" si="54"/>
        <v>130</v>
      </c>
      <c r="AA503" s="60">
        <f t="shared" si="55"/>
        <v>2130</v>
      </c>
    </row>
    <row r="504" spans="1:27">
      <c r="A504" s="84" t="str">
        <f t="shared" si="50"/>
        <v>684190356</v>
      </c>
      <c r="B504" s="84" t="str">
        <f t="shared" si="51"/>
        <v>02-131-00</v>
      </c>
      <c r="C504" s="113" t="s">
        <v>1578</v>
      </c>
      <c r="D504" s="113" t="s">
        <v>1579</v>
      </c>
      <c r="E504" s="113" t="s">
        <v>787</v>
      </c>
      <c r="F504" s="114">
        <v>57</v>
      </c>
      <c r="G504" s="113" t="s">
        <v>1580</v>
      </c>
      <c r="H504" s="113" t="s">
        <v>158</v>
      </c>
      <c r="I504" s="113" t="s">
        <v>792</v>
      </c>
      <c r="J504" s="113" t="s">
        <v>318</v>
      </c>
      <c r="K504" s="113" t="s">
        <v>382</v>
      </c>
      <c r="L504" s="113" t="s">
        <v>420</v>
      </c>
      <c r="M504" s="113" t="s">
        <v>384</v>
      </c>
      <c r="N504" s="113" t="s">
        <v>43</v>
      </c>
      <c r="O504" s="113" t="s">
        <v>433</v>
      </c>
      <c r="P504" s="113" t="s">
        <v>824</v>
      </c>
      <c r="Q504" s="113">
        <v>56</v>
      </c>
      <c r="R504" s="113" t="s">
        <v>195</v>
      </c>
      <c r="S504" s="84" t="str">
        <f t="shared" si="49"/>
        <v>HATTERAS WAXED</v>
      </c>
      <c r="T504" s="84" t="str">
        <f t="shared" si="52"/>
        <v>камуфляж</v>
      </c>
      <c r="Y504" s="60">
        <f t="shared" si="53"/>
        <v>2</v>
      </c>
      <c r="Z504" s="49">
        <f t="shared" si="54"/>
        <v>131</v>
      </c>
      <c r="AA504" s="60">
        <f t="shared" si="55"/>
        <v>2131</v>
      </c>
    </row>
    <row r="505" spans="1:27">
      <c r="A505" s="84" t="str">
        <f t="shared" si="50"/>
        <v>684190356</v>
      </c>
      <c r="B505" s="84" t="str">
        <f t="shared" si="51"/>
        <v>02-131-00</v>
      </c>
      <c r="C505" s="113" t="s">
        <v>1581</v>
      </c>
      <c r="D505" s="113" t="s">
        <v>1579</v>
      </c>
      <c r="E505" s="113" t="s">
        <v>785</v>
      </c>
      <c r="F505" s="114">
        <v>59</v>
      </c>
      <c r="G505" s="113" t="s">
        <v>1580</v>
      </c>
      <c r="H505" s="113" t="s">
        <v>158</v>
      </c>
      <c r="I505" s="113" t="s">
        <v>792</v>
      </c>
      <c r="J505" s="113" t="s">
        <v>318</v>
      </c>
      <c r="K505" s="113" t="s">
        <v>382</v>
      </c>
      <c r="L505" s="113" t="s">
        <v>420</v>
      </c>
      <c r="M505" s="113" t="s">
        <v>384</v>
      </c>
      <c r="N505" s="113" t="s">
        <v>43</v>
      </c>
      <c r="O505" s="113" t="s">
        <v>433</v>
      </c>
      <c r="P505" s="113" t="s">
        <v>824</v>
      </c>
      <c r="Q505" s="113">
        <v>56</v>
      </c>
      <c r="R505" s="113" t="s">
        <v>195</v>
      </c>
      <c r="S505" s="84" t="str">
        <f t="shared" si="49"/>
        <v>HATTERAS WAXED</v>
      </c>
      <c r="T505" s="84" t="str">
        <f t="shared" si="52"/>
        <v>камуфляж</v>
      </c>
      <c r="Y505" s="60">
        <f t="shared" si="53"/>
        <v>2</v>
      </c>
      <c r="Z505" s="49">
        <f t="shared" si="54"/>
        <v>131</v>
      </c>
      <c r="AA505" s="60">
        <f t="shared" si="55"/>
        <v>2131</v>
      </c>
    </row>
    <row r="506" spans="1:27">
      <c r="A506" s="84" t="str">
        <f t="shared" si="50"/>
        <v>684680228</v>
      </c>
      <c r="B506" s="84" t="str">
        <f t="shared" si="51"/>
        <v>02-132-21</v>
      </c>
      <c r="C506" s="113" t="s">
        <v>1582</v>
      </c>
      <c r="D506" s="113" t="s">
        <v>1583</v>
      </c>
      <c r="E506" s="113" t="s">
        <v>787</v>
      </c>
      <c r="F506" s="114">
        <v>57</v>
      </c>
      <c r="G506" s="113" t="s">
        <v>1584</v>
      </c>
      <c r="H506" s="113" t="s">
        <v>252</v>
      </c>
      <c r="I506" s="113" t="s">
        <v>1585</v>
      </c>
      <c r="J506" s="113" t="s">
        <v>318</v>
      </c>
      <c r="K506" s="113" t="s">
        <v>382</v>
      </c>
      <c r="L506" s="113" t="s">
        <v>420</v>
      </c>
      <c r="M506" s="113" t="s">
        <v>388</v>
      </c>
      <c r="N506" s="113" t="s">
        <v>44</v>
      </c>
      <c r="O506" s="113" t="s">
        <v>433</v>
      </c>
      <c r="P506" s="113" t="s">
        <v>824</v>
      </c>
      <c r="Q506" s="113">
        <v>28</v>
      </c>
      <c r="R506" s="113" t="s">
        <v>71</v>
      </c>
      <c r="S506" s="84" t="str">
        <f t="shared" si="49"/>
        <v>HATTERAS UPHOLSTERY</v>
      </c>
      <c r="T506" s="84" t="str">
        <f t="shared" si="52"/>
        <v>синий / красный</v>
      </c>
      <c r="Y506" s="60">
        <f t="shared" si="53"/>
        <v>2</v>
      </c>
      <c r="Z506" s="49">
        <f t="shared" si="54"/>
        <v>132</v>
      </c>
      <c r="AA506" s="60">
        <f t="shared" si="55"/>
        <v>2132</v>
      </c>
    </row>
    <row r="507" spans="1:27">
      <c r="A507" s="84" t="str">
        <f t="shared" si="50"/>
        <v>684680228</v>
      </c>
      <c r="B507" s="84" t="str">
        <f t="shared" si="51"/>
        <v>02-132-21</v>
      </c>
      <c r="C507" s="113" t="s">
        <v>1586</v>
      </c>
      <c r="D507" s="113" t="s">
        <v>1583</v>
      </c>
      <c r="E507" s="113" t="s">
        <v>785</v>
      </c>
      <c r="F507" s="114">
        <v>59</v>
      </c>
      <c r="G507" s="113" t="s">
        <v>1584</v>
      </c>
      <c r="H507" s="113" t="s">
        <v>252</v>
      </c>
      <c r="I507" s="113" t="s">
        <v>1585</v>
      </c>
      <c r="J507" s="113" t="s">
        <v>318</v>
      </c>
      <c r="K507" s="113" t="s">
        <v>382</v>
      </c>
      <c r="L507" s="113" t="s">
        <v>420</v>
      </c>
      <c r="M507" s="113" t="s">
        <v>388</v>
      </c>
      <c r="N507" s="113" t="s">
        <v>44</v>
      </c>
      <c r="O507" s="113" t="s">
        <v>433</v>
      </c>
      <c r="P507" s="113" t="s">
        <v>824</v>
      </c>
      <c r="Q507" s="113">
        <v>28</v>
      </c>
      <c r="R507" s="113" t="s">
        <v>71</v>
      </c>
      <c r="S507" s="84" t="str">
        <f t="shared" si="49"/>
        <v>HATTERAS UPHOLSTERY</v>
      </c>
      <c r="T507" s="84" t="str">
        <f t="shared" si="52"/>
        <v>синий / красный</v>
      </c>
      <c r="Y507" s="60">
        <f t="shared" si="53"/>
        <v>2</v>
      </c>
      <c r="Z507" s="49">
        <f t="shared" si="54"/>
        <v>132</v>
      </c>
      <c r="AA507" s="60">
        <f t="shared" si="55"/>
        <v>2132</v>
      </c>
    </row>
    <row r="508" spans="1:27">
      <c r="A508" s="84" t="str">
        <f t="shared" si="50"/>
        <v>684680228</v>
      </c>
      <c r="B508" s="84" t="str">
        <f t="shared" si="51"/>
        <v>02-132-21</v>
      </c>
      <c r="C508" s="113" t="s">
        <v>1587</v>
      </c>
      <c r="D508" s="113" t="s">
        <v>1583</v>
      </c>
      <c r="E508" s="113" t="s">
        <v>788</v>
      </c>
      <c r="F508" s="114">
        <v>61</v>
      </c>
      <c r="G508" s="113" t="s">
        <v>1584</v>
      </c>
      <c r="H508" s="113" t="s">
        <v>252</v>
      </c>
      <c r="I508" s="113" t="s">
        <v>1585</v>
      </c>
      <c r="J508" s="113" t="s">
        <v>318</v>
      </c>
      <c r="K508" s="113" t="s">
        <v>382</v>
      </c>
      <c r="L508" s="113" t="s">
        <v>420</v>
      </c>
      <c r="M508" s="113" t="s">
        <v>388</v>
      </c>
      <c r="N508" s="113" t="s">
        <v>44</v>
      </c>
      <c r="O508" s="113" t="s">
        <v>433</v>
      </c>
      <c r="P508" s="113" t="s">
        <v>824</v>
      </c>
      <c r="Q508" s="113">
        <v>28</v>
      </c>
      <c r="R508" s="113" t="s">
        <v>71</v>
      </c>
      <c r="S508" s="84" t="str">
        <f t="shared" si="49"/>
        <v>HATTERAS UPHOLSTERY</v>
      </c>
      <c r="T508" s="84" t="str">
        <f t="shared" si="52"/>
        <v>синий / красный</v>
      </c>
      <c r="Y508" s="60">
        <f t="shared" si="53"/>
        <v>2</v>
      </c>
      <c r="Z508" s="49">
        <f t="shared" si="54"/>
        <v>132</v>
      </c>
      <c r="AA508" s="60">
        <f t="shared" si="55"/>
        <v>2132</v>
      </c>
    </row>
    <row r="509" spans="1:27">
      <c r="A509" s="84" t="str">
        <f t="shared" si="50"/>
        <v>684680228</v>
      </c>
      <c r="B509" s="84" t="str">
        <f t="shared" si="51"/>
        <v>02-132-21</v>
      </c>
      <c r="C509" s="113" t="s">
        <v>1588</v>
      </c>
      <c r="D509" s="113" t="s">
        <v>1583</v>
      </c>
      <c r="E509" s="113" t="s">
        <v>790</v>
      </c>
      <c r="F509" s="114">
        <v>55</v>
      </c>
      <c r="G509" s="113" t="s">
        <v>1584</v>
      </c>
      <c r="H509" s="113" t="s">
        <v>252</v>
      </c>
      <c r="I509" s="113" t="s">
        <v>1585</v>
      </c>
      <c r="J509" s="113" t="s">
        <v>318</v>
      </c>
      <c r="K509" s="113" t="s">
        <v>382</v>
      </c>
      <c r="L509" s="113" t="s">
        <v>420</v>
      </c>
      <c r="M509" s="113" t="s">
        <v>388</v>
      </c>
      <c r="N509" s="113" t="s">
        <v>44</v>
      </c>
      <c r="O509" s="113" t="s">
        <v>433</v>
      </c>
      <c r="P509" s="113" t="s">
        <v>824</v>
      </c>
      <c r="Q509" s="113">
        <v>28</v>
      </c>
      <c r="R509" s="113" t="s">
        <v>71</v>
      </c>
      <c r="S509" s="84" t="str">
        <f t="shared" si="49"/>
        <v>HATTERAS UPHOLSTERY</v>
      </c>
      <c r="T509" s="84" t="str">
        <f t="shared" si="52"/>
        <v>синий / красный</v>
      </c>
      <c r="Y509" s="60">
        <f t="shared" si="53"/>
        <v>2</v>
      </c>
      <c r="Z509" s="49">
        <f t="shared" si="54"/>
        <v>132</v>
      </c>
      <c r="AA509" s="60">
        <f t="shared" si="55"/>
        <v>2132</v>
      </c>
    </row>
    <row r="510" spans="1:27">
      <c r="A510" s="84" t="str">
        <f t="shared" si="50"/>
        <v>68471021</v>
      </c>
      <c r="B510" s="84" t="str">
        <f t="shared" si="51"/>
        <v>02-050-09</v>
      </c>
      <c r="C510" s="113" t="s">
        <v>1589</v>
      </c>
      <c r="D510" s="113" t="s">
        <v>1590</v>
      </c>
      <c r="E510" s="113" t="s">
        <v>787</v>
      </c>
      <c r="F510" s="114">
        <v>57</v>
      </c>
      <c r="G510" s="113" t="s">
        <v>888</v>
      </c>
      <c r="H510" s="113" t="s">
        <v>53</v>
      </c>
      <c r="I510" s="113" t="s">
        <v>810</v>
      </c>
      <c r="J510" s="113" t="s">
        <v>318</v>
      </c>
      <c r="K510" s="113" t="s">
        <v>382</v>
      </c>
      <c r="L510" s="113" t="s">
        <v>420</v>
      </c>
      <c r="M510" s="113" t="s">
        <v>388</v>
      </c>
      <c r="N510" s="113" t="s">
        <v>32</v>
      </c>
      <c r="O510" s="113" t="s">
        <v>386</v>
      </c>
      <c r="P510" s="113" t="s">
        <v>824</v>
      </c>
      <c r="Q510" s="113">
        <v>1</v>
      </c>
      <c r="R510" s="113" t="s">
        <v>53</v>
      </c>
      <c r="S510" s="84" t="str">
        <f t="shared" si="49"/>
        <v>HATTERAS</v>
      </c>
      <c r="T510" s="84" t="str">
        <f t="shared" si="52"/>
        <v>черный</v>
      </c>
      <c r="Y510" s="60">
        <f t="shared" si="53"/>
        <v>2</v>
      </c>
      <c r="Z510" s="49">
        <f t="shared" si="54"/>
        <v>50</v>
      </c>
      <c r="AA510" s="60">
        <f t="shared" si="55"/>
        <v>2050</v>
      </c>
    </row>
    <row r="511" spans="1:27">
      <c r="A511" s="84" t="str">
        <f t="shared" si="50"/>
        <v>68471021</v>
      </c>
      <c r="B511" s="84" t="str">
        <f t="shared" si="51"/>
        <v>02-050-09</v>
      </c>
      <c r="C511" s="113" t="s">
        <v>1591</v>
      </c>
      <c r="D511" s="113" t="s">
        <v>1590</v>
      </c>
      <c r="E511" s="113" t="s">
        <v>785</v>
      </c>
      <c r="F511" s="114">
        <v>59</v>
      </c>
      <c r="G511" s="113" t="s">
        <v>888</v>
      </c>
      <c r="H511" s="113" t="s">
        <v>53</v>
      </c>
      <c r="I511" s="113" t="s">
        <v>810</v>
      </c>
      <c r="J511" s="113" t="s">
        <v>318</v>
      </c>
      <c r="K511" s="113" t="s">
        <v>382</v>
      </c>
      <c r="L511" s="113" t="s">
        <v>420</v>
      </c>
      <c r="M511" s="113" t="s">
        <v>388</v>
      </c>
      <c r="N511" s="113" t="s">
        <v>32</v>
      </c>
      <c r="O511" s="113" t="s">
        <v>386</v>
      </c>
      <c r="P511" s="113" t="s">
        <v>824</v>
      </c>
      <c r="Q511" s="113">
        <v>1</v>
      </c>
      <c r="R511" s="113" t="s">
        <v>53</v>
      </c>
      <c r="S511" s="84" t="str">
        <f t="shared" si="49"/>
        <v>HATTERAS</v>
      </c>
      <c r="T511" s="84" t="str">
        <f t="shared" si="52"/>
        <v>черный</v>
      </c>
      <c r="Y511" s="60">
        <f t="shared" si="53"/>
        <v>2</v>
      </c>
      <c r="Z511" s="49">
        <f t="shared" si="54"/>
        <v>50</v>
      </c>
      <c r="AA511" s="60">
        <f t="shared" si="55"/>
        <v>2050</v>
      </c>
    </row>
    <row r="512" spans="1:27">
      <c r="A512" s="84" t="str">
        <f t="shared" si="50"/>
        <v>68471021</v>
      </c>
      <c r="B512" s="84" t="str">
        <f t="shared" si="51"/>
        <v>02-050-09</v>
      </c>
      <c r="C512" s="113" t="s">
        <v>1592</v>
      </c>
      <c r="D512" s="113" t="s">
        <v>1590</v>
      </c>
      <c r="E512" s="113" t="s">
        <v>788</v>
      </c>
      <c r="F512" s="114">
        <v>61</v>
      </c>
      <c r="G512" s="113" t="s">
        <v>888</v>
      </c>
      <c r="H512" s="113" t="s">
        <v>53</v>
      </c>
      <c r="I512" s="113" t="s">
        <v>810</v>
      </c>
      <c r="J512" s="113" t="s">
        <v>318</v>
      </c>
      <c r="K512" s="113" t="s">
        <v>382</v>
      </c>
      <c r="L512" s="113" t="s">
        <v>420</v>
      </c>
      <c r="M512" s="113" t="s">
        <v>388</v>
      </c>
      <c r="N512" s="113" t="s">
        <v>32</v>
      </c>
      <c r="O512" s="113" t="s">
        <v>386</v>
      </c>
      <c r="P512" s="113" t="s">
        <v>824</v>
      </c>
      <c r="Q512" s="113">
        <v>1</v>
      </c>
      <c r="R512" s="113" t="s">
        <v>53</v>
      </c>
      <c r="S512" s="84" t="str">
        <f t="shared" si="49"/>
        <v>HATTERAS</v>
      </c>
      <c r="T512" s="84" t="str">
        <f t="shared" si="52"/>
        <v>черный</v>
      </c>
      <c r="Y512" s="60">
        <f t="shared" si="53"/>
        <v>2</v>
      </c>
      <c r="Z512" s="49">
        <f t="shared" si="54"/>
        <v>50</v>
      </c>
      <c r="AA512" s="60">
        <f t="shared" si="55"/>
        <v>2050</v>
      </c>
    </row>
    <row r="513" spans="1:27">
      <c r="A513" s="84" t="str">
        <f t="shared" si="50"/>
        <v>68471021</v>
      </c>
      <c r="B513" s="84" t="str">
        <f t="shared" si="51"/>
        <v>02-050-09</v>
      </c>
      <c r="C513" s="113" t="s">
        <v>1593</v>
      </c>
      <c r="D513" s="113" t="s">
        <v>1590</v>
      </c>
      <c r="E513" s="113" t="s">
        <v>790</v>
      </c>
      <c r="F513" s="114">
        <v>55</v>
      </c>
      <c r="G513" s="113" t="s">
        <v>888</v>
      </c>
      <c r="H513" s="113" t="s">
        <v>53</v>
      </c>
      <c r="I513" s="113" t="s">
        <v>810</v>
      </c>
      <c r="J513" s="113" t="s">
        <v>318</v>
      </c>
      <c r="K513" s="113" t="s">
        <v>382</v>
      </c>
      <c r="L513" s="113" t="s">
        <v>420</v>
      </c>
      <c r="M513" s="113" t="s">
        <v>388</v>
      </c>
      <c r="N513" s="113" t="s">
        <v>32</v>
      </c>
      <c r="O513" s="113" t="s">
        <v>386</v>
      </c>
      <c r="P513" s="113" t="s">
        <v>824</v>
      </c>
      <c r="Q513" s="113">
        <v>1</v>
      </c>
      <c r="R513" s="113" t="s">
        <v>53</v>
      </c>
      <c r="S513" s="84" t="str">
        <f t="shared" si="49"/>
        <v>HATTERAS</v>
      </c>
      <c r="T513" s="84" t="str">
        <f t="shared" si="52"/>
        <v>черный</v>
      </c>
      <c r="Y513" s="60">
        <f t="shared" si="53"/>
        <v>2</v>
      </c>
      <c r="Z513" s="49">
        <f t="shared" si="54"/>
        <v>50</v>
      </c>
      <c r="AA513" s="60">
        <f t="shared" si="55"/>
        <v>2050</v>
      </c>
    </row>
    <row r="514" spans="1:27">
      <c r="A514" s="84" t="str">
        <f t="shared" si="50"/>
        <v>68471021</v>
      </c>
      <c r="B514" s="84" t="str">
        <f t="shared" si="51"/>
        <v>02-050-09</v>
      </c>
      <c r="C514" s="113" t="s">
        <v>1594</v>
      </c>
      <c r="D514" s="113" t="s">
        <v>1590</v>
      </c>
      <c r="E514" s="113" t="s">
        <v>789</v>
      </c>
      <c r="F514" s="114">
        <v>63</v>
      </c>
      <c r="G514" s="113" t="s">
        <v>888</v>
      </c>
      <c r="H514" s="113" t="s">
        <v>53</v>
      </c>
      <c r="I514" s="113" t="s">
        <v>810</v>
      </c>
      <c r="J514" s="113" t="s">
        <v>318</v>
      </c>
      <c r="K514" s="113" t="s">
        <v>382</v>
      </c>
      <c r="L514" s="113" t="s">
        <v>420</v>
      </c>
      <c r="M514" s="113" t="s">
        <v>388</v>
      </c>
      <c r="N514" s="113" t="s">
        <v>32</v>
      </c>
      <c r="O514" s="113" t="s">
        <v>386</v>
      </c>
      <c r="P514" s="113" t="s">
        <v>824</v>
      </c>
      <c r="Q514" s="113">
        <v>1</v>
      </c>
      <c r="R514" s="113" t="s">
        <v>53</v>
      </c>
      <c r="S514" s="84" t="str">
        <f t="shared" ref="S514:S577" si="56">IF(A514&lt;&gt;"",IF(FIND(" ",G514)&gt;=1,MID(G514,FIND(" ",G514)+1,LEN(G514)),""),"")</f>
        <v>HATTERAS</v>
      </c>
      <c r="T514" s="84" t="str">
        <f t="shared" si="52"/>
        <v>черный</v>
      </c>
      <c r="Y514" s="60">
        <f t="shared" si="53"/>
        <v>2</v>
      </c>
      <c r="Z514" s="49">
        <f t="shared" si="54"/>
        <v>50</v>
      </c>
      <c r="AA514" s="60">
        <f t="shared" si="55"/>
        <v>2050</v>
      </c>
    </row>
    <row r="515" spans="1:27">
      <c r="A515" s="84" t="str">
        <f t="shared" ref="A515:A578" si="57">IF(G515&amp;Q515&lt;&gt;"",IF(FIND(" ",G515)&gt;=1,MID(G515,1,FIND(" ",G515)-1)&amp;Q515,G515&amp;Q515),"")</f>
        <v>6860501333</v>
      </c>
      <c r="B515" s="84" t="str">
        <f t="shared" ref="B515:B578" si="58">IF(C515&lt;&gt;"",LEFT(C515,9),"")</f>
        <v>02-133-05</v>
      </c>
      <c r="C515" s="113" t="s">
        <v>1595</v>
      </c>
      <c r="D515" s="113" t="s">
        <v>1596</v>
      </c>
      <c r="E515" s="113" t="s">
        <v>790</v>
      </c>
      <c r="F515" s="114">
        <v>55</v>
      </c>
      <c r="G515" s="113" t="s">
        <v>1597</v>
      </c>
      <c r="H515" s="113" t="s">
        <v>277</v>
      </c>
      <c r="I515" s="113" t="s">
        <v>957</v>
      </c>
      <c r="J515" s="113" t="s">
        <v>348</v>
      </c>
      <c r="K515" s="113" t="s">
        <v>382</v>
      </c>
      <c r="L515" s="113" t="s">
        <v>420</v>
      </c>
      <c r="M515" s="113" t="s">
        <v>388</v>
      </c>
      <c r="N515" s="113" t="s">
        <v>44</v>
      </c>
      <c r="O515" s="113" t="s">
        <v>386</v>
      </c>
      <c r="P515" s="113" t="s">
        <v>824</v>
      </c>
      <c r="Q515" s="113">
        <v>333</v>
      </c>
      <c r="R515" s="113" t="s">
        <v>83</v>
      </c>
      <c r="S515" s="84" t="str">
        <f t="shared" si="56"/>
        <v>8-PANEL WOOLRICH</v>
      </c>
      <c r="T515" s="84" t="str">
        <f t="shared" ref="T515:T578" si="59">IF(H515&lt;&gt;"",H515,"")</f>
        <v>темно-серый</v>
      </c>
      <c r="Y515" s="60">
        <f t="shared" ref="Y515:Y578" si="60">IFERROR(VALUE(MID($C515,1,2)),0)</f>
        <v>2</v>
      </c>
      <c r="Z515" s="49">
        <f t="shared" ref="Z515:Z578" si="61">IFERROR(VALUE(MID($C515,4,3)),0)</f>
        <v>133</v>
      </c>
      <c r="AA515" s="60">
        <f t="shared" ref="AA515:AA578" si="62">VALUE(RIGHT("00"&amp;Y515,2)&amp;RIGHT("000"&amp;Z515,3))</f>
        <v>2133</v>
      </c>
    </row>
    <row r="516" spans="1:27">
      <c r="A516" s="84" t="str">
        <f t="shared" si="57"/>
        <v>6860501333</v>
      </c>
      <c r="B516" s="84" t="str">
        <f t="shared" si="58"/>
        <v>02-133-05</v>
      </c>
      <c r="C516" s="113" t="s">
        <v>1598</v>
      </c>
      <c r="D516" s="113" t="s">
        <v>1596</v>
      </c>
      <c r="E516" s="113" t="s">
        <v>787</v>
      </c>
      <c r="F516" s="114">
        <v>57</v>
      </c>
      <c r="G516" s="113" t="s">
        <v>1597</v>
      </c>
      <c r="H516" s="113" t="s">
        <v>277</v>
      </c>
      <c r="I516" s="113" t="s">
        <v>957</v>
      </c>
      <c r="J516" s="113" t="s">
        <v>348</v>
      </c>
      <c r="K516" s="113" t="s">
        <v>382</v>
      </c>
      <c r="L516" s="113" t="s">
        <v>420</v>
      </c>
      <c r="M516" s="113" t="s">
        <v>388</v>
      </c>
      <c r="N516" s="113" t="s">
        <v>44</v>
      </c>
      <c r="O516" s="113" t="s">
        <v>386</v>
      </c>
      <c r="P516" s="113" t="s">
        <v>824</v>
      </c>
      <c r="Q516" s="113">
        <v>333</v>
      </c>
      <c r="R516" s="113" t="s">
        <v>83</v>
      </c>
      <c r="S516" s="84" t="str">
        <f t="shared" si="56"/>
        <v>8-PANEL WOOLRICH</v>
      </c>
      <c r="T516" s="84" t="str">
        <f t="shared" si="59"/>
        <v>темно-серый</v>
      </c>
      <c r="Y516" s="60">
        <f t="shared" si="60"/>
        <v>2</v>
      </c>
      <c r="Z516" s="49">
        <f t="shared" si="61"/>
        <v>133</v>
      </c>
      <c r="AA516" s="60">
        <f t="shared" si="62"/>
        <v>2133</v>
      </c>
    </row>
    <row r="517" spans="1:27">
      <c r="A517" s="84" t="str">
        <f t="shared" si="57"/>
        <v>6860501333</v>
      </c>
      <c r="B517" s="84" t="str">
        <f t="shared" si="58"/>
        <v>02-133-05</v>
      </c>
      <c r="C517" s="113" t="s">
        <v>1599</v>
      </c>
      <c r="D517" s="113" t="s">
        <v>1596</v>
      </c>
      <c r="E517" s="113" t="s">
        <v>785</v>
      </c>
      <c r="F517" s="114">
        <v>59</v>
      </c>
      <c r="G517" s="113" t="s">
        <v>1597</v>
      </c>
      <c r="H517" s="113" t="s">
        <v>277</v>
      </c>
      <c r="I517" s="113" t="s">
        <v>957</v>
      </c>
      <c r="J517" s="113" t="s">
        <v>348</v>
      </c>
      <c r="K517" s="113" t="s">
        <v>382</v>
      </c>
      <c r="L517" s="113" t="s">
        <v>420</v>
      </c>
      <c r="M517" s="113" t="s">
        <v>388</v>
      </c>
      <c r="N517" s="113" t="s">
        <v>44</v>
      </c>
      <c r="O517" s="113" t="s">
        <v>386</v>
      </c>
      <c r="P517" s="113" t="s">
        <v>824</v>
      </c>
      <c r="Q517" s="113">
        <v>333</v>
      </c>
      <c r="R517" s="113" t="s">
        <v>83</v>
      </c>
      <c r="S517" s="84" t="str">
        <f t="shared" si="56"/>
        <v>8-PANEL WOOLRICH</v>
      </c>
      <c r="T517" s="84" t="str">
        <f t="shared" si="59"/>
        <v>темно-серый</v>
      </c>
      <c r="Y517" s="60">
        <f t="shared" si="60"/>
        <v>2</v>
      </c>
      <c r="Z517" s="49">
        <f t="shared" si="61"/>
        <v>133</v>
      </c>
      <c r="AA517" s="60">
        <f t="shared" si="62"/>
        <v>2133</v>
      </c>
    </row>
    <row r="518" spans="1:27">
      <c r="A518" s="84" t="str">
        <f t="shared" si="57"/>
        <v>6860502331</v>
      </c>
      <c r="B518" s="84" t="str">
        <f t="shared" si="58"/>
        <v>02-135-05</v>
      </c>
      <c r="C518" s="113" t="s">
        <v>1600</v>
      </c>
      <c r="D518" s="113" t="s">
        <v>1601</v>
      </c>
      <c r="E518" s="113" t="s">
        <v>790</v>
      </c>
      <c r="F518" s="114">
        <v>55</v>
      </c>
      <c r="G518" s="113" t="s">
        <v>1602</v>
      </c>
      <c r="H518" s="113" t="s">
        <v>277</v>
      </c>
      <c r="I518" s="113" t="s">
        <v>1069</v>
      </c>
      <c r="J518" s="113" t="s">
        <v>348</v>
      </c>
      <c r="K518" s="113" t="s">
        <v>382</v>
      </c>
      <c r="L518" s="113" t="s">
        <v>420</v>
      </c>
      <c r="M518" s="113" t="s">
        <v>388</v>
      </c>
      <c r="N518" s="113" t="s">
        <v>44</v>
      </c>
      <c r="O518" s="113" t="s">
        <v>386</v>
      </c>
      <c r="P518" s="113" t="s">
        <v>824</v>
      </c>
      <c r="Q518" s="113">
        <v>331</v>
      </c>
      <c r="R518" s="113" t="s">
        <v>83</v>
      </c>
      <c r="S518" s="84" t="str">
        <f t="shared" si="56"/>
        <v>ROSELLA</v>
      </c>
      <c r="T518" s="84" t="str">
        <f t="shared" si="59"/>
        <v>темно-серый</v>
      </c>
      <c r="Y518" s="60">
        <f t="shared" si="60"/>
        <v>2</v>
      </c>
      <c r="Z518" s="49">
        <f t="shared" si="61"/>
        <v>135</v>
      </c>
      <c r="AA518" s="60">
        <f t="shared" si="62"/>
        <v>2135</v>
      </c>
    </row>
    <row r="519" spans="1:27">
      <c r="A519" s="84" t="str">
        <f t="shared" si="57"/>
        <v>6860502331</v>
      </c>
      <c r="B519" s="84" t="str">
        <f t="shared" si="58"/>
        <v>02-135-05</v>
      </c>
      <c r="C519" s="113" t="s">
        <v>1603</v>
      </c>
      <c r="D519" s="113" t="s">
        <v>1601</v>
      </c>
      <c r="E519" s="113" t="s">
        <v>787</v>
      </c>
      <c r="F519" s="114">
        <v>57</v>
      </c>
      <c r="G519" s="113" t="s">
        <v>1602</v>
      </c>
      <c r="H519" s="113" t="s">
        <v>277</v>
      </c>
      <c r="I519" s="113" t="s">
        <v>1069</v>
      </c>
      <c r="J519" s="113" t="s">
        <v>348</v>
      </c>
      <c r="K519" s="113" t="s">
        <v>382</v>
      </c>
      <c r="L519" s="113" t="s">
        <v>420</v>
      </c>
      <c r="M519" s="113" t="s">
        <v>388</v>
      </c>
      <c r="N519" s="113" t="s">
        <v>44</v>
      </c>
      <c r="O519" s="113" t="s">
        <v>386</v>
      </c>
      <c r="P519" s="113" t="s">
        <v>824</v>
      </c>
      <c r="Q519" s="113">
        <v>331</v>
      </c>
      <c r="R519" s="113" t="s">
        <v>83</v>
      </c>
      <c r="S519" s="84" t="str">
        <f t="shared" si="56"/>
        <v>ROSELLA</v>
      </c>
      <c r="T519" s="84" t="str">
        <f t="shared" si="59"/>
        <v>темно-серый</v>
      </c>
      <c r="Y519" s="60">
        <f t="shared" si="60"/>
        <v>2</v>
      </c>
      <c r="Z519" s="49">
        <f t="shared" si="61"/>
        <v>135</v>
      </c>
      <c r="AA519" s="60">
        <f t="shared" si="62"/>
        <v>2135</v>
      </c>
    </row>
    <row r="520" spans="1:27">
      <c r="A520" s="84" t="str">
        <f t="shared" si="57"/>
        <v>6860502331</v>
      </c>
      <c r="B520" s="84" t="str">
        <f t="shared" si="58"/>
        <v>02-135-05</v>
      </c>
      <c r="C520" s="113" t="s">
        <v>1604</v>
      </c>
      <c r="D520" s="113" t="s">
        <v>1601</v>
      </c>
      <c r="E520" s="113" t="s">
        <v>785</v>
      </c>
      <c r="F520" s="114">
        <v>59</v>
      </c>
      <c r="G520" s="113" t="s">
        <v>1602</v>
      </c>
      <c r="H520" s="113" t="s">
        <v>277</v>
      </c>
      <c r="I520" s="113" t="s">
        <v>1069</v>
      </c>
      <c r="J520" s="113" t="s">
        <v>348</v>
      </c>
      <c r="K520" s="113" t="s">
        <v>382</v>
      </c>
      <c r="L520" s="113" t="s">
        <v>420</v>
      </c>
      <c r="M520" s="113" t="s">
        <v>388</v>
      </c>
      <c r="N520" s="113" t="s">
        <v>44</v>
      </c>
      <c r="O520" s="113" t="s">
        <v>386</v>
      </c>
      <c r="P520" s="113" t="s">
        <v>824</v>
      </c>
      <c r="Q520" s="113">
        <v>331</v>
      </c>
      <c r="R520" s="113" t="s">
        <v>83</v>
      </c>
      <c r="S520" s="84" t="str">
        <f t="shared" si="56"/>
        <v>ROSELLA</v>
      </c>
      <c r="T520" s="84" t="str">
        <f t="shared" si="59"/>
        <v>темно-серый</v>
      </c>
      <c r="Y520" s="60">
        <f t="shared" si="60"/>
        <v>2</v>
      </c>
      <c r="Z520" s="49">
        <f t="shared" si="61"/>
        <v>135</v>
      </c>
      <c r="AA520" s="60">
        <f t="shared" si="62"/>
        <v>2135</v>
      </c>
    </row>
    <row r="521" spans="1:27">
      <c r="A521" s="84" t="str">
        <f t="shared" si="57"/>
        <v>6860502331</v>
      </c>
      <c r="B521" s="84" t="str">
        <f t="shared" si="58"/>
        <v>02-135-05</v>
      </c>
      <c r="C521" s="113" t="s">
        <v>1605</v>
      </c>
      <c r="D521" s="113" t="s">
        <v>1601</v>
      </c>
      <c r="E521" s="113" t="s">
        <v>788</v>
      </c>
      <c r="F521" s="114">
        <v>61</v>
      </c>
      <c r="G521" s="113" t="s">
        <v>1602</v>
      </c>
      <c r="H521" s="113" t="s">
        <v>277</v>
      </c>
      <c r="I521" s="113" t="s">
        <v>1069</v>
      </c>
      <c r="J521" s="113" t="s">
        <v>348</v>
      </c>
      <c r="K521" s="113" t="s">
        <v>382</v>
      </c>
      <c r="L521" s="113" t="s">
        <v>420</v>
      </c>
      <c r="M521" s="113" t="s">
        <v>388</v>
      </c>
      <c r="N521" s="113" t="s">
        <v>44</v>
      </c>
      <c r="O521" s="113" t="s">
        <v>386</v>
      </c>
      <c r="P521" s="113" t="s">
        <v>824</v>
      </c>
      <c r="Q521" s="113">
        <v>331</v>
      </c>
      <c r="R521" s="113" t="s">
        <v>83</v>
      </c>
      <c r="S521" s="84" t="str">
        <f t="shared" si="56"/>
        <v>ROSELLA</v>
      </c>
      <c r="T521" s="84" t="str">
        <f t="shared" si="59"/>
        <v>темно-серый</v>
      </c>
      <c r="Y521" s="60">
        <f t="shared" si="60"/>
        <v>2</v>
      </c>
      <c r="Z521" s="49">
        <f t="shared" si="61"/>
        <v>135</v>
      </c>
      <c r="AA521" s="60">
        <f t="shared" si="62"/>
        <v>2135</v>
      </c>
    </row>
    <row r="522" spans="1:27">
      <c r="A522" s="84" t="str">
        <f t="shared" si="57"/>
        <v>6890303242</v>
      </c>
      <c r="B522" s="84" t="str">
        <f t="shared" si="58"/>
        <v>02-136-00</v>
      </c>
      <c r="C522" s="113" t="s">
        <v>1606</v>
      </c>
      <c r="D522" s="113" t="s">
        <v>1607</v>
      </c>
      <c r="E522" s="113" t="s">
        <v>790</v>
      </c>
      <c r="F522" s="114">
        <v>55</v>
      </c>
      <c r="G522" s="113" t="s">
        <v>1608</v>
      </c>
      <c r="H522" s="113" t="s">
        <v>155</v>
      </c>
      <c r="I522" s="113" t="s">
        <v>1609</v>
      </c>
      <c r="J522" s="113" t="s">
        <v>318</v>
      </c>
      <c r="K522" s="113" t="s">
        <v>382</v>
      </c>
      <c r="L522" s="113" t="s">
        <v>420</v>
      </c>
      <c r="M522" s="113" t="s">
        <v>388</v>
      </c>
      <c r="N522" s="113" t="s">
        <v>44</v>
      </c>
      <c r="O522" s="113" t="s">
        <v>428</v>
      </c>
      <c r="P522" s="113" t="s">
        <v>824</v>
      </c>
      <c r="Q522" s="113">
        <v>242</v>
      </c>
      <c r="R522" s="113" t="s">
        <v>60</v>
      </c>
      <c r="S522" s="84" t="str">
        <f t="shared" si="56"/>
        <v>8-PANEL POMPON</v>
      </c>
      <c r="T522" s="84" t="str">
        <f t="shared" si="59"/>
        <v>зеленый / синий</v>
      </c>
      <c r="Y522" s="60">
        <f t="shared" si="60"/>
        <v>2</v>
      </c>
      <c r="Z522" s="49">
        <f t="shared" si="61"/>
        <v>136</v>
      </c>
      <c r="AA522" s="60">
        <f t="shared" si="62"/>
        <v>2136</v>
      </c>
    </row>
    <row r="523" spans="1:27">
      <c r="A523" s="84" t="str">
        <f t="shared" si="57"/>
        <v>6890303242</v>
      </c>
      <c r="B523" s="84" t="str">
        <f t="shared" si="58"/>
        <v>02-136-00</v>
      </c>
      <c r="C523" s="113" t="s">
        <v>1610</v>
      </c>
      <c r="D523" s="113" t="s">
        <v>1607</v>
      </c>
      <c r="E523" s="113" t="s">
        <v>787</v>
      </c>
      <c r="F523" s="114">
        <v>57</v>
      </c>
      <c r="G523" s="113" t="s">
        <v>1608</v>
      </c>
      <c r="H523" s="113" t="s">
        <v>155</v>
      </c>
      <c r="I523" s="113" t="s">
        <v>1609</v>
      </c>
      <c r="J523" s="113" t="s">
        <v>318</v>
      </c>
      <c r="K523" s="113" t="s">
        <v>382</v>
      </c>
      <c r="L523" s="113" t="s">
        <v>420</v>
      </c>
      <c r="M523" s="113" t="s">
        <v>388</v>
      </c>
      <c r="N523" s="113" t="s">
        <v>44</v>
      </c>
      <c r="O523" s="113" t="s">
        <v>428</v>
      </c>
      <c r="P523" s="113" t="s">
        <v>824</v>
      </c>
      <c r="Q523" s="113">
        <v>242</v>
      </c>
      <c r="R523" s="113" t="s">
        <v>60</v>
      </c>
      <c r="S523" s="84" t="str">
        <f t="shared" si="56"/>
        <v>8-PANEL POMPON</v>
      </c>
      <c r="T523" s="84" t="str">
        <f t="shared" si="59"/>
        <v>зеленый / синий</v>
      </c>
      <c r="Y523" s="60">
        <f t="shared" si="60"/>
        <v>2</v>
      </c>
      <c r="Z523" s="49">
        <f t="shared" si="61"/>
        <v>136</v>
      </c>
      <c r="AA523" s="60">
        <f t="shared" si="62"/>
        <v>2136</v>
      </c>
    </row>
    <row r="524" spans="1:27">
      <c r="A524" s="84" t="str">
        <f t="shared" si="57"/>
        <v>6890303242</v>
      </c>
      <c r="B524" s="84" t="str">
        <f t="shared" si="58"/>
        <v>02-136-00</v>
      </c>
      <c r="C524" s="113" t="s">
        <v>1611</v>
      </c>
      <c r="D524" s="113" t="s">
        <v>1607</v>
      </c>
      <c r="E524" s="113" t="s">
        <v>785</v>
      </c>
      <c r="F524" s="114">
        <v>59</v>
      </c>
      <c r="G524" s="113" t="s">
        <v>1608</v>
      </c>
      <c r="H524" s="113" t="s">
        <v>155</v>
      </c>
      <c r="I524" s="113" t="s">
        <v>1609</v>
      </c>
      <c r="J524" s="113" t="s">
        <v>318</v>
      </c>
      <c r="K524" s="113" t="s">
        <v>382</v>
      </c>
      <c r="L524" s="113" t="s">
        <v>420</v>
      </c>
      <c r="M524" s="113" t="s">
        <v>388</v>
      </c>
      <c r="N524" s="113" t="s">
        <v>44</v>
      </c>
      <c r="O524" s="113" t="s">
        <v>428</v>
      </c>
      <c r="P524" s="113" t="s">
        <v>824</v>
      </c>
      <c r="Q524" s="113">
        <v>242</v>
      </c>
      <c r="R524" s="113" t="s">
        <v>60</v>
      </c>
      <c r="S524" s="84" t="str">
        <f t="shared" si="56"/>
        <v>8-PANEL POMPON</v>
      </c>
      <c r="T524" s="84" t="str">
        <f t="shared" si="59"/>
        <v>зеленый / синий</v>
      </c>
      <c r="Y524" s="60">
        <f t="shared" si="60"/>
        <v>2</v>
      </c>
      <c r="Z524" s="49">
        <f t="shared" si="61"/>
        <v>136</v>
      </c>
      <c r="AA524" s="60">
        <f t="shared" si="62"/>
        <v>2136</v>
      </c>
    </row>
    <row r="525" spans="1:27">
      <c r="A525" s="84" t="str">
        <f t="shared" si="57"/>
        <v>85193011</v>
      </c>
      <c r="B525" s="84" t="str">
        <f t="shared" si="58"/>
        <v>02-137-09</v>
      </c>
      <c r="C525" s="113" t="s">
        <v>1612</v>
      </c>
      <c r="D525" s="113" t="s">
        <v>1613</v>
      </c>
      <c r="E525" s="113" t="s">
        <v>800</v>
      </c>
      <c r="F525" s="114">
        <v>0</v>
      </c>
      <c r="G525" s="113" t="s">
        <v>1614</v>
      </c>
      <c r="H525" s="113" t="s">
        <v>53</v>
      </c>
      <c r="I525" s="113" t="s">
        <v>786</v>
      </c>
      <c r="J525" s="113" t="s">
        <v>340</v>
      </c>
      <c r="K525" s="113" t="s">
        <v>382</v>
      </c>
      <c r="L525" s="113" t="s">
        <v>420</v>
      </c>
      <c r="M525" s="113" t="s">
        <v>389</v>
      </c>
      <c r="N525" s="113" t="s">
        <v>44</v>
      </c>
      <c r="O525" s="113" t="s">
        <v>385</v>
      </c>
      <c r="P525" s="113" t="s">
        <v>824</v>
      </c>
      <c r="Q525" s="113">
        <v>1</v>
      </c>
      <c r="R525" s="113" t="s">
        <v>53</v>
      </c>
      <c r="S525" s="84" t="str">
        <f t="shared" si="56"/>
        <v>NORTHPORT</v>
      </c>
      <c r="T525" s="84" t="str">
        <f t="shared" si="59"/>
        <v>черный</v>
      </c>
      <c r="Y525" s="60">
        <f t="shared" si="60"/>
        <v>2</v>
      </c>
      <c r="Z525" s="49">
        <f t="shared" si="61"/>
        <v>137</v>
      </c>
      <c r="AA525" s="60">
        <f t="shared" si="62"/>
        <v>2137</v>
      </c>
    </row>
    <row r="526" spans="1:27">
      <c r="A526" s="84" t="str">
        <f t="shared" si="57"/>
        <v>85193012</v>
      </c>
      <c r="B526" s="84" t="str">
        <f t="shared" si="58"/>
        <v>02-137-16</v>
      </c>
      <c r="C526" s="113" t="s">
        <v>1615</v>
      </c>
      <c r="D526" s="113" t="s">
        <v>1616</v>
      </c>
      <c r="E526" s="113" t="s">
        <v>800</v>
      </c>
      <c r="F526" s="114">
        <v>0</v>
      </c>
      <c r="G526" s="113" t="s">
        <v>1614</v>
      </c>
      <c r="H526" s="113" t="s">
        <v>55</v>
      </c>
      <c r="I526" s="113" t="s">
        <v>786</v>
      </c>
      <c r="J526" s="113" t="s">
        <v>340</v>
      </c>
      <c r="K526" s="113" t="s">
        <v>382</v>
      </c>
      <c r="L526" s="113" t="s">
        <v>420</v>
      </c>
      <c r="M526" s="113" t="s">
        <v>389</v>
      </c>
      <c r="N526" s="113" t="s">
        <v>44</v>
      </c>
      <c r="O526" s="113" t="s">
        <v>385</v>
      </c>
      <c r="P526" s="113" t="s">
        <v>824</v>
      </c>
      <c r="Q526" s="113">
        <v>2</v>
      </c>
      <c r="R526" s="113" t="s">
        <v>71</v>
      </c>
      <c r="S526" s="84" t="str">
        <f t="shared" si="56"/>
        <v>NORTHPORT</v>
      </c>
      <c r="T526" s="84" t="str">
        <f t="shared" si="59"/>
        <v>темно-синий</v>
      </c>
      <c r="Y526" s="60">
        <f t="shared" si="60"/>
        <v>2</v>
      </c>
      <c r="Z526" s="49">
        <f t="shared" si="61"/>
        <v>137</v>
      </c>
      <c r="AA526" s="60">
        <f t="shared" si="62"/>
        <v>2137</v>
      </c>
    </row>
    <row r="527" spans="1:27">
      <c r="A527" s="84" t="str">
        <f t="shared" si="57"/>
        <v>85293011</v>
      </c>
      <c r="B527" s="84" t="str">
        <f t="shared" si="58"/>
        <v>02-138-09</v>
      </c>
      <c r="C527" s="113" t="s">
        <v>1617</v>
      </c>
      <c r="D527" s="113" t="s">
        <v>1618</v>
      </c>
      <c r="E527" s="113" t="s">
        <v>800</v>
      </c>
      <c r="F527" s="114">
        <v>0</v>
      </c>
      <c r="G527" s="113" t="s">
        <v>1619</v>
      </c>
      <c r="H527" s="113" t="s">
        <v>53</v>
      </c>
      <c r="I527" s="113" t="s">
        <v>786</v>
      </c>
      <c r="J527" s="113" t="s">
        <v>340</v>
      </c>
      <c r="K527" s="113" t="s">
        <v>382</v>
      </c>
      <c r="L527" s="113" t="s">
        <v>420</v>
      </c>
      <c r="M527" s="113" t="s">
        <v>389</v>
      </c>
      <c r="N527" s="113" t="s">
        <v>44</v>
      </c>
      <c r="O527" s="113" t="s">
        <v>385</v>
      </c>
      <c r="P527" s="113" t="s">
        <v>824</v>
      </c>
      <c r="Q527" s="113">
        <v>1</v>
      </c>
      <c r="R527" s="113" t="s">
        <v>53</v>
      </c>
      <c r="S527" s="84" t="str">
        <f t="shared" si="56"/>
        <v>PARKMAN</v>
      </c>
      <c r="T527" s="84" t="str">
        <f t="shared" si="59"/>
        <v>черный</v>
      </c>
      <c r="Y527" s="60">
        <f t="shared" si="60"/>
        <v>2</v>
      </c>
      <c r="Z527" s="49">
        <f t="shared" si="61"/>
        <v>138</v>
      </c>
      <c r="AA527" s="60">
        <f t="shared" si="62"/>
        <v>2138</v>
      </c>
    </row>
    <row r="528" spans="1:27">
      <c r="A528" s="84" t="str">
        <f t="shared" si="57"/>
        <v>85293012</v>
      </c>
      <c r="B528" s="84" t="str">
        <f t="shared" si="58"/>
        <v>02-138-16</v>
      </c>
      <c r="C528" s="113" t="s">
        <v>1620</v>
      </c>
      <c r="D528" s="113" t="s">
        <v>1621</v>
      </c>
      <c r="E528" s="113" t="s">
        <v>800</v>
      </c>
      <c r="F528" s="114">
        <v>0</v>
      </c>
      <c r="G528" s="113" t="s">
        <v>1619</v>
      </c>
      <c r="H528" s="113" t="s">
        <v>55</v>
      </c>
      <c r="I528" s="113" t="s">
        <v>786</v>
      </c>
      <c r="J528" s="113" t="s">
        <v>340</v>
      </c>
      <c r="K528" s="113" t="s">
        <v>382</v>
      </c>
      <c r="L528" s="113" t="s">
        <v>420</v>
      </c>
      <c r="M528" s="113" t="s">
        <v>389</v>
      </c>
      <c r="N528" s="113" t="s">
        <v>44</v>
      </c>
      <c r="O528" s="113" t="s">
        <v>385</v>
      </c>
      <c r="P528" s="113" t="s">
        <v>824</v>
      </c>
      <c r="Q528" s="113">
        <v>2</v>
      </c>
      <c r="R528" s="113" t="s">
        <v>71</v>
      </c>
      <c r="S528" s="84" t="str">
        <f t="shared" si="56"/>
        <v>PARKMAN</v>
      </c>
      <c r="T528" s="84" t="str">
        <f t="shared" si="59"/>
        <v>темно-синий</v>
      </c>
      <c r="Y528" s="60">
        <f t="shared" si="60"/>
        <v>2</v>
      </c>
      <c r="Z528" s="49">
        <f t="shared" si="61"/>
        <v>138</v>
      </c>
      <c r="AA528" s="60">
        <f t="shared" si="62"/>
        <v>2138</v>
      </c>
    </row>
    <row r="529" spans="1:27">
      <c r="A529" s="84" t="str">
        <f t="shared" si="57"/>
        <v>852930152</v>
      </c>
      <c r="B529" s="84" t="str">
        <f t="shared" si="58"/>
        <v>02-138-03</v>
      </c>
      <c r="C529" s="113" t="s">
        <v>1622</v>
      </c>
      <c r="D529" s="113" t="s">
        <v>1623</v>
      </c>
      <c r="E529" s="113" t="s">
        <v>800</v>
      </c>
      <c r="F529" s="114">
        <v>0</v>
      </c>
      <c r="G529" s="113" t="s">
        <v>1619</v>
      </c>
      <c r="H529" s="113" t="s">
        <v>195</v>
      </c>
      <c r="I529" s="113" t="s">
        <v>786</v>
      </c>
      <c r="J529" s="113" t="s">
        <v>340</v>
      </c>
      <c r="K529" s="113" t="s">
        <v>382</v>
      </c>
      <c r="L529" s="113" t="s">
        <v>420</v>
      </c>
      <c r="M529" s="113" t="s">
        <v>389</v>
      </c>
      <c r="N529" s="113" t="s">
        <v>44</v>
      </c>
      <c r="O529" s="113" t="s">
        <v>385</v>
      </c>
      <c r="P529" s="113" t="s">
        <v>824</v>
      </c>
      <c r="Q529" s="113">
        <v>52</v>
      </c>
      <c r="R529" s="113" t="s">
        <v>195</v>
      </c>
      <c r="S529" s="84" t="str">
        <f t="shared" si="56"/>
        <v>PARKMAN</v>
      </c>
      <c r="T529" s="84" t="str">
        <f t="shared" si="59"/>
        <v>оливковый</v>
      </c>
      <c r="Y529" s="60">
        <f t="shared" si="60"/>
        <v>2</v>
      </c>
      <c r="Z529" s="49">
        <f t="shared" si="61"/>
        <v>138</v>
      </c>
      <c r="AA529" s="60">
        <f t="shared" si="62"/>
        <v>2138</v>
      </c>
    </row>
    <row r="530" spans="1:27">
      <c r="A530" s="84" t="str">
        <f t="shared" si="57"/>
        <v>859931332</v>
      </c>
      <c r="B530" s="84" t="str">
        <f t="shared" si="58"/>
        <v>02-139-16</v>
      </c>
      <c r="C530" s="113" t="s">
        <v>1624</v>
      </c>
      <c r="D530" s="113" t="s">
        <v>1625</v>
      </c>
      <c r="E530" s="113" t="s">
        <v>800</v>
      </c>
      <c r="F530" s="114">
        <v>0</v>
      </c>
      <c r="G530" s="113" t="s">
        <v>1626</v>
      </c>
      <c r="H530" s="113" t="s">
        <v>55</v>
      </c>
      <c r="I530" s="113" t="s">
        <v>1627</v>
      </c>
      <c r="J530" s="113" t="s">
        <v>340</v>
      </c>
      <c r="K530" s="113" t="s">
        <v>382</v>
      </c>
      <c r="L530" s="113" t="s">
        <v>420</v>
      </c>
      <c r="M530" s="113" t="s">
        <v>389</v>
      </c>
      <c r="N530" s="113" t="s">
        <v>44</v>
      </c>
      <c r="O530" s="113" t="s">
        <v>385</v>
      </c>
      <c r="P530" s="113" t="s">
        <v>824</v>
      </c>
      <c r="Q530" s="113">
        <v>32</v>
      </c>
      <c r="R530" s="113" t="s">
        <v>71</v>
      </c>
      <c r="S530" s="84" t="str">
        <f t="shared" si="56"/>
        <v>STRIPED CUFF</v>
      </c>
      <c r="T530" s="84" t="str">
        <f t="shared" si="59"/>
        <v>темно-синий</v>
      </c>
      <c r="Y530" s="60">
        <f t="shared" si="60"/>
        <v>2</v>
      </c>
      <c r="Z530" s="49">
        <f t="shared" si="61"/>
        <v>139</v>
      </c>
      <c r="AA530" s="60">
        <f t="shared" si="62"/>
        <v>2139</v>
      </c>
    </row>
    <row r="531" spans="1:27">
      <c r="A531" s="84" t="str">
        <f t="shared" si="57"/>
        <v>859933353</v>
      </c>
      <c r="B531" s="84" t="str">
        <f t="shared" si="58"/>
        <v>02-140-03</v>
      </c>
      <c r="C531" s="113" t="s">
        <v>1628</v>
      </c>
      <c r="D531" s="113" t="s">
        <v>1629</v>
      </c>
      <c r="E531" s="113" t="s">
        <v>800</v>
      </c>
      <c r="F531" s="114">
        <v>0</v>
      </c>
      <c r="G531" s="113" t="s">
        <v>1630</v>
      </c>
      <c r="H531" s="113" t="s">
        <v>195</v>
      </c>
      <c r="I531" s="113" t="s">
        <v>811</v>
      </c>
      <c r="J531" s="113" t="s">
        <v>514</v>
      </c>
      <c r="K531" s="113" t="s">
        <v>382</v>
      </c>
      <c r="L531" s="113" t="s">
        <v>420</v>
      </c>
      <c r="M531" s="113" t="s">
        <v>389</v>
      </c>
      <c r="N531" s="113" t="s">
        <v>44</v>
      </c>
      <c r="O531" s="113" t="s">
        <v>385</v>
      </c>
      <c r="P531" s="113" t="s">
        <v>824</v>
      </c>
      <c r="Q531" s="113">
        <v>53</v>
      </c>
      <c r="R531" s="113" t="s">
        <v>195</v>
      </c>
      <c r="S531" s="84" t="str">
        <f t="shared" si="56"/>
        <v>LONG BEANIE</v>
      </c>
      <c r="T531" s="84" t="str">
        <f t="shared" si="59"/>
        <v>оливковый</v>
      </c>
      <c r="Y531" s="60">
        <f t="shared" si="60"/>
        <v>2</v>
      </c>
      <c r="Z531" s="49">
        <f t="shared" si="61"/>
        <v>140</v>
      </c>
      <c r="AA531" s="60">
        <f t="shared" si="62"/>
        <v>2140</v>
      </c>
    </row>
    <row r="532" spans="1:27">
      <c r="A532" s="84" t="str">
        <f t="shared" si="57"/>
        <v>85993352</v>
      </c>
      <c r="B532" s="84" t="str">
        <f t="shared" si="58"/>
        <v>02-141-16</v>
      </c>
      <c r="C532" s="113" t="s">
        <v>1631</v>
      </c>
      <c r="D532" s="113" t="s">
        <v>1632</v>
      </c>
      <c r="E532" s="113" t="s">
        <v>800</v>
      </c>
      <c r="F532" s="114">
        <v>0</v>
      </c>
      <c r="G532" s="113" t="s">
        <v>1633</v>
      </c>
      <c r="H532" s="113" t="s">
        <v>55</v>
      </c>
      <c r="I532" s="113" t="s">
        <v>819</v>
      </c>
      <c r="J532" s="113" t="s">
        <v>340</v>
      </c>
      <c r="K532" s="113" t="s">
        <v>382</v>
      </c>
      <c r="L532" s="113" t="s">
        <v>420</v>
      </c>
      <c r="M532" s="113" t="s">
        <v>389</v>
      </c>
      <c r="N532" s="113" t="s">
        <v>44</v>
      </c>
      <c r="O532" s="113" t="s">
        <v>385</v>
      </c>
      <c r="P532" s="113" t="s">
        <v>824</v>
      </c>
      <c r="Q532" s="113">
        <v>2</v>
      </c>
      <c r="R532" s="113" t="s">
        <v>71</v>
      </c>
      <c r="S532" s="84" t="str">
        <f t="shared" si="56"/>
        <v>WISCONSIN</v>
      </c>
      <c r="T532" s="84" t="str">
        <f t="shared" si="59"/>
        <v>темно-синий</v>
      </c>
      <c r="Y532" s="60">
        <f t="shared" si="60"/>
        <v>2</v>
      </c>
      <c r="Z532" s="49">
        <f t="shared" si="61"/>
        <v>141</v>
      </c>
      <c r="AA532" s="60">
        <f t="shared" si="62"/>
        <v>2141</v>
      </c>
    </row>
    <row r="533" spans="1:27">
      <c r="A533" s="84" t="str">
        <f t="shared" si="57"/>
        <v>85993353</v>
      </c>
      <c r="B533" s="84" t="str">
        <f t="shared" si="58"/>
        <v>02-141-05</v>
      </c>
      <c r="C533" s="113" t="s">
        <v>1634</v>
      </c>
      <c r="D533" s="113" t="s">
        <v>1635</v>
      </c>
      <c r="E533" s="113" t="s">
        <v>800</v>
      </c>
      <c r="F533" s="114">
        <v>0</v>
      </c>
      <c r="G533" s="113" t="s">
        <v>1633</v>
      </c>
      <c r="H533" s="113" t="s">
        <v>277</v>
      </c>
      <c r="I533" s="113" t="s">
        <v>819</v>
      </c>
      <c r="J533" s="113" t="s">
        <v>340</v>
      </c>
      <c r="K533" s="113" t="s">
        <v>382</v>
      </c>
      <c r="L533" s="113" t="s">
        <v>420</v>
      </c>
      <c r="M533" s="113" t="s">
        <v>389</v>
      </c>
      <c r="N533" s="113" t="s">
        <v>44</v>
      </c>
      <c r="O533" s="113" t="s">
        <v>385</v>
      </c>
      <c r="P533" s="113" t="s">
        <v>824</v>
      </c>
      <c r="Q533" s="113">
        <v>3</v>
      </c>
      <c r="R533" s="113" t="s">
        <v>83</v>
      </c>
      <c r="S533" s="84" t="str">
        <f t="shared" si="56"/>
        <v>WISCONSIN</v>
      </c>
      <c r="T533" s="84" t="str">
        <f t="shared" si="59"/>
        <v>темно-серый</v>
      </c>
      <c r="Y533" s="60">
        <f t="shared" si="60"/>
        <v>2</v>
      </c>
      <c r="Z533" s="49">
        <f t="shared" si="61"/>
        <v>141</v>
      </c>
      <c r="AA533" s="60">
        <f t="shared" si="62"/>
        <v>2141</v>
      </c>
    </row>
    <row r="534" spans="1:27">
      <c r="A534" s="84" t="str">
        <f t="shared" si="57"/>
        <v>859933589</v>
      </c>
      <c r="B534" s="84" t="str">
        <f t="shared" si="58"/>
        <v>02-141-12</v>
      </c>
      <c r="C534" s="113" t="s">
        <v>1636</v>
      </c>
      <c r="D534" s="113" t="s">
        <v>1637</v>
      </c>
      <c r="E534" s="113" t="s">
        <v>800</v>
      </c>
      <c r="F534" s="114">
        <v>0</v>
      </c>
      <c r="G534" s="113" t="s">
        <v>1633</v>
      </c>
      <c r="H534" s="113" t="s">
        <v>121</v>
      </c>
      <c r="I534" s="113" t="s">
        <v>819</v>
      </c>
      <c r="J534" s="113" t="s">
        <v>340</v>
      </c>
      <c r="K534" s="113" t="s">
        <v>382</v>
      </c>
      <c r="L534" s="113" t="s">
        <v>420</v>
      </c>
      <c r="M534" s="113" t="s">
        <v>389</v>
      </c>
      <c r="N534" s="113" t="s">
        <v>44</v>
      </c>
      <c r="O534" s="113" t="s">
        <v>385</v>
      </c>
      <c r="P534" s="113" t="s">
        <v>824</v>
      </c>
      <c r="Q534" s="113">
        <v>89</v>
      </c>
      <c r="R534" s="113" t="s">
        <v>121</v>
      </c>
      <c r="S534" s="84" t="str">
        <f t="shared" si="56"/>
        <v>WISCONSIN</v>
      </c>
      <c r="T534" s="84" t="str">
        <f t="shared" si="59"/>
        <v>бордовый</v>
      </c>
      <c r="Y534" s="60">
        <f t="shared" si="60"/>
        <v>2</v>
      </c>
      <c r="Z534" s="49">
        <f t="shared" si="61"/>
        <v>141</v>
      </c>
      <c r="AA534" s="60">
        <f t="shared" si="62"/>
        <v>2141</v>
      </c>
    </row>
    <row r="535" spans="1:27">
      <c r="A535" s="84" t="str">
        <f t="shared" si="57"/>
        <v>85993381</v>
      </c>
      <c r="B535" s="84" t="str">
        <f t="shared" si="58"/>
        <v>02-142-09</v>
      </c>
      <c r="C535" s="113" t="s">
        <v>1638</v>
      </c>
      <c r="D535" s="113" t="s">
        <v>1639</v>
      </c>
      <c r="E535" s="113" t="s">
        <v>800</v>
      </c>
      <c r="F535" s="114">
        <v>0</v>
      </c>
      <c r="G535" s="113" t="s">
        <v>1640</v>
      </c>
      <c r="H535" s="113" t="s">
        <v>53</v>
      </c>
      <c r="I535" s="113" t="s">
        <v>811</v>
      </c>
      <c r="J535" s="113" t="s">
        <v>340</v>
      </c>
      <c r="K535" s="113" t="s">
        <v>382</v>
      </c>
      <c r="L535" s="113" t="s">
        <v>420</v>
      </c>
      <c r="M535" s="113" t="s">
        <v>389</v>
      </c>
      <c r="N535" s="113" t="s">
        <v>44</v>
      </c>
      <c r="O535" s="113" t="s">
        <v>385</v>
      </c>
      <c r="P535" s="113" t="s">
        <v>824</v>
      </c>
      <c r="Q535" s="113">
        <v>1</v>
      </c>
      <c r="R535" s="113" t="s">
        <v>53</v>
      </c>
      <c r="S535" s="84" t="str">
        <f t="shared" si="56"/>
        <v>OVERSIZED MERINO</v>
      </c>
      <c r="T535" s="84" t="str">
        <f t="shared" si="59"/>
        <v>черный</v>
      </c>
      <c r="Y535" s="60">
        <f t="shared" si="60"/>
        <v>2</v>
      </c>
      <c r="Z535" s="49">
        <f t="shared" si="61"/>
        <v>142</v>
      </c>
      <c r="AA535" s="60">
        <f t="shared" si="62"/>
        <v>2142</v>
      </c>
    </row>
    <row r="536" spans="1:27">
      <c r="A536" s="84" t="str">
        <f t="shared" si="57"/>
        <v>85993382</v>
      </c>
      <c r="B536" s="84" t="str">
        <f t="shared" si="58"/>
        <v>02-142-16</v>
      </c>
      <c r="C536" s="113" t="s">
        <v>1641</v>
      </c>
      <c r="D536" s="113" t="s">
        <v>1642</v>
      </c>
      <c r="E536" s="113" t="s">
        <v>800</v>
      </c>
      <c r="F536" s="114">
        <v>0</v>
      </c>
      <c r="G536" s="113" t="s">
        <v>1640</v>
      </c>
      <c r="H536" s="113" t="s">
        <v>55</v>
      </c>
      <c r="I536" s="113" t="s">
        <v>811</v>
      </c>
      <c r="J536" s="113" t="s">
        <v>340</v>
      </c>
      <c r="K536" s="113" t="s">
        <v>382</v>
      </c>
      <c r="L536" s="113" t="s">
        <v>420</v>
      </c>
      <c r="M536" s="113" t="s">
        <v>389</v>
      </c>
      <c r="N536" s="113" t="s">
        <v>44</v>
      </c>
      <c r="O536" s="113" t="s">
        <v>385</v>
      </c>
      <c r="P536" s="113" t="s">
        <v>824</v>
      </c>
      <c r="Q536" s="113">
        <v>2</v>
      </c>
      <c r="R536" s="113" t="s">
        <v>71</v>
      </c>
      <c r="S536" s="84" t="str">
        <f t="shared" si="56"/>
        <v>OVERSIZED MERINO</v>
      </c>
      <c r="T536" s="84" t="str">
        <f t="shared" si="59"/>
        <v>темно-синий</v>
      </c>
      <c r="Y536" s="60">
        <f t="shared" si="60"/>
        <v>2</v>
      </c>
      <c r="Z536" s="49">
        <f t="shared" si="61"/>
        <v>142</v>
      </c>
      <c r="AA536" s="60">
        <f t="shared" si="62"/>
        <v>2142</v>
      </c>
    </row>
    <row r="537" spans="1:27">
      <c r="A537" s="84" t="str">
        <f t="shared" si="57"/>
        <v>859933833</v>
      </c>
      <c r="B537" s="84" t="str">
        <f t="shared" si="58"/>
        <v>02-142-05</v>
      </c>
      <c r="C537" s="113" t="s">
        <v>1643</v>
      </c>
      <c r="D537" s="113" t="s">
        <v>1644</v>
      </c>
      <c r="E537" s="113" t="s">
        <v>800</v>
      </c>
      <c r="F537" s="114">
        <v>0</v>
      </c>
      <c r="G537" s="113" t="s">
        <v>1640</v>
      </c>
      <c r="H537" s="113" t="s">
        <v>277</v>
      </c>
      <c r="I537" s="113" t="s">
        <v>786</v>
      </c>
      <c r="J537" s="113" t="s">
        <v>340</v>
      </c>
      <c r="K537" s="113" t="s">
        <v>382</v>
      </c>
      <c r="L537" s="113" t="s">
        <v>420</v>
      </c>
      <c r="M537" s="113" t="s">
        <v>389</v>
      </c>
      <c r="N537" s="113" t="s">
        <v>44</v>
      </c>
      <c r="O537" s="113" t="s">
        <v>385</v>
      </c>
      <c r="P537" s="113" t="s">
        <v>824</v>
      </c>
      <c r="Q537" s="113">
        <v>33</v>
      </c>
      <c r="R537" s="113" t="s">
        <v>83</v>
      </c>
      <c r="S537" s="84" t="str">
        <f t="shared" si="56"/>
        <v>OVERSIZED MERINO</v>
      </c>
      <c r="T537" s="84" t="str">
        <f t="shared" si="59"/>
        <v>темно-серый</v>
      </c>
      <c r="Y537" s="60">
        <f t="shared" si="60"/>
        <v>2</v>
      </c>
      <c r="Z537" s="49">
        <f t="shared" si="61"/>
        <v>142</v>
      </c>
      <c r="AA537" s="60">
        <f t="shared" si="62"/>
        <v>2142</v>
      </c>
    </row>
    <row r="538" spans="1:27">
      <c r="A538" s="84" t="str">
        <f t="shared" si="57"/>
        <v>86993071</v>
      </c>
      <c r="B538" s="84" t="str">
        <f t="shared" si="58"/>
        <v>02-143-09</v>
      </c>
      <c r="C538" s="113" t="s">
        <v>1645</v>
      </c>
      <c r="D538" s="113" t="s">
        <v>1646</v>
      </c>
      <c r="E538" s="113" t="s">
        <v>800</v>
      </c>
      <c r="F538" s="114">
        <v>0</v>
      </c>
      <c r="G538" s="113" t="s">
        <v>1647</v>
      </c>
      <c r="H538" s="113" t="s">
        <v>53</v>
      </c>
      <c r="I538" s="113" t="s">
        <v>807</v>
      </c>
      <c r="J538" s="113" t="s">
        <v>340</v>
      </c>
      <c r="K538" s="113" t="s">
        <v>382</v>
      </c>
      <c r="L538" s="113" t="s">
        <v>420</v>
      </c>
      <c r="M538" s="113" t="s">
        <v>389</v>
      </c>
      <c r="N538" s="113" t="s">
        <v>44</v>
      </c>
      <c r="O538" s="113" t="s">
        <v>386</v>
      </c>
      <c r="P538" s="113" t="s">
        <v>824</v>
      </c>
      <c r="Q538" s="113">
        <v>1</v>
      </c>
      <c r="R538" s="113" t="s">
        <v>53</v>
      </c>
      <c r="S538" s="84" t="str">
        <f t="shared" si="56"/>
        <v>DICATA</v>
      </c>
      <c r="T538" s="84" t="str">
        <f t="shared" si="59"/>
        <v>черный</v>
      </c>
      <c r="Y538" s="60">
        <f t="shared" si="60"/>
        <v>2</v>
      </c>
      <c r="Z538" s="49">
        <f t="shared" si="61"/>
        <v>143</v>
      </c>
      <c r="AA538" s="60">
        <f t="shared" si="62"/>
        <v>2143</v>
      </c>
    </row>
    <row r="539" spans="1:27">
      <c r="A539" s="84" t="str">
        <f t="shared" si="57"/>
        <v>86993072</v>
      </c>
      <c r="B539" s="84" t="str">
        <f t="shared" si="58"/>
        <v>02-143-16</v>
      </c>
      <c r="C539" s="113" t="s">
        <v>1648</v>
      </c>
      <c r="D539" s="113" t="s">
        <v>1649</v>
      </c>
      <c r="E539" s="113" t="s">
        <v>800</v>
      </c>
      <c r="F539" s="114">
        <v>0</v>
      </c>
      <c r="G539" s="113" t="s">
        <v>1647</v>
      </c>
      <c r="H539" s="113" t="s">
        <v>55</v>
      </c>
      <c r="I539" s="113" t="s">
        <v>807</v>
      </c>
      <c r="J539" s="113" t="s">
        <v>340</v>
      </c>
      <c r="K539" s="113" t="s">
        <v>382</v>
      </c>
      <c r="L539" s="113" t="s">
        <v>420</v>
      </c>
      <c r="M539" s="113" t="s">
        <v>389</v>
      </c>
      <c r="N539" s="113" t="s">
        <v>44</v>
      </c>
      <c r="O539" s="113" t="s">
        <v>386</v>
      </c>
      <c r="P539" s="113" t="s">
        <v>824</v>
      </c>
      <c r="Q539" s="113">
        <v>2</v>
      </c>
      <c r="R539" s="113" t="s">
        <v>71</v>
      </c>
      <c r="S539" s="84" t="str">
        <f t="shared" si="56"/>
        <v>DICATA</v>
      </c>
      <c r="T539" s="84" t="str">
        <f t="shared" si="59"/>
        <v>темно-синий</v>
      </c>
      <c r="Y539" s="60">
        <f t="shared" si="60"/>
        <v>2</v>
      </c>
      <c r="Z539" s="49">
        <f t="shared" si="61"/>
        <v>143</v>
      </c>
      <c r="AA539" s="60">
        <f t="shared" si="62"/>
        <v>2143</v>
      </c>
    </row>
    <row r="540" spans="1:27">
      <c r="A540" s="84" t="str">
        <f t="shared" si="57"/>
        <v>86993521</v>
      </c>
      <c r="B540" s="84" t="str">
        <f t="shared" si="58"/>
        <v>02-144-09</v>
      </c>
      <c r="C540" s="113" t="s">
        <v>1650</v>
      </c>
      <c r="D540" s="113" t="s">
        <v>1651</v>
      </c>
      <c r="E540" s="113" t="s">
        <v>800</v>
      </c>
      <c r="F540" s="114">
        <v>0</v>
      </c>
      <c r="G540" s="113" t="s">
        <v>1652</v>
      </c>
      <c r="H540" s="113" t="s">
        <v>53</v>
      </c>
      <c r="I540" s="113" t="s">
        <v>786</v>
      </c>
      <c r="J540" s="113" t="s">
        <v>340</v>
      </c>
      <c r="K540" s="113" t="s">
        <v>382</v>
      </c>
      <c r="L540" s="113" t="s">
        <v>420</v>
      </c>
      <c r="M540" s="113" t="s">
        <v>389</v>
      </c>
      <c r="N540" s="113" t="s">
        <v>44</v>
      </c>
      <c r="O540" s="113" t="s">
        <v>385</v>
      </c>
      <c r="P540" s="113" t="s">
        <v>824</v>
      </c>
      <c r="Q540" s="113">
        <v>1</v>
      </c>
      <c r="R540" s="113" t="s">
        <v>53</v>
      </c>
      <c r="S540" s="84" t="str">
        <f t="shared" si="56"/>
        <v>GEORGIA</v>
      </c>
      <c r="T540" s="84" t="str">
        <f t="shared" si="59"/>
        <v>черный</v>
      </c>
      <c r="Y540" s="60">
        <f t="shared" si="60"/>
        <v>2</v>
      </c>
      <c r="Z540" s="49">
        <f t="shared" si="61"/>
        <v>144</v>
      </c>
      <c r="AA540" s="60">
        <f t="shared" si="62"/>
        <v>2144</v>
      </c>
    </row>
    <row r="541" spans="1:27">
      <c r="A541" s="84" t="str">
        <f t="shared" si="57"/>
        <v>86993522</v>
      </c>
      <c r="B541" s="84" t="str">
        <f t="shared" si="58"/>
        <v>02-144-16</v>
      </c>
      <c r="C541" s="113" t="s">
        <v>1653</v>
      </c>
      <c r="D541" s="113" t="s">
        <v>1654</v>
      </c>
      <c r="E541" s="113" t="s">
        <v>800</v>
      </c>
      <c r="F541" s="114">
        <v>0</v>
      </c>
      <c r="G541" s="113" t="s">
        <v>1652</v>
      </c>
      <c r="H541" s="113" t="s">
        <v>55</v>
      </c>
      <c r="I541" s="113" t="s">
        <v>786</v>
      </c>
      <c r="J541" s="113" t="s">
        <v>340</v>
      </c>
      <c r="K541" s="113" t="s">
        <v>382</v>
      </c>
      <c r="L541" s="113" t="s">
        <v>420</v>
      </c>
      <c r="M541" s="113" t="s">
        <v>389</v>
      </c>
      <c r="N541" s="113" t="s">
        <v>44</v>
      </c>
      <c r="O541" s="113" t="s">
        <v>385</v>
      </c>
      <c r="P541" s="113" t="s">
        <v>824</v>
      </c>
      <c r="Q541" s="113">
        <v>2</v>
      </c>
      <c r="R541" s="113" t="s">
        <v>71</v>
      </c>
      <c r="S541" s="84" t="str">
        <f t="shared" si="56"/>
        <v>GEORGIA</v>
      </c>
      <c r="T541" s="84" t="str">
        <f t="shared" si="59"/>
        <v>темно-синий</v>
      </c>
      <c r="Y541" s="60">
        <f t="shared" si="60"/>
        <v>2</v>
      </c>
      <c r="Z541" s="49">
        <f t="shared" si="61"/>
        <v>144</v>
      </c>
      <c r="AA541" s="60">
        <f t="shared" si="62"/>
        <v>2144</v>
      </c>
    </row>
    <row r="542" spans="1:27">
      <c r="A542" s="84" t="str">
        <f t="shared" si="57"/>
        <v>8699404630</v>
      </c>
      <c r="B542" s="84" t="str">
        <f t="shared" si="58"/>
        <v>02-145-10</v>
      </c>
      <c r="C542" s="113" t="s">
        <v>1655</v>
      </c>
      <c r="D542" s="113" t="s">
        <v>1656</v>
      </c>
      <c r="E542" s="113" t="s">
        <v>800</v>
      </c>
      <c r="F542" s="114">
        <v>0</v>
      </c>
      <c r="G542" s="113" t="s">
        <v>1657</v>
      </c>
      <c r="H542" s="113" t="s">
        <v>246</v>
      </c>
      <c r="I542" s="113" t="s">
        <v>1658</v>
      </c>
      <c r="J542" s="113" t="s">
        <v>514</v>
      </c>
      <c r="K542" s="113" t="s">
        <v>382</v>
      </c>
      <c r="L542" s="113" t="s">
        <v>420</v>
      </c>
      <c r="M542" s="113" t="s">
        <v>389</v>
      </c>
      <c r="N542" s="113" t="s">
        <v>43</v>
      </c>
      <c r="O542" s="113" t="s">
        <v>386</v>
      </c>
      <c r="P542" s="113" t="s">
        <v>824</v>
      </c>
      <c r="Q542" s="113">
        <v>630</v>
      </c>
      <c r="R542" s="113" t="s">
        <v>83</v>
      </c>
      <c r="S542" s="84" t="str">
        <f t="shared" si="56"/>
        <v>REVERSIBLE JERSEY</v>
      </c>
      <c r="T542" s="84" t="str">
        <f t="shared" si="59"/>
        <v>серый / черный</v>
      </c>
      <c r="Y542" s="60">
        <f t="shared" si="60"/>
        <v>2</v>
      </c>
      <c r="Z542" s="49">
        <f t="shared" si="61"/>
        <v>145</v>
      </c>
      <c r="AA542" s="60">
        <f t="shared" si="62"/>
        <v>2145</v>
      </c>
    </row>
    <row r="543" spans="1:27">
      <c r="A543" s="84" t="str">
        <f t="shared" si="57"/>
        <v>882090326</v>
      </c>
      <c r="B543" s="84" t="str">
        <f t="shared" si="58"/>
        <v>02-146-14</v>
      </c>
      <c r="C543" s="113" t="s">
        <v>1659</v>
      </c>
      <c r="D543" s="113" t="s">
        <v>1660</v>
      </c>
      <c r="E543" s="113" t="s">
        <v>813</v>
      </c>
      <c r="F543" s="114">
        <v>56</v>
      </c>
      <c r="G543" s="113" t="s">
        <v>1661</v>
      </c>
      <c r="H543" s="113" t="s">
        <v>86</v>
      </c>
      <c r="I543" s="113" t="s">
        <v>1331</v>
      </c>
      <c r="J543" s="113" t="s">
        <v>340</v>
      </c>
      <c r="K543" s="113" t="s">
        <v>382</v>
      </c>
      <c r="L543" s="113" t="s">
        <v>420</v>
      </c>
      <c r="M543" s="113" t="s">
        <v>389</v>
      </c>
      <c r="N543" s="113" t="s">
        <v>44</v>
      </c>
      <c r="O543" s="113" t="s">
        <v>433</v>
      </c>
      <c r="P543" s="113" t="s">
        <v>824</v>
      </c>
      <c r="Q543" s="113">
        <v>26</v>
      </c>
      <c r="R543" s="113" t="s">
        <v>86</v>
      </c>
      <c r="S543" s="84" t="str">
        <f t="shared" si="56"/>
        <v>DOCKER</v>
      </c>
      <c r="T543" s="84" t="str">
        <f t="shared" si="59"/>
        <v>коричневый</v>
      </c>
      <c r="Y543" s="60">
        <f t="shared" si="60"/>
        <v>2</v>
      </c>
      <c r="Z543" s="49">
        <f t="shared" si="61"/>
        <v>146</v>
      </c>
      <c r="AA543" s="60">
        <f t="shared" si="62"/>
        <v>2146</v>
      </c>
    </row>
    <row r="544" spans="1:27">
      <c r="A544" s="84" t="str">
        <f t="shared" si="57"/>
        <v>882090326</v>
      </c>
      <c r="B544" s="84" t="str">
        <f t="shared" si="58"/>
        <v>02-146-14</v>
      </c>
      <c r="C544" s="113" t="s">
        <v>1662</v>
      </c>
      <c r="D544" s="113" t="s">
        <v>1660</v>
      </c>
      <c r="E544" s="113" t="s">
        <v>798</v>
      </c>
      <c r="F544" s="114">
        <v>60</v>
      </c>
      <c r="G544" s="113" t="s">
        <v>1661</v>
      </c>
      <c r="H544" s="113" t="s">
        <v>86</v>
      </c>
      <c r="I544" s="113" t="s">
        <v>1331</v>
      </c>
      <c r="J544" s="113" t="s">
        <v>340</v>
      </c>
      <c r="K544" s="113" t="s">
        <v>382</v>
      </c>
      <c r="L544" s="113" t="s">
        <v>420</v>
      </c>
      <c r="M544" s="113" t="s">
        <v>389</v>
      </c>
      <c r="N544" s="113" t="s">
        <v>44</v>
      </c>
      <c r="O544" s="113" t="s">
        <v>433</v>
      </c>
      <c r="P544" s="113" t="s">
        <v>824</v>
      </c>
      <c r="Q544" s="113">
        <v>26</v>
      </c>
      <c r="R544" s="113" t="s">
        <v>86</v>
      </c>
      <c r="S544" s="84" t="str">
        <f t="shared" si="56"/>
        <v>DOCKER</v>
      </c>
      <c r="T544" s="84" t="str">
        <f t="shared" si="59"/>
        <v>коричневый</v>
      </c>
      <c r="Y544" s="60">
        <f t="shared" si="60"/>
        <v>2</v>
      </c>
      <c r="Z544" s="49">
        <f t="shared" si="61"/>
        <v>146</v>
      </c>
      <c r="AA544" s="60">
        <f t="shared" si="62"/>
        <v>2146</v>
      </c>
    </row>
    <row r="545" spans="1:27">
      <c r="A545" s="84" t="str">
        <f t="shared" si="57"/>
        <v>882090326</v>
      </c>
      <c r="B545" s="84" t="str">
        <f t="shared" si="58"/>
        <v>02-146-14</v>
      </c>
      <c r="C545" s="113" t="s">
        <v>1663</v>
      </c>
      <c r="D545" s="113" t="s">
        <v>1660</v>
      </c>
      <c r="E545" s="113" t="s">
        <v>787</v>
      </c>
      <c r="F545" s="114">
        <v>57</v>
      </c>
      <c r="G545" s="113" t="s">
        <v>1661</v>
      </c>
      <c r="H545" s="113" t="s">
        <v>86</v>
      </c>
      <c r="I545" s="113" t="s">
        <v>1331</v>
      </c>
      <c r="J545" s="113" t="s">
        <v>340</v>
      </c>
      <c r="K545" s="113" t="s">
        <v>382</v>
      </c>
      <c r="L545" s="113" t="s">
        <v>420</v>
      </c>
      <c r="M545" s="113" t="s">
        <v>389</v>
      </c>
      <c r="N545" s="113" t="s">
        <v>44</v>
      </c>
      <c r="O545" s="113" t="s">
        <v>433</v>
      </c>
      <c r="P545" s="113" t="s">
        <v>824</v>
      </c>
      <c r="Q545" s="113">
        <v>26</v>
      </c>
      <c r="R545" s="113" t="s">
        <v>86</v>
      </c>
      <c r="S545" s="84" t="str">
        <f t="shared" si="56"/>
        <v>DOCKER</v>
      </c>
      <c r="T545" s="84" t="str">
        <f t="shared" si="59"/>
        <v>коричневый</v>
      </c>
      <c r="Y545" s="60">
        <f t="shared" si="60"/>
        <v>2</v>
      </c>
      <c r="Z545" s="49">
        <f t="shared" si="61"/>
        <v>146</v>
      </c>
      <c r="AA545" s="60">
        <f t="shared" si="62"/>
        <v>2146</v>
      </c>
    </row>
    <row r="546" spans="1:27">
      <c r="A546" s="84" t="str">
        <f t="shared" si="57"/>
        <v>882090326</v>
      </c>
      <c r="B546" s="84" t="str">
        <f t="shared" si="58"/>
        <v>02-146-14</v>
      </c>
      <c r="C546" s="113" t="s">
        <v>1664</v>
      </c>
      <c r="D546" s="113" t="s">
        <v>1660</v>
      </c>
      <c r="E546" s="113" t="s">
        <v>785</v>
      </c>
      <c r="F546" s="114">
        <v>59</v>
      </c>
      <c r="G546" s="113" t="s">
        <v>1661</v>
      </c>
      <c r="H546" s="113" t="s">
        <v>86</v>
      </c>
      <c r="I546" s="113" t="s">
        <v>1331</v>
      </c>
      <c r="J546" s="113" t="s">
        <v>340</v>
      </c>
      <c r="K546" s="113" t="s">
        <v>382</v>
      </c>
      <c r="L546" s="113" t="s">
        <v>420</v>
      </c>
      <c r="M546" s="113" t="s">
        <v>389</v>
      </c>
      <c r="N546" s="113" t="s">
        <v>44</v>
      </c>
      <c r="O546" s="113" t="s">
        <v>433</v>
      </c>
      <c r="P546" s="113" t="s">
        <v>824</v>
      </c>
      <c r="Q546" s="113">
        <v>26</v>
      </c>
      <c r="R546" s="113" t="s">
        <v>86</v>
      </c>
      <c r="S546" s="84" t="str">
        <f t="shared" si="56"/>
        <v>DOCKER</v>
      </c>
      <c r="T546" s="84" t="str">
        <f t="shared" si="59"/>
        <v>коричневый</v>
      </c>
      <c r="Y546" s="60">
        <f t="shared" si="60"/>
        <v>2</v>
      </c>
      <c r="Z546" s="49">
        <f t="shared" si="61"/>
        <v>146</v>
      </c>
      <c r="AA546" s="60">
        <f t="shared" si="62"/>
        <v>2146</v>
      </c>
    </row>
    <row r="547" spans="1:27">
      <c r="A547" s="84" t="str">
        <f t="shared" si="57"/>
        <v>92311041</v>
      </c>
      <c r="B547" s="84" t="str">
        <f t="shared" si="58"/>
        <v>02-147-09</v>
      </c>
      <c r="C547" s="113" t="s">
        <v>1665</v>
      </c>
      <c r="D547" s="113" t="s">
        <v>1666</v>
      </c>
      <c r="E547" s="113" t="s">
        <v>787</v>
      </c>
      <c r="F547" s="114">
        <v>57</v>
      </c>
      <c r="G547" s="113" t="s">
        <v>1667</v>
      </c>
      <c r="H547" s="113" t="s">
        <v>53</v>
      </c>
      <c r="I547" s="113" t="s">
        <v>1668</v>
      </c>
      <c r="J547" s="113" t="s">
        <v>343</v>
      </c>
      <c r="K547" s="113" t="s">
        <v>382</v>
      </c>
      <c r="L547" s="113" t="s">
        <v>420</v>
      </c>
      <c r="M547" s="113" t="s">
        <v>389</v>
      </c>
      <c r="N547" s="113" t="s">
        <v>44</v>
      </c>
      <c r="O547" s="113" t="s">
        <v>386</v>
      </c>
      <c r="P547" s="113" t="s">
        <v>824</v>
      </c>
      <c r="Q547" s="113">
        <v>1</v>
      </c>
      <c r="R547" s="113" t="s">
        <v>53</v>
      </c>
      <c r="S547" s="84" t="str">
        <f t="shared" si="56"/>
        <v>AVIATOR</v>
      </c>
      <c r="T547" s="84" t="str">
        <f t="shared" si="59"/>
        <v>черный</v>
      </c>
      <c r="Y547" s="60">
        <f t="shared" si="60"/>
        <v>2</v>
      </c>
      <c r="Z547" s="49">
        <f t="shared" si="61"/>
        <v>147</v>
      </c>
      <c r="AA547" s="60">
        <f t="shared" si="62"/>
        <v>2147</v>
      </c>
    </row>
    <row r="548" spans="1:27">
      <c r="A548" s="84" t="str">
        <f t="shared" si="57"/>
        <v>92311041</v>
      </c>
      <c r="B548" s="84" t="str">
        <f t="shared" si="58"/>
        <v>02-147-09</v>
      </c>
      <c r="C548" s="113" t="s">
        <v>1669</v>
      </c>
      <c r="D548" s="113" t="s">
        <v>1666</v>
      </c>
      <c r="E548" s="113" t="s">
        <v>785</v>
      </c>
      <c r="F548" s="114">
        <v>59</v>
      </c>
      <c r="G548" s="113" t="s">
        <v>1667</v>
      </c>
      <c r="H548" s="113" t="s">
        <v>53</v>
      </c>
      <c r="I548" s="113" t="s">
        <v>1668</v>
      </c>
      <c r="J548" s="113" t="s">
        <v>343</v>
      </c>
      <c r="K548" s="113" t="s">
        <v>382</v>
      </c>
      <c r="L548" s="113" t="s">
        <v>420</v>
      </c>
      <c r="M548" s="113" t="s">
        <v>389</v>
      </c>
      <c r="N548" s="113" t="s">
        <v>44</v>
      </c>
      <c r="O548" s="113" t="s">
        <v>386</v>
      </c>
      <c r="P548" s="113" t="s">
        <v>824</v>
      </c>
      <c r="Q548" s="113">
        <v>1</v>
      </c>
      <c r="R548" s="113" t="s">
        <v>53</v>
      </c>
      <c r="S548" s="84" t="str">
        <f t="shared" si="56"/>
        <v>AVIATOR</v>
      </c>
      <c r="T548" s="84" t="str">
        <f t="shared" si="59"/>
        <v>черный</v>
      </c>
      <c r="Y548" s="60">
        <f t="shared" si="60"/>
        <v>2</v>
      </c>
      <c r="Z548" s="49">
        <f t="shared" si="61"/>
        <v>147</v>
      </c>
      <c r="AA548" s="60">
        <f t="shared" si="62"/>
        <v>2147</v>
      </c>
    </row>
    <row r="549" spans="1:27">
      <c r="A549" s="84" t="str">
        <f t="shared" si="57"/>
        <v>92311041</v>
      </c>
      <c r="B549" s="84" t="str">
        <f t="shared" si="58"/>
        <v>02-147-09</v>
      </c>
      <c r="C549" s="113" t="s">
        <v>1670</v>
      </c>
      <c r="D549" s="113" t="s">
        <v>1666</v>
      </c>
      <c r="E549" s="113" t="s">
        <v>788</v>
      </c>
      <c r="F549" s="114">
        <v>61</v>
      </c>
      <c r="G549" s="113" t="s">
        <v>1667</v>
      </c>
      <c r="H549" s="113" t="s">
        <v>53</v>
      </c>
      <c r="I549" s="113" t="s">
        <v>1668</v>
      </c>
      <c r="J549" s="113" t="s">
        <v>343</v>
      </c>
      <c r="K549" s="113" t="s">
        <v>382</v>
      </c>
      <c r="L549" s="113" t="s">
        <v>420</v>
      </c>
      <c r="M549" s="113" t="s">
        <v>389</v>
      </c>
      <c r="N549" s="113" t="s">
        <v>44</v>
      </c>
      <c r="O549" s="113" t="s">
        <v>386</v>
      </c>
      <c r="P549" s="113" t="s">
        <v>824</v>
      </c>
      <c r="Q549" s="113">
        <v>1</v>
      </c>
      <c r="R549" s="113" t="s">
        <v>53</v>
      </c>
      <c r="S549" s="84" t="str">
        <f t="shared" si="56"/>
        <v>AVIATOR</v>
      </c>
      <c r="T549" s="84" t="str">
        <f t="shared" si="59"/>
        <v>черный</v>
      </c>
      <c r="Y549" s="60">
        <f t="shared" si="60"/>
        <v>2</v>
      </c>
      <c r="Z549" s="49">
        <f t="shared" si="61"/>
        <v>147</v>
      </c>
      <c r="AA549" s="60">
        <f t="shared" si="62"/>
        <v>2147</v>
      </c>
    </row>
    <row r="550" spans="1:27">
      <c r="A550" s="84" t="str">
        <f t="shared" si="57"/>
        <v>9290302225</v>
      </c>
      <c r="B550" s="84" t="str">
        <f t="shared" si="58"/>
        <v>02-148-06</v>
      </c>
      <c r="C550" s="113" t="s">
        <v>1671</v>
      </c>
      <c r="D550" s="113" t="s">
        <v>1672</v>
      </c>
      <c r="E550" s="113" t="s">
        <v>787</v>
      </c>
      <c r="F550" s="114">
        <v>57</v>
      </c>
      <c r="G550" s="113" t="s">
        <v>1673</v>
      </c>
      <c r="H550" s="113" t="s">
        <v>253</v>
      </c>
      <c r="I550" s="113" t="s">
        <v>786</v>
      </c>
      <c r="J550" s="113" t="s">
        <v>343</v>
      </c>
      <c r="K550" s="113" t="s">
        <v>382</v>
      </c>
      <c r="L550" s="113" t="s">
        <v>420</v>
      </c>
      <c r="M550" s="113" t="s">
        <v>389</v>
      </c>
      <c r="N550" s="113" t="s">
        <v>44</v>
      </c>
      <c r="O550" s="113" t="s">
        <v>386</v>
      </c>
      <c r="P550" s="113" t="s">
        <v>824</v>
      </c>
      <c r="Q550" s="113">
        <v>225</v>
      </c>
      <c r="R550" s="113" t="s">
        <v>71</v>
      </c>
      <c r="S550" s="84" t="str">
        <f t="shared" si="56"/>
        <v>AVIATOR</v>
      </c>
      <c r="T550" s="84" t="str">
        <f t="shared" si="59"/>
        <v>синий / оливковый</v>
      </c>
      <c r="Y550" s="60">
        <f t="shared" si="60"/>
        <v>2</v>
      </c>
      <c r="Z550" s="49">
        <f t="shared" si="61"/>
        <v>148</v>
      </c>
      <c r="AA550" s="60">
        <f t="shared" si="62"/>
        <v>2148</v>
      </c>
    </row>
    <row r="551" spans="1:27">
      <c r="A551" s="84" t="str">
        <f t="shared" si="57"/>
        <v>9290302225</v>
      </c>
      <c r="B551" s="84" t="str">
        <f t="shared" si="58"/>
        <v>02-148-06</v>
      </c>
      <c r="C551" s="113" t="s">
        <v>1674</v>
      </c>
      <c r="D551" s="113" t="s">
        <v>1672</v>
      </c>
      <c r="E551" s="113" t="s">
        <v>785</v>
      </c>
      <c r="F551" s="114">
        <v>59</v>
      </c>
      <c r="G551" s="113" t="s">
        <v>1673</v>
      </c>
      <c r="H551" s="113" t="s">
        <v>253</v>
      </c>
      <c r="I551" s="113" t="s">
        <v>786</v>
      </c>
      <c r="J551" s="113" t="s">
        <v>343</v>
      </c>
      <c r="K551" s="113" t="s">
        <v>382</v>
      </c>
      <c r="L551" s="113" t="s">
        <v>420</v>
      </c>
      <c r="M551" s="113" t="s">
        <v>389</v>
      </c>
      <c r="N551" s="113" t="s">
        <v>44</v>
      </c>
      <c r="O551" s="113" t="s">
        <v>386</v>
      </c>
      <c r="P551" s="113" t="s">
        <v>824</v>
      </c>
      <c r="Q551" s="113">
        <v>225</v>
      </c>
      <c r="R551" s="113" t="s">
        <v>71</v>
      </c>
      <c r="S551" s="84" t="str">
        <f t="shared" si="56"/>
        <v>AVIATOR</v>
      </c>
      <c r="T551" s="84" t="str">
        <f t="shared" si="59"/>
        <v>синий / оливковый</v>
      </c>
      <c r="Y551" s="60">
        <f t="shared" si="60"/>
        <v>2</v>
      </c>
      <c r="Z551" s="49">
        <f t="shared" si="61"/>
        <v>148</v>
      </c>
      <c r="AA551" s="60">
        <f t="shared" si="62"/>
        <v>2148</v>
      </c>
    </row>
    <row r="552" spans="1:27">
      <c r="A552" s="84" t="str">
        <f t="shared" si="57"/>
        <v>9290302225</v>
      </c>
      <c r="B552" s="84" t="str">
        <f t="shared" si="58"/>
        <v>02-148-06</v>
      </c>
      <c r="C552" s="113" t="s">
        <v>1675</v>
      </c>
      <c r="D552" s="113" t="s">
        <v>1672</v>
      </c>
      <c r="E552" s="113" t="s">
        <v>788</v>
      </c>
      <c r="F552" s="114">
        <v>61</v>
      </c>
      <c r="G552" s="113" t="s">
        <v>1673</v>
      </c>
      <c r="H552" s="113" t="s">
        <v>253</v>
      </c>
      <c r="I552" s="113" t="s">
        <v>786</v>
      </c>
      <c r="J552" s="113" t="s">
        <v>343</v>
      </c>
      <c r="K552" s="113" t="s">
        <v>382</v>
      </c>
      <c r="L552" s="113" t="s">
        <v>420</v>
      </c>
      <c r="M552" s="113" t="s">
        <v>389</v>
      </c>
      <c r="N552" s="113" t="s">
        <v>44</v>
      </c>
      <c r="O552" s="113" t="s">
        <v>386</v>
      </c>
      <c r="P552" s="113" t="s">
        <v>824</v>
      </c>
      <c r="Q552" s="113">
        <v>225</v>
      </c>
      <c r="R552" s="113" t="s">
        <v>71</v>
      </c>
      <c r="S552" s="84" t="str">
        <f t="shared" si="56"/>
        <v>AVIATOR</v>
      </c>
      <c r="T552" s="84" t="str">
        <f t="shared" si="59"/>
        <v>синий / оливковый</v>
      </c>
      <c r="Y552" s="60">
        <f t="shared" si="60"/>
        <v>2</v>
      </c>
      <c r="Z552" s="49">
        <f t="shared" si="61"/>
        <v>148</v>
      </c>
      <c r="AA552" s="60">
        <f t="shared" si="62"/>
        <v>2148</v>
      </c>
    </row>
    <row r="553" spans="1:27">
      <c r="A553" s="84" t="str">
        <f t="shared" si="57"/>
        <v>929190156</v>
      </c>
      <c r="B553" s="84" t="str">
        <f t="shared" si="58"/>
        <v>02-149-00</v>
      </c>
      <c r="C553" s="113" t="s">
        <v>1676</v>
      </c>
      <c r="D553" s="113" t="s">
        <v>1677</v>
      </c>
      <c r="E553" s="113" t="s">
        <v>787</v>
      </c>
      <c r="F553" s="114">
        <v>57</v>
      </c>
      <c r="G553" s="113" t="s">
        <v>1678</v>
      </c>
      <c r="H553" s="113" t="s">
        <v>195</v>
      </c>
      <c r="I553" s="113" t="s">
        <v>792</v>
      </c>
      <c r="J553" s="113" t="s">
        <v>343</v>
      </c>
      <c r="K553" s="113" t="s">
        <v>382</v>
      </c>
      <c r="L553" s="113" t="s">
        <v>420</v>
      </c>
      <c r="M553" s="113" t="s">
        <v>389</v>
      </c>
      <c r="N553" s="113" t="s">
        <v>43</v>
      </c>
      <c r="O553" s="113" t="s">
        <v>386</v>
      </c>
      <c r="P553" s="113" t="s">
        <v>824</v>
      </c>
      <c r="Q553" s="113">
        <v>56</v>
      </c>
      <c r="R553" s="113" t="s">
        <v>195</v>
      </c>
      <c r="S553" s="84" t="str">
        <f t="shared" si="56"/>
        <v>AVIATOR</v>
      </c>
      <c r="T553" s="84" t="str">
        <f t="shared" si="59"/>
        <v>оливковый</v>
      </c>
      <c r="Y553" s="60">
        <f t="shared" si="60"/>
        <v>2</v>
      </c>
      <c r="Z553" s="49">
        <f t="shared" si="61"/>
        <v>149</v>
      </c>
      <c r="AA553" s="60">
        <f t="shared" si="62"/>
        <v>2149</v>
      </c>
    </row>
    <row r="554" spans="1:27">
      <c r="A554" s="84" t="str">
        <f t="shared" si="57"/>
        <v>929190156</v>
      </c>
      <c r="B554" s="84" t="str">
        <f t="shared" si="58"/>
        <v>02-149-00</v>
      </c>
      <c r="C554" s="113" t="s">
        <v>1679</v>
      </c>
      <c r="D554" s="113" t="s">
        <v>1677</v>
      </c>
      <c r="E554" s="113" t="s">
        <v>785</v>
      </c>
      <c r="F554" s="114">
        <v>59</v>
      </c>
      <c r="G554" s="113" t="s">
        <v>1678</v>
      </c>
      <c r="H554" s="113" t="s">
        <v>195</v>
      </c>
      <c r="I554" s="113" t="s">
        <v>792</v>
      </c>
      <c r="J554" s="113" t="s">
        <v>343</v>
      </c>
      <c r="K554" s="113" t="s">
        <v>382</v>
      </c>
      <c r="L554" s="113" t="s">
        <v>420</v>
      </c>
      <c r="M554" s="113" t="s">
        <v>389</v>
      </c>
      <c r="N554" s="113" t="s">
        <v>43</v>
      </c>
      <c r="O554" s="113" t="s">
        <v>386</v>
      </c>
      <c r="P554" s="113" t="s">
        <v>824</v>
      </c>
      <c r="Q554" s="113">
        <v>56</v>
      </c>
      <c r="R554" s="113" t="s">
        <v>195</v>
      </c>
      <c r="S554" s="84" t="str">
        <f t="shared" si="56"/>
        <v>AVIATOR</v>
      </c>
      <c r="T554" s="84" t="str">
        <f t="shared" si="59"/>
        <v>оливковый</v>
      </c>
      <c r="Y554" s="60">
        <f t="shared" si="60"/>
        <v>2</v>
      </c>
      <c r="Z554" s="49">
        <f t="shared" si="61"/>
        <v>149</v>
      </c>
      <c r="AA554" s="60">
        <f t="shared" si="62"/>
        <v>2149</v>
      </c>
    </row>
    <row r="555" spans="1:27">
      <c r="A555" s="84" t="str">
        <f t="shared" si="57"/>
        <v>929190156</v>
      </c>
      <c r="B555" s="84" t="str">
        <f t="shared" si="58"/>
        <v>02-149-00</v>
      </c>
      <c r="C555" s="113" t="s">
        <v>1680</v>
      </c>
      <c r="D555" s="113" t="s">
        <v>1677</v>
      </c>
      <c r="E555" s="113" t="s">
        <v>788</v>
      </c>
      <c r="F555" s="114">
        <v>61</v>
      </c>
      <c r="G555" s="113" t="s">
        <v>1678</v>
      </c>
      <c r="H555" s="113" t="s">
        <v>195</v>
      </c>
      <c r="I555" s="113" t="s">
        <v>792</v>
      </c>
      <c r="J555" s="113" t="s">
        <v>343</v>
      </c>
      <c r="K555" s="113" t="s">
        <v>382</v>
      </c>
      <c r="L555" s="113" t="s">
        <v>420</v>
      </c>
      <c r="M555" s="113" t="s">
        <v>389</v>
      </c>
      <c r="N555" s="113" t="s">
        <v>43</v>
      </c>
      <c r="O555" s="113" t="s">
        <v>386</v>
      </c>
      <c r="P555" s="113" t="s">
        <v>824</v>
      </c>
      <c r="Q555" s="113">
        <v>56</v>
      </c>
      <c r="R555" s="113" t="s">
        <v>195</v>
      </c>
      <c r="S555" s="84" t="str">
        <f t="shared" si="56"/>
        <v>AVIATOR</v>
      </c>
      <c r="T555" s="84" t="str">
        <f t="shared" si="59"/>
        <v>оливковый</v>
      </c>
      <c r="Y555" s="60">
        <f t="shared" si="60"/>
        <v>2</v>
      </c>
      <c r="Z555" s="49">
        <f t="shared" si="61"/>
        <v>149</v>
      </c>
      <c r="AA555" s="60">
        <f t="shared" si="62"/>
        <v>2149</v>
      </c>
    </row>
    <row r="556" spans="1:27">
      <c r="A556" s="84" t="str">
        <f t="shared" si="57"/>
        <v>13381021</v>
      </c>
      <c r="B556" s="84" t="str">
        <f t="shared" si="58"/>
        <v>02-150-09</v>
      </c>
      <c r="C556" s="113" t="s">
        <v>1681</v>
      </c>
      <c r="D556" s="113" t="s">
        <v>1682</v>
      </c>
      <c r="E556" s="113" t="s">
        <v>787</v>
      </c>
      <c r="F556" s="114">
        <v>57</v>
      </c>
      <c r="G556" s="113" t="s">
        <v>1683</v>
      </c>
      <c r="H556" s="113" t="s">
        <v>53</v>
      </c>
      <c r="I556" s="113" t="s">
        <v>786</v>
      </c>
      <c r="J556" s="113" t="s">
        <v>346</v>
      </c>
      <c r="K556" s="113" t="s">
        <v>382</v>
      </c>
      <c r="L556" s="113" t="s">
        <v>420</v>
      </c>
      <c r="M556" s="113" t="s">
        <v>388</v>
      </c>
      <c r="N556" s="113" t="s">
        <v>30</v>
      </c>
      <c r="O556" s="113" t="s">
        <v>386</v>
      </c>
      <c r="P556" s="113" t="s">
        <v>824</v>
      </c>
      <c r="Q556" s="113">
        <v>1</v>
      </c>
      <c r="R556" s="113" t="s">
        <v>53</v>
      </c>
      <c r="S556" s="84" t="str">
        <f t="shared" si="56"/>
        <v>DILOTA</v>
      </c>
      <c r="T556" s="84" t="str">
        <f t="shared" si="59"/>
        <v>черный</v>
      </c>
      <c r="Y556" s="60">
        <f t="shared" si="60"/>
        <v>2</v>
      </c>
      <c r="Z556" s="49">
        <f t="shared" si="61"/>
        <v>150</v>
      </c>
      <c r="AA556" s="60">
        <f t="shared" si="62"/>
        <v>2150</v>
      </c>
    </row>
    <row r="557" spans="1:27">
      <c r="A557" s="84" t="str">
        <f t="shared" si="57"/>
        <v>13381021</v>
      </c>
      <c r="B557" s="84" t="str">
        <f t="shared" si="58"/>
        <v>02-150-09</v>
      </c>
      <c r="C557" s="113" t="s">
        <v>1684</v>
      </c>
      <c r="D557" s="113" t="s">
        <v>1682</v>
      </c>
      <c r="E557" s="113" t="s">
        <v>785</v>
      </c>
      <c r="F557" s="114">
        <v>59</v>
      </c>
      <c r="G557" s="113" t="s">
        <v>1683</v>
      </c>
      <c r="H557" s="113" t="s">
        <v>53</v>
      </c>
      <c r="I557" s="113" t="s">
        <v>786</v>
      </c>
      <c r="J557" s="113" t="s">
        <v>346</v>
      </c>
      <c r="K557" s="113" t="s">
        <v>382</v>
      </c>
      <c r="L557" s="113" t="s">
        <v>420</v>
      </c>
      <c r="M557" s="113" t="s">
        <v>388</v>
      </c>
      <c r="N557" s="113" t="s">
        <v>30</v>
      </c>
      <c r="O557" s="113" t="s">
        <v>386</v>
      </c>
      <c r="P557" s="113" t="s">
        <v>824</v>
      </c>
      <c r="Q557" s="113">
        <v>1</v>
      </c>
      <c r="R557" s="113" t="s">
        <v>53</v>
      </c>
      <c r="S557" s="84" t="str">
        <f t="shared" si="56"/>
        <v>DILOTA</v>
      </c>
      <c r="T557" s="84" t="str">
        <f t="shared" si="59"/>
        <v>черный</v>
      </c>
      <c r="Y557" s="60">
        <f t="shared" si="60"/>
        <v>2</v>
      </c>
      <c r="Z557" s="49">
        <f t="shared" si="61"/>
        <v>150</v>
      </c>
      <c r="AA557" s="60">
        <f t="shared" si="62"/>
        <v>2150</v>
      </c>
    </row>
    <row r="558" spans="1:27">
      <c r="A558" s="84" t="str">
        <f t="shared" si="57"/>
        <v>13981011</v>
      </c>
      <c r="B558" s="84" t="str">
        <f t="shared" si="58"/>
        <v>02-151-09</v>
      </c>
      <c r="C558" s="113" t="s">
        <v>1685</v>
      </c>
      <c r="D558" s="113" t="s">
        <v>1686</v>
      </c>
      <c r="E558" s="113" t="s">
        <v>787</v>
      </c>
      <c r="F558" s="114">
        <v>57</v>
      </c>
      <c r="G558" s="113" t="s">
        <v>1687</v>
      </c>
      <c r="H558" s="113" t="s">
        <v>53</v>
      </c>
      <c r="I558" s="113" t="s">
        <v>786</v>
      </c>
      <c r="J558" s="113" t="s">
        <v>330</v>
      </c>
      <c r="K558" s="113" t="s">
        <v>382</v>
      </c>
      <c r="L558" s="113" t="s">
        <v>420</v>
      </c>
      <c r="M558" s="113" t="s">
        <v>388</v>
      </c>
      <c r="N558" s="113" t="s">
        <v>30</v>
      </c>
      <c r="O558" s="113" t="s">
        <v>386</v>
      </c>
      <c r="P558" s="113" t="s">
        <v>824</v>
      </c>
      <c r="Q558" s="113">
        <v>1</v>
      </c>
      <c r="R558" s="113" t="s">
        <v>53</v>
      </c>
      <c r="S558" s="84" t="str">
        <f t="shared" si="56"/>
        <v>VALEMA</v>
      </c>
      <c r="T558" s="84" t="str">
        <f t="shared" si="59"/>
        <v>черный</v>
      </c>
      <c r="Y558" s="60">
        <f t="shared" si="60"/>
        <v>2</v>
      </c>
      <c r="Z558" s="49">
        <f t="shared" si="61"/>
        <v>151</v>
      </c>
      <c r="AA558" s="60">
        <f t="shared" si="62"/>
        <v>2151</v>
      </c>
    </row>
    <row r="559" spans="1:27">
      <c r="A559" s="84" t="str">
        <f t="shared" si="57"/>
        <v>13981011</v>
      </c>
      <c r="B559" s="84" t="str">
        <f t="shared" si="58"/>
        <v>02-151-09</v>
      </c>
      <c r="C559" s="113" t="s">
        <v>1688</v>
      </c>
      <c r="D559" s="113" t="s">
        <v>1686</v>
      </c>
      <c r="E559" s="113" t="s">
        <v>785</v>
      </c>
      <c r="F559" s="114">
        <v>59</v>
      </c>
      <c r="G559" s="113" t="s">
        <v>1687</v>
      </c>
      <c r="H559" s="113" t="s">
        <v>53</v>
      </c>
      <c r="I559" s="113" t="s">
        <v>786</v>
      </c>
      <c r="J559" s="113" t="s">
        <v>330</v>
      </c>
      <c r="K559" s="113" t="s">
        <v>382</v>
      </c>
      <c r="L559" s="113" t="s">
        <v>420</v>
      </c>
      <c r="M559" s="113" t="s">
        <v>388</v>
      </c>
      <c r="N559" s="113" t="s">
        <v>30</v>
      </c>
      <c r="O559" s="113" t="s">
        <v>386</v>
      </c>
      <c r="P559" s="113" t="s">
        <v>824</v>
      </c>
      <c r="Q559" s="113">
        <v>1</v>
      </c>
      <c r="R559" s="113" t="s">
        <v>53</v>
      </c>
      <c r="S559" s="84" t="str">
        <f t="shared" si="56"/>
        <v>VALEMA</v>
      </c>
      <c r="T559" s="84" t="str">
        <f t="shared" si="59"/>
        <v>черный</v>
      </c>
      <c r="Y559" s="60">
        <f t="shared" si="60"/>
        <v>2</v>
      </c>
      <c r="Z559" s="49">
        <f t="shared" si="61"/>
        <v>151</v>
      </c>
      <c r="AA559" s="60">
        <f t="shared" si="62"/>
        <v>2151</v>
      </c>
    </row>
    <row r="560" spans="1:27">
      <c r="A560" s="84" t="str">
        <f t="shared" si="57"/>
        <v>13981011</v>
      </c>
      <c r="B560" s="84" t="str">
        <f t="shared" si="58"/>
        <v>02-151-09</v>
      </c>
      <c r="C560" s="113" t="s">
        <v>1689</v>
      </c>
      <c r="D560" s="113" t="s">
        <v>1686</v>
      </c>
      <c r="E560" s="113" t="s">
        <v>788</v>
      </c>
      <c r="F560" s="114">
        <v>61</v>
      </c>
      <c r="G560" s="113" t="s">
        <v>1687</v>
      </c>
      <c r="H560" s="113" t="s">
        <v>53</v>
      </c>
      <c r="I560" s="113" t="s">
        <v>786</v>
      </c>
      <c r="J560" s="113" t="s">
        <v>330</v>
      </c>
      <c r="K560" s="113" t="s">
        <v>382</v>
      </c>
      <c r="L560" s="113" t="s">
        <v>420</v>
      </c>
      <c r="M560" s="113" t="s">
        <v>388</v>
      </c>
      <c r="N560" s="113" t="s">
        <v>30</v>
      </c>
      <c r="O560" s="113" t="s">
        <v>386</v>
      </c>
      <c r="P560" s="113" t="s">
        <v>824</v>
      </c>
      <c r="Q560" s="113">
        <v>1</v>
      </c>
      <c r="R560" s="113" t="s">
        <v>53</v>
      </c>
      <c r="S560" s="84" t="str">
        <f t="shared" si="56"/>
        <v>VALEMA</v>
      </c>
      <c r="T560" s="84" t="str">
        <f t="shared" si="59"/>
        <v>черный</v>
      </c>
      <c r="Y560" s="60">
        <f t="shared" si="60"/>
        <v>2</v>
      </c>
      <c r="Z560" s="49">
        <f t="shared" si="61"/>
        <v>151</v>
      </c>
      <c r="AA560" s="60">
        <f t="shared" si="62"/>
        <v>2151</v>
      </c>
    </row>
    <row r="561" spans="1:27">
      <c r="A561" s="84" t="str">
        <f t="shared" si="57"/>
        <v>21981041</v>
      </c>
      <c r="B561" s="84" t="str">
        <f t="shared" si="58"/>
        <v>02-152-09</v>
      </c>
      <c r="C561" s="113" t="s">
        <v>1690</v>
      </c>
      <c r="D561" s="113" t="s">
        <v>1691</v>
      </c>
      <c r="E561" s="113" t="s">
        <v>787</v>
      </c>
      <c r="F561" s="114">
        <v>57</v>
      </c>
      <c r="G561" s="113" t="s">
        <v>1692</v>
      </c>
      <c r="H561" s="113" t="s">
        <v>53</v>
      </c>
      <c r="I561" s="113" t="s">
        <v>786</v>
      </c>
      <c r="J561" s="113" t="s">
        <v>330</v>
      </c>
      <c r="K561" s="113" t="s">
        <v>382</v>
      </c>
      <c r="L561" s="113" t="s">
        <v>420</v>
      </c>
      <c r="M561" s="113" t="s">
        <v>388</v>
      </c>
      <c r="N561" s="113" t="s">
        <v>30</v>
      </c>
      <c r="O561" s="113" t="s">
        <v>386</v>
      </c>
      <c r="P561" s="113" t="s">
        <v>824</v>
      </c>
      <c r="Q561" s="113">
        <v>1</v>
      </c>
      <c r="R561" s="113" t="s">
        <v>53</v>
      </c>
      <c r="S561" s="84" t="str">
        <f t="shared" si="56"/>
        <v>CARLSON</v>
      </c>
      <c r="T561" s="84" t="str">
        <f t="shared" si="59"/>
        <v>черный</v>
      </c>
      <c r="Y561" s="60">
        <f t="shared" si="60"/>
        <v>2</v>
      </c>
      <c r="Z561" s="49">
        <f t="shared" si="61"/>
        <v>152</v>
      </c>
      <c r="AA561" s="60">
        <f t="shared" si="62"/>
        <v>2152</v>
      </c>
    </row>
    <row r="562" spans="1:27">
      <c r="A562" s="84" t="str">
        <f t="shared" si="57"/>
        <v>21981041</v>
      </c>
      <c r="B562" s="84" t="str">
        <f t="shared" si="58"/>
        <v>02-152-09</v>
      </c>
      <c r="C562" s="113" t="s">
        <v>1693</v>
      </c>
      <c r="D562" s="113" t="s">
        <v>1691</v>
      </c>
      <c r="E562" s="113" t="s">
        <v>785</v>
      </c>
      <c r="F562" s="114">
        <v>59</v>
      </c>
      <c r="G562" s="113" t="s">
        <v>1692</v>
      </c>
      <c r="H562" s="113" t="s">
        <v>53</v>
      </c>
      <c r="I562" s="113" t="s">
        <v>786</v>
      </c>
      <c r="J562" s="113" t="s">
        <v>330</v>
      </c>
      <c r="K562" s="113" t="s">
        <v>382</v>
      </c>
      <c r="L562" s="113" t="s">
        <v>420</v>
      </c>
      <c r="M562" s="113" t="s">
        <v>388</v>
      </c>
      <c r="N562" s="113" t="s">
        <v>30</v>
      </c>
      <c r="O562" s="113" t="s">
        <v>386</v>
      </c>
      <c r="P562" s="113" t="s">
        <v>824</v>
      </c>
      <c r="Q562" s="113">
        <v>1</v>
      </c>
      <c r="R562" s="113" t="s">
        <v>53</v>
      </c>
      <c r="S562" s="84" t="str">
        <f t="shared" si="56"/>
        <v>CARLSON</v>
      </c>
      <c r="T562" s="84" t="str">
        <f t="shared" si="59"/>
        <v>черный</v>
      </c>
      <c r="Y562" s="60">
        <f t="shared" si="60"/>
        <v>2</v>
      </c>
      <c r="Z562" s="49">
        <f t="shared" si="61"/>
        <v>152</v>
      </c>
      <c r="AA562" s="60">
        <f t="shared" si="62"/>
        <v>2152</v>
      </c>
    </row>
    <row r="563" spans="1:27">
      <c r="A563" s="84" t="str">
        <f t="shared" si="57"/>
        <v>21981041</v>
      </c>
      <c r="B563" s="84" t="str">
        <f t="shared" si="58"/>
        <v>02-152-09</v>
      </c>
      <c r="C563" s="113" t="s">
        <v>1694</v>
      </c>
      <c r="D563" s="113" t="s">
        <v>1691</v>
      </c>
      <c r="E563" s="113" t="s">
        <v>788</v>
      </c>
      <c r="F563" s="114">
        <v>61</v>
      </c>
      <c r="G563" s="113" t="s">
        <v>1692</v>
      </c>
      <c r="H563" s="113" t="s">
        <v>53</v>
      </c>
      <c r="I563" s="113" t="s">
        <v>786</v>
      </c>
      <c r="J563" s="113" t="s">
        <v>330</v>
      </c>
      <c r="K563" s="113" t="s">
        <v>382</v>
      </c>
      <c r="L563" s="113" t="s">
        <v>420</v>
      </c>
      <c r="M563" s="113" t="s">
        <v>388</v>
      </c>
      <c r="N563" s="113" t="s">
        <v>30</v>
      </c>
      <c r="O563" s="113" t="s">
        <v>386</v>
      </c>
      <c r="P563" s="113" t="s">
        <v>824</v>
      </c>
      <c r="Q563" s="113">
        <v>1</v>
      </c>
      <c r="R563" s="113" t="s">
        <v>53</v>
      </c>
      <c r="S563" s="84" t="str">
        <f t="shared" si="56"/>
        <v>CARLSON</v>
      </c>
      <c r="T563" s="84" t="str">
        <f t="shared" si="59"/>
        <v>черный</v>
      </c>
      <c r="Y563" s="60">
        <f t="shared" si="60"/>
        <v>2</v>
      </c>
      <c r="Z563" s="49">
        <f t="shared" si="61"/>
        <v>152</v>
      </c>
      <c r="AA563" s="60">
        <f t="shared" si="62"/>
        <v>2152</v>
      </c>
    </row>
    <row r="564" spans="1:27">
      <c r="A564" s="84" t="str">
        <f t="shared" si="57"/>
        <v>21981051</v>
      </c>
      <c r="B564" s="84" t="str">
        <f t="shared" si="58"/>
        <v>02-153-09</v>
      </c>
      <c r="C564" s="113" t="s">
        <v>1695</v>
      </c>
      <c r="D564" s="113" t="s">
        <v>1696</v>
      </c>
      <c r="E564" s="113" t="s">
        <v>787</v>
      </c>
      <c r="F564" s="114">
        <v>57</v>
      </c>
      <c r="G564" s="113" t="s">
        <v>1697</v>
      </c>
      <c r="H564" s="113" t="s">
        <v>53</v>
      </c>
      <c r="I564" s="113" t="s">
        <v>1698</v>
      </c>
      <c r="J564" s="113" t="s">
        <v>330</v>
      </c>
      <c r="K564" s="113" t="s">
        <v>382</v>
      </c>
      <c r="L564" s="113" t="s">
        <v>420</v>
      </c>
      <c r="M564" s="113" t="s">
        <v>388</v>
      </c>
      <c r="N564" s="113" t="s">
        <v>30</v>
      </c>
      <c r="O564" s="113" t="s">
        <v>386</v>
      </c>
      <c r="P564" s="113" t="s">
        <v>824</v>
      </c>
      <c r="Q564" s="113">
        <v>1</v>
      </c>
      <c r="R564" s="113" t="s">
        <v>53</v>
      </c>
      <c r="S564" s="84" t="str">
        <f t="shared" si="56"/>
        <v>TARVESTON</v>
      </c>
      <c r="T564" s="84" t="str">
        <f t="shared" si="59"/>
        <v>черный</v>
      </c>
      <c r="Y564" s="60">
        <f t="shared" si="60"/>
        <v>2</v>
      </c>
      <c r="Z564" s="49">
        <f t="shared" si="61"/>
        <v>153</v>
      </c>
      <c r="AA564" s="60">
        <f t="shared" si="62"/>
        <v>2153</v>
      </c>
    </row>
    <row r="565" spans="1:27">
      <c r="A565" s="84" t="str">
        <f t="shared" si="57"/>
        <v>21981051</v>
      </c>
      <c r="B565" s="84" t="str">
        <f t="shared" si="58"/>
        <v>02-153-09</v>
      </c>
      <c r="C565" s="113" t="s">
        <v>1699</v>
      </c>
      <c r="D565" s="113" t="s">
        <v>1696</v>
      </c>
      <c r="E565" s="113" t="s">
        <v>785</v>
      </c>
      <c r="F565" s="114">
        <v>59</v>
      </c>
      <c r="G565" s="113" t="s">
        <v>1697</v>
      </c>
      <c r="H565" s="113" t="s">
        <v>53</v>
      </c>
      <c r="I565" s="113" t="s">
        <v>1698</v>
      </c>
      <c r="J565" s="113" t="s">
        <v>330</v>
      </c>
      <c r="K565" s="113" t="s">
        <v>382</v>
      </c>
      <c r="L565" s="113" t="s">
        <v>420</v>
      </c>
      <c r="M565" s="113" t="s">
        <v>388</v>
      </c>
      <c r="N565" s="113" t="s">
        <v>30</v>
      </c>
      <c r="O565" s="113" t="s">
        <v>386</v>
      </c>
      <c r="P565" s="113" t="s">
        <v>824</v>
      </c>
      <c r="Q565" s="113">
        <v>1</v>
      </c>
      <c r="R565" s="113" t="s">
        <v>53</v>
      </c>
      <c r="S565" s="84" t="str">
        <f t="shared" si="56"/>
        <v>TARVESTON</v>
      </c>
      <c r="T565" s="84" t="str">
        <f t="shared" si="59"/>
        <v>черный</v>
      </c>
      <c r="Y565" s="60">
        <f t="shared" si="60"/>
        <v>2</v>
      </c>
      <c r="Z565" s="49">
        <f t="shared" si="61"/>
        <v>153</v>
      </c>
      <c r="AA565" s="60">
        <f t="shared" si="62"/>
        <v>2153</v>
      </c>
    </row>
    <row r="566" spans="1:27">
      <c r="A566" s="84" t="str">
        <f t="shared" si="57"/>
        <v>21981051</v>
      </c>
      <c r="B566" s="84" t="str">
        <f t="shared" si="58"/>
        <v>02-153-09</v>
      </c>
      <c r="C566" s="113" t="s">
        <v>1700</v>
      </c>
      <c r="D566" s="113" t="s">
        <v>1696</v>
      </c>
      <c r="E566" s="113" t="s">
        <v>788</v>
      </c>
      <c r="F566" s="114">
        <v>61</v>
      </c>
      <c r="G566" s="113" t="s">
        <v>1697</v>
      </c>
      <c r="H566" s="113" t="s">
        <v>53</v>
      </c>
      <c r="I566" s="113" t="s">
        <v>1698</v>
      </c>
      <c r="J566" s="113" t="s">
        <v>330</v>
      </c>
      <c r="K566" s="113" t="s">
        <v>382</v>
      </c>
      <c r="L566" s="113" t="s">
        <v>420</v>
      </c>
      <c r="M566" s="113" t="s">
        <v>388</v>
      </c>
      <c r="N566" s="113" t="s">
        <v>30</v>
      </c>
      <c r="O566" s="113" t="s">
        <v>386</v>
      </c>
      <c r="P566" s="113" t="s">
        <v>824</v>
      </c>
      <c r="Q566" s="113">
        <v>1</v>
      </c>
      <c r="R566" s="113" t="s">
        <v>53</v>
      </c>
      <c r="S566" s="84" t="str">
        <f t="shared" si="56"/>
        <v>TARVESTON</v>
      </c>
      <c r="T566" s="84" t="str">
        <f t="shared" si="59"/>
        <v>черный</v>
      </c>
      <c r="Y566" s="60">
        <f t="shared" si="60"/>
        <v>2</v>
      </c>
      <c r="Z566" s="49">
        <f t="shared" si="61"/>
        <v>153</v>
      </c>
      <c r="AA566" s="60">
        <f t="shared" si="62"/>
        <v>2153</v>
      </c>
    </row>
    <row r="567" spans="1:27">
      <c r="A567" s="84" t="str">
        <f t="shared" si="57"/>
        <v>252810167</v>
      </c>
      <c r="B567" s="84" t="str">
        <f t="shared" si="58"/>
        <v>02-154-15</v>
      </c>
      <c r="C567" s="113" t="s">
        <v>1701</v>
      </c>
      <c r="D567" s="113" t="s">
        <v>1702</v>
      </c>
      <c r="E567" s="113" t="s">
        <v>787</v>
      </c>
      <c r="F567" s="114">
        <v>57</v>
      </c>
      <c r="G567" s="113" t="s">
        <v>1703</v>
      </c>
      <c r="H567" s="113" t="s">
        <v>226</v>
      </c>
      <c r="I567" s="113" t="s">
        <v>786</v>
      </c>
      <c r="J567" s="113" t="s">
        <v>330</v>
      </c>
      <c r="K567" s="113" t="s">
        <v>382</v>
      </c>
      <c r="L567" s="113" t="s">
        <v>420</v>
      </c>
      <c r="M567" s="113" t="s">
        <v>388</v>
      </c>
      <c r="N567" s="113" t="s">
        <v>30</v>
      </c>
      <c r="O567" s="113" t="s">
        <v>386</v>
      </c>
      <c r="P567" s="113" t="s">
        <v>824</v>
      </c>
      <c r="Q567" s="113">
        <v>67</v>
      </c>
      <c r="R567" s="113" t="s">
        <v>86</v>
      </c>
      <c r="S567" s="84" t="str">
        <f t="shared" si="56"/>
        <v>MARLON</v>
      </c>
      <c r="T567" s="84" t="str">
        <f t="shared" si="59"/>
        <v>светло-коричневый</v>
      </c>
      <c r="Y567" s="60">
        <f t="shared" si="60"/>
        <v>2</v>
      </c>
      <c r="Z567" s="49">
        <f t="shared" si="61"/>
        <v>154</v>
      </c>
      <c r="AA567" s="60">
        <f t="shared" si="62"/>
        <v>2154</v>
      </c>
    </row>
    <row r="568" spans="1:27">
      <c r="A568" s="84" t="str">
        <f t="shared" si="57"/>
        <v>252810167</v>
      </c>
      <c r="B568" s="84" t="str">
        <f t="shared" si="58"/>
        <v>02-154-15</v>
      </c>
      <c r="C568" s="113" t="s">
        <v>1704</v>
      </c>
      <c r="D568" s="113" t="s">
        <v>1702</v>
      </c>
      <c r="E568" s="113" t="s">
        <v>785</v>
      </c>
      <c r="F568" s="114">
        <v>59</v>
      </c>
      <c r="G568" s="113" t="s">
        <v>1703</v>
      </c>
      <c r="H568" s="113" t="s">
        <v>226</v>
      </c>
      <c r="I568" s="113" t="s">
        <v>786</v>
      </c>
      <c r="J568" s="113" t="s">
        <v>330</v>
      </c>
      <c r="K568" s="113" t="s">
        <v>382</v>
      </c>
      <c r="L568" s="113" t="s">
        <v>420</v>
      </c>
      <c r="M568" s="113" t="s">
        <v>388</v>
      </c>
      <c r="N568" s="113" t="s">
        <v>30</v>
      </c>
      <c r="O568" s="113" t="s">
        <v>386</v>
      </c>
      <c r="P568" s="113" t="s">
        <v>824</v>
      </c>
      <c r="Q568" s="113">
        <v>67</v>
      </c>
      <c r="R568" s="113" t="s">
        <v>86</v>
      </c>
      <c r="S568" s="84" t="str">
        <f t="shared" si="56"/>
        <v>MARLON</v>
      </c>
      <c r="T568" s="84" t="str">
        <f t="shared" si="59"/>
        <v>светло-коричневый</v>
      </c>
      <c r="Y568" s="60">
        <f t="shared" si="60"/>
        <v>2</v>
      </c>
      <c r="Z568" s="49">
        <f t="shared" si="61"/>
        <v>154</v>
      </c>
      <c r="AA568" s="60">
        <f t="shared" si="62"/>
        <v>2154</v>
      </c>
    </row>
    <row r="569" spans="1:27">
      <c r="A569" s="84" t="str">
        <f t="shared" si="57"/>
        <v>252810167</v>
      </c>
      <c r="B569" s="84" t="str">
        <f t="shared" si="58"/>
        <v>02-154-15</v>
      </c>
      <c r="C569" s="113" t="s">
        <v>1705</v>
      </c>
      <c r="D569" s="113" t="s">
        <v>1702</v>
      </c>
      <c r="E569" s="113" t="s">
        <v>788</v>
      </c>
      <c r="F569" s="114">
        <v>61</v>
      </c>
      <c r="G569" s="113" t="s">
        <v>1703</v>
      </c>
      <c r="H569" s="113" t="s">
        <v>226</v>
      </c>
      <c r="I569" s="113" t="s">
        <v>786</v>
      </c>
      <c r="J569" s="113" t="s">
        <v>330</v>
      </c>
      <c r="K569" s="113" t="s">
        <v>382</v>
      </c>
      <c r="L569" s="113" t="s">
        <v>420</v>
      </c>
      <c r="M569" s="113" t="s">
        <v>388</v>
      </c>
      <c r="N569" s="113" t="s">
        <v>30</v>
      </c>
      <c r="O569" s="113" t="s">
        <v>386</v>
      </c>
      <c r="P569" s="113" t="s">
        <v>824</v>
      </c>
      <c r="Q569" s="113">
        <v>67</v>
      </c>
      <c r="R569" s="113" t="s">
        <v>86</v>
      </c>
      <c r="S569" s="84" t="str">
        <f t="shared" si="56"/>
        <v>MARLON</v>
      </c>
      <c r="T569" s="84" t="str">
        <f t="shared" si="59"/>
        <v>светло-коричневый</v>
      </c>
      <c r="Y569" s="60">
        <f t="shared" si="60"/>
        <v>2</v>
      </c>
      <c r="Z569" s="49">
        <f t="shared" si="61"/>
        <v>154</v>
      </c>
      <c r="AA569" s="60">
        <f t="shared" si="62"/>
        <v>2154</v>
      </c>
    </row>
    <row r="570" spans="1:27">
      <c r="A570" s="84" t="str">
        <f t="shared" si="57"/>
        <v>32981011</v>
      </c>
      <c r="B570" s="84" t="str">
        <f t="shared" si="58"/>
        <v>02-155-09</v>
      </c>
      <c r="C570" s="113" t="s">
        <v>1706</v>
      </c>
      <c r="D570" s="113" t="s">
        <v>1707</v>
      </c>
      <c r="E570" s="113" t="s">
        <v>790</v>
      </c>
      <c r="F570" s="114">
        <v>55</v>
      </c>
      <c r="G570" s="113" t="s">
        <v>1708</v>
      </c>
      <c r="H570" s="113" t="s">
        <v>53</v>
      </c>
      <c r="I570" s="113" t="s">
        <v>786</v>
      </c>
      <c r="J570" s="113" t="s">
        <v>331</v>
      </c>
      <c r="K570" s="113" t="s">
        <v>382</v>
      </c>
      <c r="L570" s="113" t="s">
        <v>420</v>
      </c>
      <c r="M570" s="113" t="s">
        <v>388</v>
      </c>
      <c r="N570" s="113" t="s">
        <v>44</v>
      </c>
      <c r="O570" s="113" t="s">
        <v>386</v>
      </c>
      <c r="P570" s="113" t="s">
        <v>824</v>
      </c>
      <c r="Q570" s="113">
        <v>1</v>
      </c>
      <c r="R570" s="113" t="s">
        <v>53</v>
      </c>
      <c r="S570" s="84" t="str">
        <f t="shared" si="56"/>
        <v>ONDELLO</v>
      </c>
      <c r="T570" s="84" t="str">
        <f t="shared" si="59"/>
        <v>черный</v>
      </c>
      <c r="Y570" s="60">
        <f t="shared" si="60"/>
        <v>2</v>
      </c>
      <c r="Z570" s="49">
        <f t="shared" si="61"/>
        <v>155</v>
      </c>
      <c r="AA570" s="60">
        <f t="shared" si="62"/>
        <v>2155</v>
      </c>
    </row>
    <row r="571" spans="1:27">
      <c r="A571" s="84" t="str">
        <f t="shared" si="57"/>
        <v>32981011</v>
      </c>
      <c r="B571" s="84" t="str">
        <f t="shared" si="58"/>
        <v>02-155-09</v>
      </c>
      <c r="C571" s="113" t="s">
        <v>1709</v>
      </c>
      <c r="D571" s="113" t="s">
        <v>1707</v>
      </c>
      <c r="E571" s="113" t="s">
        <v>787</v>
      </c>
      <c r="F571" s="114">
        <v>57</v>
      </c>
      <c r="G571" s="113" t="s">
        <v>1708</v>
      </c>
      <c r="H571" s="113" t="s">
        <v>53</v>
      </c>
      <c r="I571" s="113" t="s">
        <v>786</v>
      </c>
      <c r="J571" s="113" t="s">
        <v>331</v>
      </c>
      <c r="K571" s="113" t="s">
        <v>382</v>
      </c>
      <c r="L571" s="113" t="s">
        <v>420</v>
      </c>
      <c r="M571" s="113" t="s">
        <v>388</v>
      </c>
      <c r="N571" s="113" t="s">
        <v>44</v>
      </c>
      <c r="O571" s="113" t="s">
        <v>386</v>
      </c>
      <c r="P571" s="113" t="s">
        <v>824</v>
      </c>
      <c r="Q571" s="113">
        <v>1</v>
      </c>
      <c r="R571" s="113" t="s">
        <v>53</v>
      </c>
      <c r="S571" s="84" t="str">
        <f t="shared" si="56"/>
        <v>ONDELLO</v>
      </c>
      <c r="T571" s="84" t="str">
        <f t="shared" si="59"/>
        <v>черный</v>
      </c>
      <c r="Y571" s="60">
        <f t="shared" si="60"/>
        <v>2</v>
      </c>
      <c r="Z571" s="49">
        <f t="shared" si="61"/>
        <v>155</v>
      </c>
      <c r="AA571" s="60">
        <f t="shared" si="62"/>
        <v>2155</v>
      </c>
    </row>
    <row r="572" spans="1:27">
      <c r="A572" s="84" t="str">
        <f t="shared" si="57"/>
        <v>32981011</v>
      </c>
      <c r="B572" s="84" t="str">
        <f t="shared" si="58"/>
        <v>02-155-09</v>
      </c>
      <c r="C572" s="113" t="s">
        <v>1710</v>
      </c>
      <c r="D572" s="113" t="s">
        <v>1707</v>
      </c>
      <c r="E572" s="113" t="s">
        <v>785</v>
      </c>
      <c r="F572" s="114">
        <v>59</v>
      </c>
      <c r="G572" s="113" t="s">
        <v>1708</v>
      </c>
      <c r="H572" s="113" t="s">
        <v>53</v>
      </c>
      <c r="I572" s="113" t="s">
        <v>786</v>
      </c>
      <c r="J572" s="113" t="s">
        <v>331</v>
      </c>
      <c r="K572" s="113" t="s">
        <v>382</v>
      </c>
      <c r="L572" s="113" t="s">
        <v>420</v>
      </c>
      <c r="M572" s="113" t="s">
        <v>388</v>
      </c>
      <c r="N572" s="113" t="s">
        <v>44</v>
      </c>
      <c r="O572" s="113" t="s">
        <v>386</v>
      </c>
      <c r="P572" s="113" t="s">
        <v>824</v>
      </c>
      <c r="Q572" s="113">
        <v>1</v>
      </c>
      <c r="R572" s="113" t="s">
        <v>53</v>
      </c>
      <c r="S572" s="84" t="str">
        <f t="shared" si="56"/>
        <v>ONDELLO</v>
      </c>
      <c r="T572" s="84" t="str">
        <f t="shared" si="59"/>
        <v>черный</v>
      </c>
      <c r="Y572" s="60">
        <f t="shared" si="60"/>
        <v>2</v>
      </c>
      <c r="Z572" s="49">
        <f t="shared" si="61"/>
        <v>155</v>
      </c>
      <c r="AA572" s="60">
        <f t="shared" si="62"/>
        <v>2155</v>
      </c>
    </row>
    <row r="573" spans="1:27">
      <c r="A573" s="84" t="str">
        <f t="shared" si="57"/>
        <v>32981011</v>
      </c>
      <c r="B573" s="84" t="str">
        <f t="shared" si="58"/>
        <v>02-155-09</v>
      </c>
      <c r="C573" s="113" t="s">
        <v>1711</v>
      </c>
      <c r="D573" s="113" t="s">
        <v>1707</v>
      </c>
      <c r="E573" s="113" t="s">
        <v>788</v>
      </c>
      <c r="F573" s="114">
        <v>61</v>
      </c>
      <c r="G573" s="113" t="s">
        <v>1708</v>
      </c>
      <c r="H573" s="113" t="s">
        <v>53</v>
      </c>
      <c r="I573" s="113" t="s">
        <v>786</v>
      </c>
      <c r="J573" s="113" t="s">
        <v>331</v>
      </c>
      <c r="K573" s="113" t="s">
        <v>382</v>
      </c>
      <c r="L573" s="113" t="s">
        <v>420</v>
      </c>
      <c r="M573" s="113" t="s">
        <v>388</v>
      </c>
      <c r="N573" s="113" t="s">
        <v>44</v>
      </c>
      <c r="O573" s="113" t="s">
        <v>386</v>
      </c>
      <c r="P573" s="113" t="s">
        <v>824</v>
      </c>
      <c r="Q573" s="113">
        <v>1</v>
      </c>
      <c r="R573" s="113" t="s">
        <v>53</v>
      </c>
      <c r="S573" s="84" t="str">
        <f t="shared" si="56"/>
        <v>ONDELLO</v>
      </c>
      <c r="T573" s="84" t="str">
        <f t="shared" si="59"/>
        <v>черный</v>
      </c>
      <c r="Y573" s="60">
        <f t="shared" si="60"/>
        <v>2</v>
      </c>
      <c r="Z573" s="49">
        <f t="shared" si="61"/>
        <v>155</v>
      </c>
      <c r="AA573" s="60">
        <f t="shared" si="62"/>
        <v>2155</v>
      </c>
    </row>
    <row r="574" spans="1:27">
      <c r="A574" s="84" t="str">
        <f t="shared" si="57"/>
        <v>CORKgrey</v>
      </c>
      <c r="B574" s="84" t="str">
        <f t="shared" si="58"/>
        <v>02-156-08</v>
      </c>
      <c r="C574" s="113" t="s">
        <v>1712</v>
      </c>
      <c r="D574" s="113" t="s">
        <v>1713</v>
      </c>
      <c r="E574" s="113" t="s">
        <v>800</v>
      </c>
      <c r="F574" s="114">
        <v>0</v>
      </c>
      <c r="G574" s="113" t="s">
        <v>1714</v>
      </c>
      <c r="H574" s="113" t="s">
        <v>83</v>
      </c>
      <c r="I574" s="113" t="s">
        <v>815</v>
      </c>
      <c r="J574" s="113" t="s">
        <v>509</v>
      </c>
      <c r="K574" s="113" t="s">
        <v>382</v>
      </c>
      <c r="L574" s="113" t="s">
        <v>420</v>
      </c>
      <c r="M574" s="113" t="s">
        <v>388</v>
      </c>
      <c r="O574" s="113" t="s">
        <v>386</v>
      </c>
      <c r="P574" s="113" t="s">
        <v>824</v>
      </c>
      <c r="Q574" s="113" t="s">
        <v>794</v>
      </c>
      <c r="R574" s="113" t="s">
        <v>83</v>
      </c>
      <c r="S574" s="84" t="str">
        <f t="shared" si="56"/>
        <v>STRIPS 9999960</v>
      </c>
      <c r="T574" s="84" t="str">
        <f t="shared" si="59"/>
        <v>серый</v>
      </c>
      <c r="Y574" s="60">
        <f t="shared" si="60"/>
        <v>2</v>
      </c>
      <c r="Z574" s="49">
        <f t="shared" si="61"/>
        <v>156</v>
      </c>
      <c r="AA574" s="60">
        <f t="shared" si="62"/>
        <v>2156</v>
      </c>
    </row>
    <row r="575" spans="1:27">
      <c r="A575" s="84" t="str">
        <f t="shared" si="57"/>
        <v>1113501330</v>
      </c>
      <c r="B575" s="84" t="str">
        <f t="shared" si="58"/>
        <v>02-157-08</v>
      </c>
      <c r="C575" s="113" t="s">
        <v>1715</v>
      </c>
      <c r="D575" s="113" t="s">
        <v>1716</v>
      </c>
      <c r="E575" s="113" t="s">
        <v>787</v>
      </c>
      <c r="F575" s="114">
        <v>57</v>
      </c>
      <c r="G575" s="113" t="s">
        <v>1717</v>
      </c>
      <c r="H575" s="113" t="s">
        <v>83</v>
      </c>
      <c r="I575" s="113" t="s">
        <v>805</v>
      </c>
      <c r="J575" s="113" t="s">
        <v>329</v>
      </c>
      <c r="K575" s="113" t="s">
        <v>382</v>
      </c>
      <c r="L575" s="113" t="s">
        <v>420</v>
      </c>
      <c r="M575" s="113" t="s">
        <v>384</v>
      </c>
      <c r="N575" s="113" t="s">
        <v>37</v>
      </c>
      <c r="O575" s="113" t="s">
        <v>385</v>
      </c>
      <c r="P575" s="113" t="s">
        <v>824</v>
      </c>
      <c r="Q575" s="113">
        <v>330</v>
      </c>
      <c r="R575" s="113" t="s">
        <v>83</v>
      </c>
      <c r="S575" s="84" t="str">
        <f t="shared" si="56"/>
        <v>TRILBY LINEN</v>
      </c>
      <c r="T575" s="84" t="str">
        <f t="shared" si="59"/>
        <v>серый</v>
      </c>
      <c r="Y575" s="60">
        <f t="shared" si="60"/>
        <v>2</v>
      </c>
      <c r="Z575" s="49">
        <f t="shared" si="61"/>
        <v>157</v>
      </c>
      <c r="AA575" s="60">
        <f t="shared" si="62"/>
        <v>2157</v>
      </c>
    </row>
    <row r="576" spans="1:27">
      <c r="A576" s="84" t="str">
        <f t="shared" si="57"/>
        <v>1113501330</v>
      </c>
      <c r="B576" s="84" t="str">
        <f t="shared" si="58"/>
        <v>02-157-08</v>
      </c>
      <c r="C576" s="113" t="s">
        <v>1718</v>
      </c>
      <c r="D576" s="113" t="s">
        <v>1716</v>
      </c>
      <c r="E576" s="113" t="s">
        <v>785</v>
      </c>
      <c r="F576" s="114">
        <v>59</v>
      </c>
      <c r="G576" s="113" t="s">
        <v>1717</v>
      </c>
      <c r="H576" s="113" t="s">
        <v>83</v>
      </c>
      <c r="I576" s="113" t="s">
        <v>805</v>
      </c>
      <c r="J576" s="113" t="s">
        <v>329</v>
      </c>
      <c r="K576" s="113" t="s">
        <v>382</v>
      </c>
      <c r="L576" s="113" t="s">
        <v>420</v>
      </c>
      <c r="M576" s="113" t="s">
        <v>384</v>
      </c>
      <c r="N576" s="113" t="s">
        <v>37</v>
      </c>
      <c r="O576" s="113" t="s">
        <v>385</v>
      </c>
      <c r="P576" s="113" t="s">
        <v>824</v>
      </c>
      <c r="Q576" s="113">
        <v>330</v>
      </c>
      <c r="R576" s="113" t="s">
        <v>83</v>
      </c>
      <c r="S576" s="84" t="str">
        <f t="shared" si="56"/>
        <v>TRILBY LINEN</v>
      </c>
      <c r="T576" s="84" t="str">
        <f t="shared" si="59"/>
        <v>серый</v>
      </c>
      <c r="Y576" s="60">
        <f t="shared" si="60"/>
        <v>2</v>
      </c>
      <c r="Z576" s="49">
        <f t="shared" si="61"/>
        <v>157</v>
      </c>
      <c r="AA576" s="60">
        <f t="shared" si="62"/>
        <v>2157</v>
      </c>
    </row>
    <row r="577" spans="1:27">
      <c r="A577" s="84" t="str">
        <f t="shared" si="57"/>
        <v>1113501330</v>
      </c>
      <c r="B577" s="84" t="str">
        <f t="shared" si="58"/>
        <v>02-157-08</v>
      </c>
      <c r="C577" s="113" t="s">
        <v>1719</v>
      </c>
      <c r="D577" s="113" t="s">
        <v>1716</v>
      </c>
      <c r="E577" s="113" t="s">
        <v>788</v>
      </c>
      <c r="F577" s="114">
        <v>61</v>
      </c>
      <c r="G577" s="113" t="s">
        <v>1717</v>
      </c>
      <c r="H577" s="113" t="s">
        <v>83</v>
      </c>
      <c r="I577" s="113" t="s">
        <v>805</v>
      </c>
      <c r="J577" s="113" t="s">
        <v>329</v>
      </c>
      <c r="K577" s="113" t="s">
        <v>382</v>
      </c>
      <c r="L577" s="113" t="s">
        <v>420</v>
      </c>
      <c r="M577" s="113" t="s">
        <v>384</v>
      </c>
      <c r="N577" s="113" t="s">
        <v>37</v>
      </c>
      <c r="O577" s="113" t="s">
        <v>385</v>
      </c>
      <c r="P577" s="113" t="s">
        <v>824</v>
      </c>
      <c r="Q577" s="113">
        <v>330</v>
      </c>
      <c r="R577" s="113" t="s">
        <v>83</v>
      </c>
      <c r="S577" s="84" t="str">
        <f t="shared" si="56"/>
        <v>TRILBY LINEN</v>
      </c>
      <c r="T577" s="84" t="str">
        <f t="shared" si="59"/>
        <v>серый</v>
      </c>
      <c r="Y577" s="60">
        <f t="shared" si="60"/>
        <v>2</v>
      </c>
      <c r="Z577" s="49">
        <f t="shared" si="61"/>
        <v>157</v>
      </c>
      <c r="AA577" s="60">
        <f t="shared" si="62"/>
        <v>2157</v>
      </c>
    </row>
    <row r="578" spans="1:27">
      <c r="A578" s="84" t="str">
        <f t="shared" si="57"/>
        <v>1113501330</v>
      </c>
      <c r="B578" s="84" t="str">
        <f t="shared" si="58"/>
        <v>02-157-08</v>
      </c>
      <c r="C578" s="113" t="s">
        <v>1720</v>
      </c>
      <c r="D578" s="113" t="s">
        <v>1716</v>
      </c>
      <c r="E578" s="113" t="s">
        <v>789</v>
      </c>
      <c r="F578" s="114">
        <v>63</v>
      </c>
      <c r="G578" s="113" t="s">
        <v>1717</v>
      </c>
      <c r="H578" s="113" t="s">
        <v>83</v>
      </c>
      <c r="I578" s="113" t="s">
        <v>805</v>
      </c>
      <c r="J578" s="113" t="s">
        <v>329</v>
      </c>
      <c r="K578" s="113" t="s">
        <v>382</v>
      </c>
      <c r="L578" s="113" t="s">
        <v>420</v>
      </c>
      <c r="M578" s="113" t="s">
        <v>384</v>
      </c>
      <c r="N578" s="113" t="s">
        <v>37</v>
      </c>
      <c r="O578" s="113" t="s">
        <v>385</v>
      </c>
      <c r="P578" s="113" t="s">
        <v>824</v>
      </c>
      <c r="Q578" s="113">
        <v>330</v>
      </c>
      <c r="R578" s="113" t="s">
        <v>83</v>
      </c>
      <c r="S578" s="84" t="str">
        <f t="shared" ref="S578:S641" si="63">IF(A578&lt;&gt;"",IF(FIND(" ",G578)&gt;=1,MID(G578,FIND(" ",G578)+1,LEN(G578)),""),"")</f>
        <v>TRILBY LINEN</v>
      </c>
      <c r="T578" s="84" t="str">
        <f t="shared" si="59"/>
        <v>серый</v>
      </c>
      <c r="Y578" s="60">
        <f t="shared" si="60"/>
        <v>2</v>
      </c>
      <c r="Z578" s="49">
        <f t="shared" si="61"/>
        <v>157</v>
      </c>
      <c r="AA578" s="60">
        <f t="shared" si="62"/>
        <v>2157</v>
      </c>
    </row>
    <row r="579" spans="1:27">
      <c r="A579" s="84" t="str">
        <f t="shared" ref="A579:A642" si="64">IF(G579&amp;Q579&lt;&gt;"",IF(FIND(" ",G579)&gt;=1,MID(G579,1,FIND(" ",G579)-1)&amp;Q579,G579&amp;Q579),"")</f>
        <v>123840571</v>
      </c>
      <c r="B579" s="84" t="str">
        <f t="shared" ref="B579:B642" si="65">IF(C579&lt;&gt;"",LEFT(C579,9),"")</f>
        <v>02-158-36</v>
      </c>
      <c r="C579" s="113" t="s">
        <v>1721</v>
      </c>
      <c r="D579" s="113" t="s">
        <v>1722</v>
      </c>
      <c r="E579" s="113" t="s">
        <v>787</v>
      </c>
      <c r="F579" s="114">
        <v>57</v>
      </c>
      <c r="G579" s="113" t="s">
        <v>1723</v>
      </c>
      <c r="H579" s="113" t="s">
        <v>187</v>
      </c>
      <c r="I579" s="113" t="s">
        <v>799</v>
      </c>
      <c r="J579" s="113" t="s">
        <v>329</v>
      </c>
      <c r="K579" s="113" t="s">
        <v>382</v>
      </c>
      <c r="L579" s="113" t="s">
        <v>420</v>
      </c>
      <c r="M579" s="113" t="s">
        <v>384</v>
      </c>
      <c r="N579" s="113" t="s">
        <v>35</v>
      </c>
      <c r="O579" s="113" t="s">
        <v>385</v>
      </c>
      <c r="P579" s="113" t="s">
        <v>824</v>
      </c>
      <c r="Q579" s="113">
        <v>71</v>
      </c>
      <c r="R579" s="113" t="s">
        <v>63</v>
      </c>
      <c r="S579" s="84" t="str">
        <f t="shared" si="63"/>
        <v>TRILBY PANAMA</v>
      </c>
      <c r="T579" s="84" t="str">
        <f t="shared" ref="T579:T642" si="66">IF(H579&lt;&gt;"",H579,"")</f>
        <v>кремовый</v>
      </c>
      <c r="Y579" s="60">
        <f t="shared" ref="Y579:Y642" si="67">IFERROR(VALUE(MID($C579,1,2)),0)</f>
        <v>2</v>
      </c>
      <c r="Z579" s="49">
        <f t="shared" ref="Z579:Z642" si="68">IFERROR(VALUE(MID($C579,4,3)),0)</f>
        <v>158</v>
      </c>
      <c r="AA579" s="60">
        <f t="shared" ref="AA579:AA642" si="69">VALUE(RIGHT("00"&amp;Y579,2)&amp;RIGHT("000"&amp;Z579,3))</f>
        <v>2158</v>
      </c>
    </row>
    <row r="580" spans="1:27">
      <c r="A580" s="84" t="str">
        <f t="shared" si="64"/>
        <v>123840571</v>
      </c>
      <c r="B580" s="84" t="str">
        <f t="shared" si="65"/>
        <v>02-158-36</v>
      </c>
      <c r="C580" s="113" t="s">
        <v>1724</v>
      </c>
      <c r="D580" s="113" t="s">
        <v>1722</v>
      </c>
      <c r="E580" s="113" t="s">
        <v>785</v>
      </c>
      <c r="F580" s="114">
        <v>59</v>
      </c>
      <c r="G580" s="113" t="s">
        <v>1723</v>
      </c>
      <c r="H580" s="113" t="s">
        <v>187</v>
      </c>
      <c r="I580" s="113" t="s">
        <v>799</v>
      </c>
      <c r="J580" s="113" t="s">
        <v>329</v>
      </c>
      <c r="K580" s="113" t="s">
        <v>382</v>
      </c>
      <c r="L580" s="113" t="s">
        <v>420</v>
      </c>
      <c r="M580" s="113" t="s">
        <v>384</v>
      </c>
      <c r="N580" s="113" t="s">
        <v>35</v>
      </c>
      <c r="O580" s="113" t="s">
        <v>385</v>
      </c>
      <c r="P580" s="113" t="s">
        <v>824</v>
      </c>
      <c r="Q580" s="113">
        <v>71</v>
      </c>
      <c r="R580" s="113" t="s">
        <v>63</v>
      </c>
      <c r="S580" s="84" t="str">
        <f t="shared" si="63"/>
        <v>TRILBY PANAMA</v>
      </c>
      <c r="T580" s="84" t="str">
        <f t="shared" si="66"/>
        <v>кремовый</v>
      </c>
      <c r="Y580" s="60">
        <f t="shared" si="67"/>
        <v>2</v>
      </c>
      <c r="Z580" s="49">
        <f t="shared" si="68"/>
        <v>158</v>
      </c>
      <c r="AA580" s="60">
        <f t="shared" si="69"/>
        <v>2158</v>
      </c>
    </row>
    <row r="581" spans="1:27">
      <c r="A581" s="84" t="str">
        <f t="shared" si="64"/>
        <v>123840571</v>
      </c>
      <c r="B581" s="84" t="str">
        <f t="shared" si="65"/>
        <v>02-158-36</v>
      </c>
      <c r="C581" s="113" t="s">
        <v>1725</v>
      </c>
      <c r="D581" s="113" t="s">
        <v>1722</v>
      </c>
      <c r="E581" s="113" t="s">
        <v>788</v>
      </c>
      <c r="F581" s="114">
        <v>61</v>
      </c>
      <c r="G581" s="113" t="s">
        <v>1723</v>
      </c>
      <c r="H581" s="113" t="s">
        <v>187</v>
      </c>
      <c r="I581" s="113" t="s">
        <v>799</v>
      </c>
      <c r="J581" s="113" t="s">
        <v>329</v>
      </c>
      <c r="K581" s="113" t="s">
        <v>382</v>
      </c>
      <c r="L581" s="113" t="s">
        <v>420</v>
      </c>
      <c r="M581" s="113" t="s">
        <v>384</v>
      </c>
      <c r="N581" s="113" t="s">
        <v>35</v>
      </c>
      <c r="O581" s="113" t="s">
        <v>385</v>
      </c>
      <c r="P581" s="113" t="s">
        <v>824</v>
      </c>
      <c r="Q581" s="113">
        <v>71</v>
      </c>
      <c r="R581" s="113" t="s">
        <v>63</v>
      </c>
      <c r="S581" s="84" t="str">
        <f t="shared" si="63"/>
        <v>TRILBY PANAMA</v>
      </c>
      <c r="T581" s="84" t="str">
        <f t="shared" si="66"/>
        <v>кремовый</v>
      </c>
      <c r="Y581" s="60">
        <f t="shared" si="67"/>
        <v>2</v>
      </c>
      <c r="Z581" s="49">
        <f t="shared" si="68"/>
        <v>158</v>
      </c>
      <c r="AA581" s="60">
        <f t="shared" si="69"/>
        <v>2158</v>
      </c>
    </row>
    <row r="582" spans="1:27">
      <c r="A582" s="84" t="str">
        <f t="shared" si="64"/>
        <v>123851377</v>
      </c>
      <c r="B582" s="84" t="str">
        <f t="shared" si="65"/>
        <v>02-159-00</v>
      </c>
      <c r="C582" s="113" t="s">
        <v>1726</v>
      </c>
      <c r="D582" s="113" t="s">
        <v>1727</v>
      </c>
      <c r="E582" s="113" t="s">
        <v>787</v>
      </c>
      <c r="F582" s="114">
        <v>57</v>
      </c>
      <c r="G582" s="113" t="s">
        <v>1728</v>
      </c>
      <c r="H582" s="113" t="s">
        <v>265</v>
      </c>
      <c r="I582" s="113" t="s">
        <v>799</v>
      </c>
      <c r="J582" s="113" t="s">
        <v>329</v>
      </c>
      <c r="K582" s="113" t="s">
        <v>382</v>
      </c>
      <c r="L582" s="113" t="s">
        <v>420</v>
      </c>
      <c r="M582" s="113" t="s">
        <v>384</v>
      </c>
      <c r="N582" s="113" t="s">
        <v>35</v>
      </c>
      <c r="O582" s="113" t="s">
        <v>386</v>
      </c>
      <c r="P582" s="113" t="s">
        <v>824</v>
      </c>
      <c r="Q582" s="113">
        <v>77</v>
      </c>
      <c r="R582" s="113" t="s">
        <v>63</v>
      </c>
      <c r="S582" s="84" t="str">
        <f t="shared" si="63"/>
        <v>TRILBY RAFFIA</v>
      </c>
      <c r="T582" s="84" t="str">
        <f t="shared" si="66"/>
        <v>темно-бежевый</v>
      </c>
      <c r="Y582" s="60">
        <f t="shared" si="67"/>
        <v>2</v>
      </c>
      <c r="Z582" s="49">
        <f t="shared" si="68"/>
        <v>159</v>
      </c>
      <c r="AA582" s="60">
        <f t="shared" si="69"/>
        <v>2159</v>
      </c>
    </row>
    <row r="583" spans="1:27">
      <c r="A583" s="84" t="str">
        <f t="shared" si="64"/>
        <v>123851377</v>
      </c>
      <c r="B583" s="84" t="str">
        <f t="shared" si="65"/>
        <v>02-159-00</v>
      </c>
      <c r="C583" s="113" t="s">
        <v>1729</v>
      </c>
      <c r="D583" s="113" t="s">
        <v>1727</v>
      </c>
      <c r="E583" s="113" t="s">
        <v>785</v>
      </c>
      <c r="F583" s="114">
        <v>59</v>
      </c>
      <c r="G583" s="113" t="s">
        <v>1728</v>
      </c>
      <c r="H583" s="113" t="s">
        <v>265</v>
      </c>
      <c r="I583" s="113" t="s">
        <v>799</v>
      </c>
      <c r="J583" s="113" t="s">
        <v>329</v>
      </c>
      <c r="K583" s="113" t="s">
        <v>382</v>
      </c>
      <c r="L583" s="113" t="s">
        <v>420</v>
      </c>
      <c r="M583" s="113" t="s">
        <v>384</v>
      </c>
      <c r="N583" s="113" t="s">
        <v>35</v>
      </c>
      <c r="O583" s="113" t="s">
        <v>386</v>
      </c>
      <c r="P583" s="113" t="s">
        <v>824</v>
      </c>
      <c r="Q583" s="113">
        <v>77</v>
      </c>
      <c r="R583" s="113" t="s">
        <v>63</v>
      </c>
      <c r="S583" s="84" t="str">
        <f t="shared" si="63"/>
        <v>TRILBY RAFFIA</v>
      </c>
      <c r="T583" s="84" t="str">
        <f t="shared" si="66"/>
        <v>темно-бежевый</v>
      </c>
      <c r="Y583" s="60">
        <f t="shared" si="67"/>
        <v>2</v>
      </c>
      <c r="Z583" s="49">
        <f t="shared" si="68"/>
        <v>159</v>
      </c>
      <c r="AA583" s="60">
        <f t="shared" si="69"/>
        <v>2159</v>
      </c>
    </row>
    <row r="584" spans="1:27">
      <c r="A584" s="84" t="str">
        <f t="shared" si="64"/>
        <v>123851377</v>
      </c>
      <c r="B584" s="84" t="str">
        <f t="shared" si="65"/>
        <v>02-159-00</v>
      </c>
      <c r="C584" s="113" t="s">
        <v>1730</v>
      </c>
      <c r="D584" s="113" t="s">
        <v>1727</v>
      </c>
      <c r="E584" s="113" t="s">
        <v>788</v>
      </c>
      <c r="F584" s="114">
        <v>61</v>
      </c>
      <c r="G584" s="113" t="s">
        <v>1728</v>
      </c>
      <c r="H584" s="113" t="s">
        <v>265</v>
      </c>
      <c r="I584" s="113" t="s">
        <v>799</v>
      </c>
      <c r="J584" s="113" t="s">
        <v>329</v>
      </c>
      <c r="K584" s="113" t="s">
        <v>382</v>
      </c>
      <c r="L584" s="113" t="s">
        <v>420</v>
      </c>
      <c r="M584" s="113" t="s">
        <v>384</v>
      </c>
      <c r="N584" s="113" t="s">
        <v>35</v>
      </c>
      <c r="O584" s="113" t="s">
        <v>386</v>
      </c>
      <c r="P584" s="113" t="s">
        <v>824</v>
      </c>
      <c r="Q584" s="113">
        <v>77</v>
      </c>
      <c r="R584" s="113" t="s">
        <v>63</v>
      </c>
      <c r="S584" s="84" t="str">
        <f t="shared" si="63"/>
        <v>TRILBY RAFFIA</v>
      </c>
      <c r="T584" s="84" t="str">
        <f t="shared" si="66"/>
        <v>темно-бежевый</v>
      </c>
      <c r="Y584" s="60">
        <f t="shared" si="67"/>
        <v>2</v>
      </c>
      <c r="Z584" s="49">
        <f t="shared" si="68"/>
        <v>159</v>
      </c>
      <c r="AA584" s="60">
        <f t="shared" si="69"/>
        <v>2159</v>
      </c>
    </row>
    <row r="585" spans="1:27">
      <c r="A585" s="84" t="str">
        <f t="shared" si="64"/>
        <v>13211031</v>
      </c>
      <c r="B585" s="84" t="str">
        <f t="shared" si="65"/>
        <v>02-160-09</v>
      </c>
      <c r="C585" s="113" t="s">
        <v>1731</v>
      </c>
      <c r="D585" s="113" t="s">
        <v>1732</v>
      </c>
      <c r="E585" s="113" t="s">
        <v>787</v>
      </c>
      <c r="F585" s="114">
        <v>57</v>
      </c>
      <c r="G585" s="113" t="s">
        <v>1733</v>
      </c>
      <c r="H585" s="113" t="s">
        <v>53</v>
      </c>
      <c r="I585" s="113" t="s">
        <v>792</v>
      </c>
      <c r="J585" s="113" t="s">
        <v>345</v>
      </c>
      <c r="K585" s="113" t="s">
        <v>382</v>
      </c>
      <c r="L585" s="113" t="s">
        <v>420</v>
      </c>
      <c r="M585" s="113" t="s">
        <v>384</v>
      </c>
      <c r="N585" s="113" t="s">
        <v>43</v>
      </c>
      <c r="O585" s="113" t="s">
        <v>386</v>
      </c>
      <c r="P585" s="113" t="s">
        <v>824</v>
      </c>
      <c r="Q585" s="113">
        <v>1</v>
      </c>
      <c r="R585" s="113" t="s">
        <v>53</v>
      </c>
      <c r="S585" s="84" t="str">
        <f t="shared" si="63"/>
        <v>PLAYER DELAVE</v>
      </c>
      <c r="T585" s="84" t="str">
        <f t="shared" si="66"/>
        <v>черный</v>
      </c>
      <c r="Y585" s="60">
        <f t="shared" si="67"/>
        <v>2</v>
      </c>
      <c r="Z585" s="49">
        <f t="shared" si="68"/>
        <v>160</v>
      </c>
      <c r="AA585" s="60">
        <f t="shared" si="69"/>
        <v>2160</v>
      </c>
    </row>
    <row r="586" spans="1:27">
      <c r="A586" s="84" t="str">
        <f t="shared" si="64"/>
        <v>13211031</v>
      </c>
      <c r="B586" s="84" t="str">
        <f t="shared" si="65"/>
        <v>02-160-09</v>
      </c>
      <c r="C586" s="113" t="s">
        <v>1734</v>
      </c>
      <c r="D586" s="113" t="s">
        <v>1732</v>
      </c>
      <c r="E586" s="113" t="s">
        <v>785</v>
      </c>
      <c r="F586" s="114">
        <v>59</v>
      </c>
      <c r="G586" s="113" t="s">
        <v>1733</v>
      </c>
      <c r="H586" s="113" t="s">
        <v>53</v>
      </c>
      <c r="I586" s="113" t="s">
        <v>792</v>
      </c>
      <c r="J586" s="113" t="s">
        <v>345</v>
      </c>
      <c r="K586" s="113" t="s">
        <v>382</v>
      </c>
      <c r="L586" s="113" t="s">
        <v>420</v>
      </c>
      <c r="M586" s="113" t="s">
        <v>384</v>
      </c>
      <c r="N586" s="113" t="s">
        <v>43</v>
      </c>
      <c r="O586" s="113" t="s">
        <v>386</v>
      </c>
      <c r="P586" s="113" t="s">
        <v>824</v>
      </c>
      <c r="Q586" s="113">
        <v>1</v>
      </c>
      <c r="R586" s="113" t="s">
        <v>53</v>
      </c>
      <c r="S586" s="84" t="str">
        <f t="shared" si="63"/>
        <v>PLAYER DELAVE</v>
      </c>
      <c r="T586" s="84" t="str">
        <f t="shared" si="66"/>
        <v>черный</v>
      </c>
      <c r="Y586" s="60">
        <f t="shared" si="67"/>
        <v>2</v>
      </c>
      <c r="Z586" s="49">
        <f t="shared" si="68"/>
        <v>160</v>
      </c>
      <c r="AA586" s="60">
        <f t="shared" si="69"/>
        <v>2160</v>
      </c>
    </row>
    <row r="587" spans="1:27">
      <c r="A587" s="84" t="str">
        <f t="shared" si="64"/>
        <v>132851271</v>
      </c>
      <c r="B587" s="84" t="str">
        <f t="shared" si="65"/>
        <v>02-161-36</v>
      </c>
      <c r="C587" s="113" t="s">
        <v>1735</v>
      </c>
      <c r="D587" s="113" t="s">
        <v>1736</v>
      </c>
      <c r="E587" s="113" t="s">
        <v>787</v>
      </c>
      <c r="F587" s="114">
        <v>57</v>
      </c>
      <c r="G587" s="113" t="s">
        <v>1737</v>
      </c>
      <c r="H587" s="113" t="s">
        <v>187</v>
      </c>
      <c r="I587" s="113" t="s">
        <v>806</v>
      </c>
      <c r="J587" s="113" t="s">
        <v>345</v>
      </c>
      <c r="K587" s="113" t="s">
        <v>382</v>
      </c>
      <c r="L587" s="113" t="s">
        <v>420</v>
      </c>
      <c r="M587" s="113" t="s">
        <v>384</v>
      </c>
      <c r="N587" s="113" t="s">
        <v>43</v>
      </c>
      <c r="O587" s="113" t="s">
        <v>386</v>
      </c>
      <c r="P587" s="113" t="s">
        <v>824</v>
      </c>
      <c r="Q587" s="113">
        <v>71</v>
      </c>
      <c r="R587" s="113" t="s">
        <v>63</v>
      </c>
      <c r="S587" s="84" t="str">
        <f t="shared" si="63"/>
        <v>PLAYER TOYO</v>
      </c>
      <c r="T587" s="84" t="str">
        <f t="shared" si="66"/>
        <v>кремовый</v>
      </c>
      <c r="Y587" s="60">
        <f t="shared" si="67"/>
        <v>2</v>
      </c>
      <c r="Z587" s="49">
        <f t="shared" si="68"/>
        <v>161</v>
      </c>
      <c r="AA587" s="60">
        <f t="shared" si="69"/>
        <v>2161</v>
      </c>
    </row>
    <row r="588" spans="1:27">
      <c r="A588" s="84" t="str">
        <f t="shared" si="64"/>
        <v>132851271</v>
      </c>
      <c r="B588" s="84" t="str">
        <f t="shared" si="65"/>
        <v>02-161-36</v>
      </c>
      <c r="C588" s="113" t="s">
        <v>1738</v>
      </c>
      <c r="D588" s="113" t="s">
        <v>1736</v>
      </c>
      <c r="E588" s="113" t="s">
        <v>785</v>
      </c>
      <c r="F588" s="114">
        <v>59</v>
      </c>
      <c r="G588" s="113" t="s">
        <v>1737</v>
      </c>
      <c r="H588" s="113" t="s">
        <v>187</v>
      </c>
      <c r="I588" s="113" t="s">
        <v>806</v>
      </c>
      <c r="J588" s="113" t="s">
        <v>345</v>
      </c>
      <c r="K588" s="113" t="s">
        <v>382</v>
      </c>
      <c r="L588" s="113" t="s">
        <v>420</v>
      </c>
      <c r="M588" s="113" t="s">
        <v>384</v>
      </c>
      <c r="N588" s="113" t="s">
        <v>43</v>
      </c>
      <c r="O588" s="113" t="s">
        <v>386</v>
      </c>
      <c r="P588" s="113" t="s">
        <v>824</v>
      </c>
      <c r="Q588" s="113">
        <v>71</v>
      </c>
      <c r="R588" s="113" t="s">
        <v>63</v>
      </c>
      <c r="S588" s="84" t="str">
        <f t="shared" si="63"/>
        <v>PLAYER TOYO</v>
      </c>
      <c r="T588" s="84" t="str">
        <f t="shared" si="66"/>
        <v>кремовый</v>
      </c>
      <c r="Y588" s="60">
        <f t="shared" si="67"/>
        <v>2</v>
      </c>
      <c r="Z588" s="49">
        <f t="shared" si="68"/>
        <v>161</v>
      </c>
      <c r="AA588" s="60">
        <f t="shared" si="69"/>
        <v>2161</v>
      </c>
    </row>
    <row r="589" spans="1:27">
      <c r="A589" s="84" t="str">
        <f t="shared" si="64"/>
        <v>132851271</v>
      </c>
      <c r="B589" s="84" t="str">
        <f t="shared" si="65"/>
        <v>02-161-36</v>
      </c>
      <c r="C589" s="113" t="s">
        <v>1739</v>
      </c>
      <c r="D589" s="113" t="s">
        <v>1736</v>
      </c>
      <c r="E589" s="113" t="s">
        <v>788</v>
      </c>
      <c r="F589" s="114">
        <v>61</v>
      </c>
      <c r="G589" s="113" t="s">
        <v>1737</v>
      </c>
      <c r="H589" s="113" t="s">
        <v>187</v>
      </c>
      <c r="I589" s="113" t="s">
        <v>806</v>
      </c>
      <c r="J589" s="113" t="s">
        <v>345</v>
      </c>
      <c r="K589" s="113" t="s">
        <v>382</v>
      </c>
      <c r="L589" s="113" t="s">
        <v>420</v>
      </c>
      <c r="M589" s="113" t="s">
        <v>384</v>
      </c>
      <c r="N589" s="113" t="s">
        <v>43</v>
      </c>
      <c r="O589" s="113" t="s">
        <v>386</v>
      </c>
      <c r="P589" s="113" t="s">
        <v>824</v>
      </c>
      <c r="Q589" s="113">
        <v>71</v>
      </c>
      <c r="R589" s="113" t="s">
        <v>63</v>
      </c>
      <c r="S589" s="84" t="str">
        <f t="shared" si="63"/>
        <v>PLAYER TOYO</v>
      </c>
      <c r="T589" s="84" t="str">
        <f t="shared" si="66"/>
        <v>кремовый</v>
      </c>
      <c r="Y589" s="60">
        <f t="shared" si="67"/>
        <v>2</v>
      </c>
      <c r="Z589" s="49">
        <f t="shared" si="68"/>
        <v>161</v>
      </c>
      <c r="AA589" s="60">
        <f t="shared" si="69"/>
        <v>2161</v>
      </c>
    </row>
    <row r="590" spans="1:27">
      <c r="A590" s="84" t="str">
        <f t="shared" si="64"/>
        <v>181110171</v>
      </c>
      <c r="B590" s="84" t="str">
        <f t="shared" si="65"/>
        <v>02-162-36</v>
      </c>
      <c r="C590" s="113" t="s">
        <v>1740</v>
      </c>
      <c r="D590" s="113" t="s">
        <v>1741</v>
      </c>
      <c r="E590" s="113" t="s">
        <v>790</v>
      </c>
      <c r="F590" s="114">
        <v>55</v>
      </c>
      <c r="G590" s="113" t="s">
        <v>1742</v>
      </c>
      <c r="H590" s="113" t="s">
        <v>187</v>
      </c>
      <c r="I590" s="113" t="s">
        <v>792</v>
      </c>
      <c r="J590" s="113" t="s">
        <v>325</v>
      </c>
      <c r="K590" s="113" t="s">
        <v>382</v>
      </c>
      <c r="L590" s="113" t="s">
        <v>420</v>
      </c>
      <c r="M590" s="113" t="s">
        <v>384</v>
      </c>
      <c r="N590" s="113" t="s">
        <v>43</v>
      </c>
      <c r="O590" s="113" t="s">
        <v>386</v>
      </c>
      <c r="P590" s="113" t="s">
        <v>824</v>
      </c>
      <c r="Q590" s="113">
        <v>71</v>
      </c>
      <c r="R590" s="113" t="s">
        <v>63</v>
      </c>
      <c r="S590" s="84" t="str">
        <f t="shared" si="63"/>
        <v>BUCKET DELAVE</v>
      </c>
      <c r="T590" s="84" t="str">
        <f t="shared" si="66"/>
        <v>кремовый</v>
      </c>
      <c r="Y590" s="60">
        <f t="shared" si="67"/>
        <v>2</v>
      </c>
      <c r="Z590" s="49">
        <f t="shared" si="68"/>
        <v>162</v>
      </c>
      <c r="AA590" s="60">
        <f t="shared" si="69"/>
        <v>2162</v>
      </c>
    </row>
    <row r="591" spans="1:27">
      <c r="A591" s="84" t="str">
        <f t="shared" si="64"/>
        <v>181110171</v>
      </c>
      <c r="B591" s="84" t="str">
        <f t="shared" si="65"/>
        <v>02-162-36</v>
      </c>
      <c r="C591" s="113" t="s">
        <v>1743</v>
      </c>
      <c r="D591" s="113" t="s">
        <v>1741</v>
      </c>
      <c r="E591" s="113" t="s">
        <v>787</v>
      </c>
      <c r="F591" s="114">
        <v>57</v>
      </c>
      <c r="G591" s="113" t="s">
        <v>1742</v>
      </c>
      <c r="H591" s="113" t="s">
        <v>187</v>
      </c>
      <c r="I591" s="113" t="s">
        <v>792</v>
      </c>
      <c r="J591" s="113" t="s">
        <v>325</v>
      </c>
      <c r="K591" s="113" t="s">
        <v>382</v>
      </c>
      <c r="L591" s="113" t="s">
        <v>420</v>
      </c>
      <c r="M591" s="113" t="s">
        <v>384</v>
      </c>
      <c r="N591" s="113" t="s">
        <v>43</v>
      </c>
      <c r="O591" s="113" t="s">
        <v>386</v>
      </c>
      <c r="P591" s="113" t="s">
        <v>824</v>
      </c>
      <c r="Q591" s="113">
        <v>71</v>
      </c>
      <c r="R591" s="113" t="s">
        <v>63</v>
      </c>
      <c r="S591" s="84" t="str">
        <f t="shared" si="63"/>
        <v>BUCKET DELAVE</v>
      </c>
      <c r="T591" s="84" t="str">
        <f t="shared" si="66"/>
        <v>кремовый</v>
      </c>
      <c r="Y591" s="60">
        <f t="shared" si="67"/>
        <v>2</v>
      </c>
      <c r="Z591" s="49">
        <f t="shared" si="68"/>
        <v>162</v>
      </c>
      <c r="AA591" s="60">
        <f t="shared" si="69"/>
        <v>2162</v>
      </c>
    </row>
    <row r="592" spans="1:27">
      <c r="A592" s="84" t="str">
        <f t="shared" si="64"/>
        <v>181110171</v>
      </c>
      <c r="B592" s="84" t="str">
        <f t="shared" si="65"/>
        <v>02-162-36</v>
      </c>
      <c r="C592" s="113" t="s">
        <v>1744</v>
      </c>
      <c r="D592" s="113" t="s">
        <v>1741</v>
      </c>
      <c r="E592" s="113" t="s">
        <v>785</v>
      </c>
      <c r="F592" s="114">
        <v>59</v>
      </c>
      <c r="G592" s="113" t="s">
        <v>1742</v>
      </c>
      <c r="H592" s="113" t="s">
        <v>187</v>
      </c>
      <c r="I592" s="113" t="s">
        <v>792</v>
      </c>
      <c r="J592" s="113" t="s">
        <v>325</v>
      </c>
      <c r="K592" s="113" t="s">
        <v>382</v>
      </c>
      <c r="L592" s="113" t="s">
        <v>420</v>
      </c>
      <c r="M592" s="113" t="s">
        <v>384</v>
      </c>
      <c r="N592" s="113" t="s">
        <v>43</v>
      </c>
      <c r="O592" s="113" t="s">
        <v>386</v>
      </c>
      <c r="P592" s="113" t="s">
        <v>824</v>
      </c>
      <c r="Q592" s="113">
        <v>71</v>
      </c>
      <c r="R592" s="113" t="s">
        <v>63</v>
      </c>
      <c r="S592" s="84" t="str">
        <f t="shared" si="63"/>
        <v>BUCKET DELAVE</v>
      </c>
      <c r="T592" s="84" t="str">
        <f t="shared" si="66"/>
        <v>кремовый</v>
      </c>
      <c r="Y592" s="60">
        <f t="shared" si="67"/>
        <v>2</v>
      </c>
      <c r="Z592" s="49">
        <f t="shared" si="68"/>
        <v>162</v>
      </c>
      <c r="AA592" s="60">
        <f t="shared" si="69"/>
        <v>2162</v>
      </c>
    </row>
    <row r="593" spans="1:27">
      <c r="A593" s="84" t="str">
        <f t="shared" si="64"/>
        <v>181110171</v>
      </c>
      <c r="B593" s="84" t="str">
        <f t="shared" si="65"/>
        <v>02-162-36</v>
      </c>
      <c r="C593" s="113" t="s">
        <v>1745</v>
      </c>
      <c r="D593" s="113" t="s">
        <v>1741</v>
      </c>
      <c r="E593" s="113" t="s">
        <v>788</v>
      </c>
      <c r="F593" s="114">
        <v>61</v>
      </c>
      <c r="G593" s="113" t="s">
        <v>1742</v>
      </c>
      <c r="H593" s="113" t="s">
        <v>187</v>
      </c>
      <c r="I593" s="113" t="s">
        <v>792</v>
      </c>
      <c r="J593" s="113" t="s">
        <v>325</v>
      </c>
      <c r="K593" s="113" t="s">
        <v>382</v>
      </c>
      <c r="L593" s="113" t="s">
        <v>420</v>
      </c>
      <c r="M593" s="113" t="s">
        <v>384</v>
      </c>
      <c r="N593" s="113" t="s">
        <v>43</v>
      </c>
      <c r="O593" s="113" t="s">
        <v>386</v>
      </c>
      <c r="P593" s="113" t="s">
        <v>824</v>
      </c>
      <c r="Q593" s="113">
        <v>71</v>
      </c>
      <c r="R593" s="113" t="s">
        <v>63</v>
      </c>
      <c r="S593" s="84" t="str">
        <f t="shared" si="63"/>
        <v>BUCKET DELAVE</v>
      </c>
      <c r="T593" s="84" t="str">
        <f t="shared" si="66"/>
        <v>кремовый</v>
      </c>
      <c r="Y593" s="60">
        <f t="shared" si="67"/>
        <v>2</v>
      </c>
      <c r="Z593" s="49">
        <f t="shared" si="68"/>
        <v>162</v>
      </c>
      <c r="AA593" s="60">
        <f t="shared" si="69"/>
        <v>2162</v>
      </c>
    </row>
    <row r="594" spans="1:27">
      <c r="A594" s="84" t="str">
        <f t="shared" si="64"/>
        <v>181110171</v>
      </c>
      <c r="B594" s="84" t="str">
        <f t="shared" si="65"/>
        <v>02-162-36</v>
      </c>
      <c r="C594" s="113" t="s">
        <v>1746</v>
      </c>
      <c r="D594" s="113" t="s">
        <v>1741</v>
      </c>
      <c r="E594" s="113" t="s">
        <v>789</v>
      </c>
      <c r="F594" s="114">
        <v>63</v>
      </c>
      <c r="G594" s="113" t="s">
        <v>1742</v>
      </c>
      <c r="H594" s="113" t="s">
        <v>187</v>
      </c>
      <c r="I594" s="113" t="s">
        <v>792</v>
      </c>
      <c r="J594" s="113" t="s">
        <v>325</v>
      </c>
      <c r="K594" s="113" t="s">
        <v>382</v>
      </c>
      <c r="L594" s="113" t="s">
        <v>420</v>
      </c>
      <c r="M594" s="113" t="s">
        <v>384</v>
      </c>
      <c r="N594" s="113" t="s">
        <v>43</v>
      </c>
      <c r="O594" s="113" t="s">
        <v>386</v>
      </c>
      <c r="P594" s="113" t="s">
        <v>824</v>
      </c>
      <c r="Q594" s="113">
        <v>71</v>
      </c>
      <c r="R594" s="113" t="s">
        <v>63</v>
      </c>
      <c r="S594" s="84" t="str">
        <f t="shared" si="63"/>
        <v>BUCKET DELAVE</v>
      </c>
      <c r="T594" s="84" t="str">
        <f t="shared" si="66"/>
        <v>кремовый</v>
      </c>
      <c r="Y594" s="60">
        <f t="shared" si="67"/>
        <v>2</v>
      </c>
      <c r="Z594" s="49">
        <f t="shared" si="68"/>
        <v>162</v>
      </c>
      <c r="AA594" s="60">
        <f t="shared" si="69"/>
        <v>2162</v>
      </c>
    </row>
    <row r="595" spans="1:27">
      <c r="A595" s="84" t="str">
        <f t="shared" si="64"/>
        <v>211840271</v>
      </c>
      <c r="B595" s="84" t="str">
        <f t="shared" si="65"/>
        <v>02-163-36</v>
      </c>
      <c r="C595" s="113" t="s">
        <v>1747</v>
      </c>
      <c r="D595" s="113" t="s">
        <v>1748</v>
      </c>
      <c r="E595" s="113" t="s">
        <v>787</v>
      </c>
      <c r="F595" s="114">
        <v>57</v>
      </c>
      <c r="G595" s="113" t="s">
        <v>1749</v>
      </c>
      <c r="H595" s="113" t="s">
        <v>187</v>
      </c>
      <c r="I595" s="113" t="s">
        <v>799</v>
      </c>
      <c r="J595" s="113" t="s">
        <v>330</v>
      </c>
      <c r="K595" s="113" t="s">
        <v>382</v>
      </c>
      <c r="L595" s="113" t="s">
        <v>420</v>
      </c>
      <c r="M595" s="113" t="s">
        <v>384</v>
      </c>
      <c r="N595" s="113" t="s">
        <v>35</v>
      </c>
      <c r="O595" s="113" t="s">
        <v>385</v>
      </c>
      <c r="P595" s="113" t="s">
        <v>824</v>
      </c>
      <c r="Q595" s="113">
        <v>71</v>
      </c>
      <c r="R595" s="113" t="s">
        <v>63</v>
      </c>
      <c r="S595" s="84" t="str">
        <f t="shared" si="63"/>
        <v>FEDORA PANAMA</v>
      </c>
      <c r="T595" s="84" t="str">
        <f t="shared" si="66"/>
        <v>кремовый</v>
      </c>
      <c r="Y595" s="60">
        <f t="shared" si="67"/>
        <v>2</v>
      </c>
      <c r="Z595" s="49">
        <f t="shared" si="68"/>
        <v>163</v>
      </c>
      <c r="AA595" s="60">
        <f t="shared" si="69"/>
        <v>2163</v>
      </c>
    </row>
    <row r="596" spans="1:27">
      <c r="A596" s="84" t="str">
        <f t="shared" si="64"/>
        <v>211840271</v>
      </c>
      <c r="B596" s="84" t="str">
        <f t="shared" si="65"/>
        <v>02-163-36</v>
      </c>
      <c r="C596" s="113" t="s">
        <v>1750</v>
      </c>
      <c r="D596" s="113" t="s">
        <v>1748</v>
      </c>
      <c r="E596" s="113" t="s">
        <v>785</v>
      </c>
      <c r="F596" s="114">
        <v>59</v>
      </c>
      <c r="G596" s="113" t="s">
        <v>1749</v>
      </c>
      <c r="H596" s="113" t="s">
        <v>187</v>
      </c>
      <c r="I596" s="113" t="s">
        <v>799</v>
      </c>
      <c r="J596" s="113" t="s">
        <v>330</v>
      </c>
      <c r="K596" s="113" t="s">
        <v>382</v>
      </c>
      <c r="L596" s="113" t="s">
        <v>420</v>
      </c>
      <c r="M596" s="113" t="s">
        <v>384</v>
      </c>
      <c r="N596" s="113" t="s">
        <v>35</v>
      </c>
      <c r="O596" s="113" t="s">
        <v>385</v>
      </c>
      <c r="P596" s="113" t="s">
        <v>824</v>
      </c>
      <c r="Q596" s="113">
        <v>71</v>
      </c>
      <c r="R596" s="113" t="s">
        <v>63</v>
      </c>
      <c r="S596" s="84" t="str">
        <f t="shared" si="63"/>
        <v>FEDORA PANAMA</v>
      </c>
      <c r="T596" s="84" t="str">
        <f t="shared" si="66"/>
        <v>кремовый</v>
      </c>
      <c r="Y596" s="60">
        <f t="shared" si="67"/>
        <v>2</v>
      </c>
      <c r="Z596" s="49">
        <f t="shared" si="68"/>
        <v>163</v>
      </c>
      <c r="AA596" s="60">
        <f t="shared" si="69"/>
        <v>2163</v>
      </c>
    </row>
    <row r="597" spans="1:27">
      <c r="A597" s="84" t="str">
        <f t="shared" si="64"/>
        <v>211840271</v>
      </c>
      <c r="B597" s="84" t="str">
        <f t="shared" si="65"/>
        <v>02-163-36</v>
      </c>
      <c r="C597" s="113" t="s">
        <v>1751</v>
      </c>
      <c r="D597" s="113" t="s">
        <v>1748</v>
      </c>
      <c r="E597" s="113" t="s">
        <v>788</v>
      </c>
      <c r="F597" s="114">
        <v>61</v>
      </c>
      <c r="G597" s="113" t="s">
        <v>1749</v>
      </c>
      <c r="H597" s="113" t="s">
        <v>187</v>
      </c>
      <c r="I597" s="113" t="s">
        <v>799</v>
      </c>
      <c r="J597" s="113" t="s">
        <v>330</v>
      </c>
      <c r="K597" s="113" t="s">
        <v>382</v>
      </c>
      <c r="L597" s="113" t="s">
        <v>420</v>
      </c>
      <c r="M597" s="113" t="s">
        <v>384</v>
      </c>
      <c r="N597" s="113" t="s">
        <v>35</v>
      </c>
      <c r="O597" s="113" t="s">
        <v>385</v>
      </c>
      <c r="P597" s="113" t="s">
        <v>824</v>
      </c>
      <c r="Q597" s="113">
        <v>71</v>
      </c>
      <c r="R597" s="113" t="s">
        <v>63</v>
      </c>
      <c r="S597" s="84" t="str">
        <f t="shared" si="63"/>
        <v>FEDORA PANAMA</v>
      </c>
      <c r="T597" s="84" t="str">
        <f t="shared" si="66"/>
        <v>кремовый</v>
      </c>
      <c r="Y597" s="60">
        <f t="shared" si="67"/>
        <v>2</v>
      </c>
      <c r="Z597" s="49">
        <f t="shared" si="68"/>
        <v>163</v>
      </c>
      <c r="AA597" s="60">
        <f t="shared" si="69"/>
        <v>2163</v>
      </c>
    </row>
    <row r="598" spans="1:27">
      <c r="A598" s="84" t="str">
        <f t="shared" si="64"/>
        <v>212850371</v>
      </c>
      <c r="B598" s="84" t="str">
        <f t="shared" si="65"/>
        <v>02-164-36</v>
      </c>
      <c r="C598" s="113" t="s">
        <v>1752</v>
      </c>
      <c r="D598" s="113" t="s">
        <v>1753</v>
      </c>
      <c r="E598" s="113" t="s">
        <v>787</v>
      </c>
      <c r="F598" s="114">
        <v>57</v>
      </c>
      <c r="G598" s="113" t="s">
        <v>1754</v>
      </c>
      <c r="H598" s="113" t="s">
        <v>187</v>
      </c>
      <c r="I598" s="113" t="s">
        <v>806</v>
      </c>
      <c r="J598" s="113" t="s">
        <v>330</v>
      </c>
      <c r="K598" s="113" t="s">
        <v>382</v>
      </c>
      <c r="L598" s="113" t="s">
        <v>420</v>
      </c>
      <c r="M598" s="113" t="s">
        <v>384</v>
      </c>
      <c r="N598" s="113" t="s">
        <v>35</v>
      </c>
      <c r="O598" s="113" t="s">
        <v>386</v>
      </c>
      <c r="P598" s="113" t="s">
        <v>824</v>
      </c>
      <c r="Q598" s="113">
        <v>71</v>
      </c>
      <c r="R598" s="113" t="s">
        <v>63</v>
      </c>
      <c r="S598" s="84" t="str">
        <f t="shared" si="63"/>
        <v>FEDORA TOYO</v>
      </c>
      <c r="T598" s="84" t="str">
        <f t="shared" si="66"/>
        <v>кремовый</v>
      </c>
      <c r="Y598" s="60">
        <f t="shared" si="67"/>
        <v>2</v>
      </c>
      <c r="Z598" s="49">
        <f t="shared" si="68"/>
        <v>164</v>
      </c>
      <c r="AA598" s="60">
        <f t="shared" si="69"/>
        <v>2164</v>
      </c>
    </row>
    <row r="599" spans="1:27">
      <c r="A599" s="84" t="str">
        <f t="shared" si="64"/>
        <v>212850371</v>
      </c>
      <c r="B599" s="84" t="str">
        <f t="shared" si="65"/>
        <v>02-164-36</v>
      </c>
      <c r="C599" s="113" t="s">
        <v>1755</v>
      </c>
      <c r="D599" s="113" t="s">
        <v>1753</v>
      </c>
      <c r="E599" s="113" t="s">
        <v>785</v>
      </c>
      <c r="F599" s="114">
        <v>59</v>
      </c>
      <c r="G599" s="113" t="s">
        <v>1754</v>
      </c>
      <c r="H599" s="113" t="s">
        <v>187</v>
      </c>
      <c r="I599" s="113" t="s">
        <v>806</v>
      </c>
      <c r="J599" s="113" t="s">
        <v>330</v>
      </c>
      <c r="K599" s="113" t="s">
        <v>382</v>
      </c>
      <c r="L599" s="113" t="s">
        <v>420</v>
      </c>
      <c r="M599" s="113" t="s">
        <v>384</v>
      </c>
      <c r="N599" s="113" t="s">
        <v>35</v>
      </c>
      <c r="O599" s="113" t="s">
        <v>386</v>
      </c>
      <c r="P599" s="113" t="s">
        <v>824</v>
      </c>
      <c r="Q599" s="113">
        <v>71</v>
      </c>
      <c r="R599" s="113" t="s">
        <v>63</v>
      </c>
      <c r="S599" s="84" t="str">
        <f t="shared" si="63"/>
        <v>FEDORA TOYO</v>
      </c>
      <c r="T599" s="84" t="str">
        <f t="shared" si="66"/>
        <v>кремовый</v>
      </c>
      <c r="Y599" s="60">
        <f t="shared" si="67"/>
        <v>2</v>
      </c>
      <c r="Z599" s="49">
        <f t="shared" si="68"/>
        <v>164</v>
      </c>
      <c r="AA599" s="60">
        <f t="shared" si="69"/>
        <v>2164</v>
      </c>
    </row>
    <row r="600" spans="1:27">
      <c r="A600" s="84" t="str">
        <f t="shared" si="64"/>
        <v>212850371</v>
      </c>
      <c r="B600" s="84" t="str">
        <f t="shared" si="65"/>
        <v>02-164-36</v>
      </c>
      <c r="C600" s="113" t="s">
        <v>1756</v>
      </c>
      <c r="D600" s="113" t="s">
        <v>1753</v>
      </c>
      <c r="E600" s="113" t="s">
        <v>788</v>
      </c>
      <c r="F600" s="114">
        <v>61</v>
      </c>
      <c r="G600" s="113" t="s">
        <v>1754</v>
      </c>
      <c r="H600" s="113" t="s">
        <v>187</v>
      </c>
      <c r="I600" s="113" t="s">
        <v>806</v>
      </c>
      <c r="J600" s="113" t="s">
        <v>330</v>
      </c>
      <c r="K600" s="113" t="s">
        <v>382</v>
      </c>
      <c r="L600" s="113" t="s">
        <v>420</v>
      </c>
      <c r="M600" s="113" t="s">
        <v>384</v>
      </c>
      <c r="N600" s="113" t="s">
        <v>35</v>
      </c>
      <c r="O600" s="113" t="s">
        <v>386</v>
      </c>
      <c r="P600" s="113" t="s">
        <v>824</v>
      </c>
      <c r="Q600" s="113">
        <v>71</v>
      </c>
      <c r="R600" s="113" t="s">
        <v>63</v>
      </c>
      <c r="S600" s="84" t="str">
        <f t="shared" si="63"/>
        <v>FEDORA TOYO</v>
      </c>
      <c r="T600" s="84" t="str">
        <f t="shared" si="66"/>
        <v>кремовый</v>
      </c>
      <c r="Y600" s="60">
        <f t="shared" si="67"/>
        <v>2</v>
      </c>
      <c r="Z600" s="49">
        <f t="shared" si="68"/>
        <v>164</v>
      </c>
      <c r="AA600" s="60">
        <f t="shared" si="69"/>
        <v>2164</v>
      </c>
    </row>
    <row r="601" spans="1:27">
      <c r="A601" s="84" t="str">
        <f t="shared" si="64"/>
        <v>212850371</v>
      </c>
      <c r="B601" s="84" t="str">
        <f t="shared" si="65"/>
        <v>02-164-36</v>
      </c>
      <c r="C601" s="113" t="s">
        <v>1757</v>
      </c>
      <c r="D601" s="113" t="s">
        <v>1753</v>
      </c>
      <c r="E601" s="113" t="s">
        <v>789</v>
      </c>
      <c r="F601" s="114">
        <v>63</v>
      </c>
      <c r="G601" s="113" t="s">
        <v>1754</v>
      </c>
      <c r="H601" s="113" t="s">
        <v>187</v>
      </c>
      <c r="I601" s="113" t="s">
        <v>806</v>
      </c>
      <c r="J601" s="113" t="s">
        <v>330</v>
      </c>
      <c r="K601" s="113" t="s">
        <v>382</v>
      </c>
      <c r="L601" s="113" t="s">
        <v>420</v>
      </c>
      <c r="M601" s="113" t="s">
        <v>384</v>
      </c>
      <c r="N601" s="113" t="s">
        <v>35</v>
      </c>
      <c r="O601" s="113" t="s">
        <v>386</v>
      </c>
      <c r="P601" s="113" t="s">
        <v>824</v>
      </c>
      <c r="Q601" s="113">
        <v>71</v>
      </c>
      <c r="R601" s="113" t="s">
        <v>63</v>
      </c>
      <c r="S601" s="84" t="str">
        <f t="shared" si="63"/>
        <v>FEDORA TOYO</v>
      </c>
      <c r="T601" s="84" t="str">
        <f t="shared" si="66"/>
        <v>кремовый</v>
      </c>
      <c r="Y601" s="60">
        <f t="shared" si="67"/>
        <v>2</v>
      </c>
      <c r="Z601" s="49">
        <f t="shared" si="68"/>
        <v>164</v>
      </c>
      <c r="AA601" s="60">
        <f t="shared" si="69"/>
        <v>2164</v>
      </c>
    </row>
    <row r="602" spans="1:27">
      <c r="A602" s="84" t="str">
        <f t="shared" si="64"/>
        <v>212850371</v>
      </c>
      <c r="B602" s="84" t="str">
        <f t="shared" si="65"/>
        <v>02-164-36</v>
      </c>
      <c r="C602" s="113" t="s">
        <v>1758</v>
      </c>
      <c r="D602" s="113" t="s">
        <v>1753</v>
      </c>
      <c r="E602" s="113" t="s">
        <v>790</v>
      </c>
      <c r="F602" s="114">
        <v>55</v>
      </c>
      <c r="G602" s="113" t="s">
        <v>1754</v>
      </c>
      <c r="H602" s="113" t="s">
        <v>187</v>
      </c>
      <c r="I602" s="113" t="s">
        <v>806</v>
      </c>
      <c r="J602" s="113" t="s">
        <v>330</v>
      </c>
      <c r="K602" s="113" t="s">
        <v>382</v>
      </c>
      <c r="L602" s="113" t="s">
        <v>420</v>
      </c>
      <c r="M602" s="113" t="s">
        <v>384</v>
      </c>
      <c r="N602" s="113" t="s">
        <v>35</v>
      </c>
      <c r="O602" s="113" t="s">
        <v>386</v>
      </c>
      <c r="P602" s="113" t="s">
        <v>824</v>
      </c>
      <c r="Q602" s="113">
        <v>71</v>
      </c>
      <c r="R602" s="113" t="s">
        <v>63</v>
      </c>
      <c r="S602" s="84" t="str">
        <f t="shared" si="63"/>
        <v>FEDORA TOYO</v>
      </c>
      <c r="T602" s="84" t="str">
        <f t="shared" si="66"/>
        <v>кремовый</v>
      </c>
      <c r="Y602" s="60">
        <f t="shared" si="67"/>
        <v>2</v>
      </c>
      <c r="Z602" s="49">
        <f t="shared" si="68"/>
        <v>164</v>
      </c>
      <c r="AA602" s="60">
        <f t="shared" si="69"/>
        <v>2164</v>
      </c>
    </row>
    <row r="603" spans="1:27">
      <c r="A603" s="84" t="str">
        <f t="shared" si="64"/>
        <v>21384017</v>
      </c>
      <c r="B603" s="84" t="str">
        <f t="shared" si="65"/>
        <v>02-165-02</v>
      </c>
      <c r="C603" s="113" t="s">
        <v>1759</v>
      </c>
      <c r="D603" s="113" t="s">
        <v>1760</v>
      </c>
      <c r="E603" s="113" t="s">
        <v>787</v>
      </c>
      <c r="F603" s="114">
        <v>57</v>
      </c>
      <c r="G603" s="113" t="s">
        <v>1761</v>
      </c>
      <c r="H603" s="113" t="s">
        <v>63</v>
      </c>
      <c r="I603" s="113" t="s">
        <v>799</v>
      </c>
      <c r="J603" s="113" t="s">
        <v>330</v>
      </c>
      <c r="K603" s="113" t="s">
        <v>382</v>
      </c>
      <c r="L603" s="113" t="s">
        <v>420</v>
      </c>
      <c r="M603" s="113" t="s">
        <v>384</v>
      </c>
      <c r="N603" s="113" t="s">
        <v>35</v>
      </c>
      <c r="O603" s="113" t="s">
        <v>385</v>
      </c>
      <c r="P603" s="113" t="s">
        <v>824</v>
      </c>
      <c r="Q603" s="113">
        <v>7</v>
      </c>
      <c r="R603" s="113" t="s">
        <v>63</v>
      </c>
      <c r="S603" s="84" t="str">
        <f t="shared" si="63"/>
        <v>FEDORA PANAMA</v>
      </c>
      <c r="T603" s="84" t="str">
        <f t="shared" si="66"/>
        <v>бежевый</v>
      </c>
      <c r="Y603" s="60">
        <f t="shared" si="67"/>
        <v>2</v>
      </c>
      <c r="Z603" s="49">
        <f t="shared" si="68"/>
        <v>165</v>
      </c>
      <c r="AA603" s="60">
        <f t="shared" si="69"/>
        <v>2165</v>
      </c>
    </row>
    <row r="604" spans="1:27">
      <c r="A604" s="84" t="str">
        <f t="shared" si="64"/>
        <v>21384017</v>
      </c>
      <c r="B604" s="84" t="str">
        <f t="shared" si="65"/>
        <v>02-165-02</v>
      </c>
      <c r="C604" s="113" t="s">
        <v>1762</v>
      </c>
      <c r="D604" s="113" t="s">
        <v>1760</v>
      </c>
      <c r="E604" s="113" t="s">
        <v>785</v>
      </c>
      <c r="F604" s="114">
        <v>59</v>
      </c>
      <c r="G604" s="113" t="s">
        <v>1761</v>
      </c>
      <c r="H604" s="113" t="s">
        <v>63</v>
      </c>
      <c r="I604" s="113" t="s">
        <v>799</v>
      </c>
      <c r="J604" s="113" t="s">
        <v>330</v>
      </c>
      <c r="K604" s="113" t="s">
        <v>382</v>
      </c>
      <c r="L604" s="113" t="s">
        <v>420</v>
      </c>
      <c r="M604" s="113" t="s">
        <v>384</v>
      </c>
      <c r="N604" s="113" t="s">
        <v>35</v>
      </c>
      <c r="O604" s="113" t="s">
        <v>385</v>
      </c>
      <c r="P604" s="113" t="s">
        <v>824</v>
      </c>
      <c r="Q604" s="113">
        <v>7</v>
      </c>
      <c r="R604" s="113" t="s">
        <v>63</v>
      </c>
      <c r="S604" s="84" t="str">
        <f t="shared" si="63"/>
        <v>FEDORA PANAMA</v>
      </c>
      <c r="T604" s="84" t="str">
        <f t="shared" si="66"/>
        <v>бежевый</v>
      </c>
      <c r="Y604" s="60">
        <f t="shared" si="67"/>
        <v>2</v>
      </c>
      <c r="Z604" s="49">
        <f t="shared" si="68"/>
        <v>165</v>
      </c>
      <c r="AA604" s="60">
        <f t="shared" si="69"/>
        <v>2165</v>
      </c>
    </row>
    <row r="605" spans="1:27">
      <c r="A605" s="84" t="str">
        <f t="shared" si="64"/>
        <v>213840271</v>
      </c>
      <c r="B605" s="84" t="str">
        <f t="shared" si="65"/>
        <v>02-166-36</v>
      </c>
      <c r="C605" s="113" t="s">
        <v>1763</v>
      </c>
      <c r="D605" s="113" t="s">
        <v>1764</v>
      </c>
      <c r="E605" s="113" t="s">
        <v>787</v>
      </c>
      <c r="F605" s="114">
        <v>57</v>
      </c>
      <c r="G605" s="113" t="s">
        <v>1765</v>
      </c>
      <c r="H605" s="113" t="s">
        <v>187</v>
      </c>
      <c r="I605" s="113" t="s">
        <v>799</v>
      </c>
      <c r="J605" s="113" t="s">
        <v>330</v>
      </c>
      <c r="K605" s="113" t="s">
        <v>382</v>
      </c>
      <c r="L605" s="113" t="s">
        <v>420</v>
      </c>
      <c r="M605" s="113" t="s">
        <v>384</v>
      </c>
      <c r="N605" s="113" t="s">
        <v>35</v>
      </c>
      <c r="O605" s="113" t="s">
        <v>385</v>
      </c>
      <c r="P605" s="113" t="s">
        <v>824</v>
      </c>
      <c r="Q605" s="113">
        <v>71</v>
      </c>
      <c r="R605" s="113" t="s">
        <v>63</v>
      </c>
      <c r="S605" s="84" t="str">
        <f t="shared" si="63"/>
        <v>FEDORA PANAMA</v>
      </c>
      <c r="T605" s="84" t="str">
        <f t="shared" si="66"/>
        <v>кремовый</v>
      </c>
      <c r="Y605" s="60">
        <f t="shared" si="67"/>
        <v>2</v>
      </c>
      <c r="Z605" s="49">
        <f t="shared" si="68"/>
        <v>166</v>
      </c>
      <c r="AA605" s="60">
        <f t="shared" si="69"/>
        <v>2166</v>
      </c>
    </row>
    <row r="606" spans="1:27">
      <c r="A606" s="84" t="str">
        <f t="shared" si="64"/>
        <v>213840271</v>
      </c>
      <c r="B606" s="84" t="str">
        <f t="shared" si="65"/>
        <v>02-166-36</v>
      </c>
      <c r="C606" s="113" t="s">
        <v>1766</v>
      </c>
      <c r="D606" s="113" t="s">
        <v>1764</v>
      </c>
      <c r="E606" s="113" t="s">
        <v>785</v>
      </c>
      <c r="F606" s="114">
        <v>59</v>
      </c>
      <c r="G606" s="113" t="s">
        <v>1765</v>
      </c>
      <c r="H606" s="113" t="s">
        <v>187</v>
      </c>
      <c r="I606" s="113" t="s">
        <v>799</v>
      </c>
      <c r="J606" s="113" t="s">
        <v>330</v>
      </c>
      <c r="K606" s="113" t="s">
        <v>382</v>
      </c>
      <c r="L606" s="113" t="s">
        <v>420</v>
      </c>
      <c r="M606" s="113" t="s">
        <v>384</v>
      </c>
      <c r="N606" s="113" t="s">
        <v>35</v>
      </c>
      <c r="O606" s="113" t="s">
        <v>385</v>
      </c>
      <c r="P606" s="113" t="s">
        <v>824</v>
      </c>
      <c r="Q606" s="113">
        <v>71</v>
      </c>
      <c r="R606" s="113" t="s">
        <v>63</v>
      </c>
      <c r="S606" s="84" t="str">
        <f t="shared" si="63"/>
        <v>FEDORA PANAMA</v>
      </c>
      <c r="T606" s="84" t="str">
        <f t="shared" si="66"/>
        <v>кремовый</v>
      </c>
      <c r="Y606" s="60">
        <f t="shared" si="67"/>
        <v>2</v>
      </c>
      <c r="Z606" s="49">
        <f t="shared" si="68"/>
        <v>166</v>
      </c>
      <c r="AA606" s="60">
        <f t="shared" si="69"/>
        <v>2166</v>
      </c>
    </row>
    <row r="607" spans="1:27">
      <c r="A607" s="84" t="str">
        <f t="shared" si="64"/>
        <v>213840271</v>
      </c>
      <c r="B607" s="84" t="str">
        <f t="shared" si="65"/>
        <v>02-166-36</v>
      </c>
      <c r="C607" s="113" t="s">
        <v>1767</v>
      </c>
      <c r="D607" s="113" t="s">
        <v>1764</v>
      </c>
      <c r="E607" s="113" t="s">
        <v>788</v>
      </c>
      <c r="F607" s="114">
        <v>61</v>
      </c>
      <c r="G607" s="113" t="s">
        <v>1765</v>
      </c>
      <c r="H607" s="113" t="s">
        <v>187</v>
      </c>
      <c r="I607" s="113" t="s">
        <v>799</v>
      </c>
      <c r="J607" s="113" t="s">
        <v>330</v>
      </c>
      <c r="K607" s="113" t="s">
        <v>382</v>
      </c>
      <c r="L607" s="113" t="s">
        <v>420</v>
      </c>
      <c r="M607" s="113" t="s">
        <v>384</v>
      </c>
      <c r="N607" s="113" t="s">
        <v>35</v>
      </c>
      <c r="O607" s="113" t="s">
        <v>385</v>
      </c>
      <c r="P607" s="113" t="s">
        <v>824</v>
      </c>
      <c r="Q607" s="113">
        <v>71</v>
      </c>
      <c r="R607" s="113" t="s">
        <v>63</v>
      </c>
      <c r="S607" s="84" t="str">
        <f t="shared" si="63"/>
        <v>FEDORA PANAMA</v>
      </c>
      <c r="T607" s="84" t="str">
        <f t="shared" si="66"/>
        <v>кремовый</v>
      </c>
      <c r="Y607" s="60">
        <f t="shared" si="67"/>
        <v>2</v>
      </c>
      <c r="Z607" s="49">
        <f t="shared" si="68"/>
        <v>166</v>
      </c>
      <c r="AA607" s="60">
        <f t="shared" si="69"/>
        <v>2166</v>
      </c>
    </row>
    <row r="608" spans="1:27">
      <c r="A608" s="84" t="str">
        <f t="shared" si="64"/>
        <v>21384087</v>
      </c>
      <c r="B608" s="84" t="str">
        <f t="shared" si="65"/>
        <v>02-167-02</v>
      </c>
      <c r="C608" s="113" t="s">
        <v>1768</v>
      </c>
      <c r="D608" s="113" t="s">
        <v>1769</v>
      </c>
      <c r="E608" s="113" t="s">
        <v>787</v>
      </c>
      <c r="F608" s="114">
        <v>57</v>
      </c>
      <c r="G608" s="113" t="s">
        <v>1770</v>
      </c>
      <c r="H608" s="113" t="s">
        <v>63</v>
      </c>
      <c r="I608" s="113" t="s">
        <v>799</v>
      </c>
      <c r="J608" s="113" t="s">
        <v>330</v>
      </c>
      <c r="K608" s="113" t="s">
        <v>382</v>
      </c>
      <c r="L608" s="113" t="s">
        <v>420</v>
      </c>
      <c r="M608" s="113" t="s">
        <v>384</v>
      </c>
      <c r="N608" s="113" t="s">
        <v>35</v>
      </c>
      <c r="O608" s="113" t="s">
        <v>396</v>
      </c>
      <c r="P608" s="113" t="s">
        <v>824</v>
      </c>
      <c r="Q608" s="113">
        <v>7</v>
      </c>
      <c r="R608" s="113" t="s">
        <v>63</v>
      </c>
      <c r="S608" s="84" t="str">
        <f t="shared" si="63"/>
        <v>FEDORA PANAMA</v>
      </c>
      <c r="T608" s="84" t="str">
        <f t="shared" si="66"/>
        <v>бежевый</v>
      </c>
      <c r="Y608" s="60">
        <f t="shared" si="67"/>
        <v>2</v>
      </c>
      <c r="Z608" s="49">
        <f t="shared" si="68"/>
        <v>167</v>
      </c>
      <c r="AA608" s="60">
        <f t="shared" si="69"/>
        <v>2167</v>
      </c>
    </row>
    <row r="609" spans="1:27">
      <c r="A609" s="84" t="str">
        <f t="shared" si="64"/>
        <v>21384087</v>
      </c>
      <c r="B609" s="84" t="str">
        <f t="shared" si="65"/>
        <v>02-167-02</v>
      </c>
      <c r="C609" s="113" t="s">
        <v>1771</v>
      </c>
      <c r="D609" s="113" t="s">
        <v>1769</v>
      </c>
      <c r="E609" s="113" t="s">
        <v>785</v>
      </c>
      <c r="F609" s="114">
        <v>59</v>
      </c>
      <c r="G609" s="113" t="s">
        <v>1770</v>
      </c>
      <c r="H609" s="113" t="s">
        <v>63</v>
      </c>
      <c r="I609" s="113" t="s">
        <v>799</v>
      </c>
      <c r="J609" s="113" t="s">
        <v>330</v>
      </c>
      <c r="K609" s="113" t="s">
        <v>382</v>
      </c>
      <c r="L609" s="113" t="s">
        <v>420</v>
      </c>
      <c r="M609" s="113" t="s">
        <v>384</v>
      </c>
      <c r="N609" s="113" t="s">
        <v>35</v>
      </c>
      <c r="O609" s="113" t="s">
        <v>396</v>
      </c>
      <c r="P609" s="113" t="s">
        <v>824</v>
      </c>
      <c r="Q609" s="113">
        <v>7</v>
      </c>
      <c r="R609" s="113" t="s">
        <v>63</v>
      </c>
      <c r="S609" s="84" t="str">
        <f t="shared" si="63"/>
        <v>FEDORA PANAMA</v>
      </c>
      <c r="T609" s="84" t="str">
        <f t="shared" si="66"/>
        <v>бежевый</v>
      </c>
      <c r="Y609" s="60">
        <f t="shared" si="67"/>
        <v>2</v>
      </c>
      <c r="Z609" s="49">
        <f t="shared" si="68"/>
        <v>167</v>
      </c>
      <c r="AA609" s="60">
        <f t="shared" si="69"/>
        <v>2167</v>
      </c>
    </row>
    <row r="610" spans="1:27">
      <c r="A610" s="84" t="str">
        <f t="shared" si="64"/>
        <v>219840571</v>
      </c>
      <c r="B610" s="84" t="str">
        <f t="shared" si="65"/>
        <v>02-168-36</v>
      </c>
      <c r="C610" s="113" t="s">
        <v>1772</v>
      </c>
      <c r="D610" s="113" t="s">
        <v>1773</v>
      </c>
      <c r="E610" s="113" t="s">
        <v>787</v>
      </c>
      <c r="F610" s="114">
        <v>57</v>
      </c>
      <c r="G610" s="113" t="s">
        <v>1774</v>
      </c>
      <c r="H610" s="113" t="s">
        <v>187</v>
      </c>
      <c r="I610" s="113" t="s">
        <v>799</v>
      </c>
      <c r="J610" s="113" t="s">
        <v>330</v>
      </c>
      <c r="K610" s="113" t="s">
        <v>382</v>
      </c>
      <c r="L610" s="113" t="s">
        <v>420</v>
      </c>
      <c r="M610" s="113" t="s">
        <v>384</v>
      </c>
      <c r="N610" s="113" t="s">
        <v>35</v>
      </c>
      <c r="O610" s="113" t="s">
        <v>396</v>
      </c>
      <c r="P610" s="113" t="s">
        <v>824</v>
      </c>
      <c r="Q610" s="113">
        <v>71</v>
      </c>
      <c r="R610" s="113" t="s">
        <v>63</v>
      </c>
      <c r="S610" s="84" t="str">
        <f t="shared" si="63"/>
        <v>FEDORA PANAMA</v>
      </c>
      <c r="T610" s="84" t="str">
        <f t="shared" si="66"/>
        <v>кремовый</v>
      </c>
      <c r="Y610" s="60">
        <f t="shared" si="67"/>
        <v>2</v>
      </c>
      <c r="Z610" s="49">
        <f t="shared" si="68"/>
        <v>168</v>
      </c>
      <c r="AA610" s="60">
        <f t="shared" si="69"/>
        <v>2168</v>
      </c>
    </row>
    <row r="611" spans="1:27">
      <c r="A611" s="84" t="str">
        <f t="shared" si="64"/>
        <v>219840571</v>
      </c>
      <c r="B611" s="84" t="str">
        <f t="shared" si="65"/>
        <v>02-168-36</v>
      </c>
      <c r="C611" s="113" t="s">
        <v>1775</v>
      </c>
      <c r="D611" s="113" t="s">
        <v>1773</v>
      </c>
      <c r="E611" s="113" t="s">
        <v>785</v>
      </c>
      <c r="F611" s="114">
        <v>59</v>
      </c>
      <c r="G611" s="113" t="s">
        <v>1774</v>
      </c>
      <c r="H611" s="113" t="s">
        <v>187</v>
      </c>
      <c r="I611" s="113" t="s">
        <v>799</v>
      </c>
      <c r="J611" s="113" t="s">
        <v>330</v>
      </c>
      <c r="K611" s="113" t="s">
        <v>382</v>
      </c>
      <c r="L611" s="113" t="s">
        <v>420</v>
      </c>
      <c r="M611" s="113" t="s">
        <v>384</v>
      </c>
      <c r="N611" s="113" t="s">
        <v>35</v>
      </c>
      <c r="O611" s="113" t="s">
        <v>396</v>
      </c>
      <c r="P611" s="113" t="s">
        <v>824</v>
      </c>
      <c r="Q611" s="113">
        <v>71</v>
      </c>
      <c r="R611" s="113" t="s">
        <v>63</v>
      </c>
      <c r="S611" s="84" t="str">
        <f t="shared" si="63"/>
        <v>FEDORA PANAMA</v>
      </c>
      <c r="T611" s="84" t="str">
        <f t="shared" si="66"/>
        <v>кремовый</v>
      </c>
      <c r="Y611" s="60">
        <f t="shared" si="67"/>
        <v>2</v>
      </c>
      <c r="Z611" s="49">
        <f t="shared" si="68"/>
        <v>168</v>
      </c>
      <c r="AA611" s="60">
        <f t="shared" si="69"/>
        <v>2168</v>
      </c>
    </row>
    <row r="612" spans="1:27">
      <c r="A612" s="84" t="str">
        <f t="shared" si="64"/>
        <v>219840571</v>
      </c>
      <c r="B612" s="84" t="str">
        <f t="shared" si="65"/>
        <v>02-168-36</v>
      </c>
      <c r="C612" s="113" t="s">
        <v>1776</v>
      </c>
      <c r="D612" s="113" t="s">
        <v>1773</v>
      </c>
      <c r="E612" s="113" t="s">
        <v>788</v>
      </c>
      <c r="F612" s="114">
        <v>61</v>
      </c>
      <c r="G612" s="113" t="s">
        <v>1774</v>
      </c>
      <c r="H612" s="113" t="s">
        <v>187</v>
      </c>
      <c r="I612" s="113" t="s">
        <v>799</v>
      </c>
      <c r="J612" s="113" t="s">
        <v>330</v>
      </c>
      <c r="K612" s="113" t="s">
        <v>382</v>
      </c>
      <c r="L612" s="113" t="s">
        <v>420</v>
      </c>
      <c r="M612" s="113" t="s">
        <v>384</v>
      </c>
      <c r="N612" s="113" t="s">
        <v>35</v>
      </c>
      <c r="O612" s="113" t="s">
        <v>396</v>
      </c>
      <c r="P612" s="113" t="s">
        <v>824</v>
      </c>
      <c r="Q612" s="113">
        <v>71</v>
      </c>
      <c r="R612" s="113" t="s">
        <v>63</v>
      </c>
      <c r="S612" s="84" t="str">
        <f t="shared" si="63"/>
        <v>FEDORA PANAMA</v>
      </c>
      <c r="T612" s="84" t="str">
        <f t="shared" si="66"/>
        <v>кремовый</v>
      </c>
      <c r="Y612" s="60">
        <f t="shared" si="67"/>
        <v>2</v>
      </c>
      <c r="Z612" s="49">
        <f t="shared" si="68"/>
        <v>168</v>
      </c>
      <c r="AA612" s="60">
        <f t="shared" si="69"/>
        <v>2168</v>
      </c>
    </row>
    <row r="613" spans="1:27">
      <c r="A613" s="84" t="str">
        <f t="shared" si="64"/>
        <v>242850171</v>
      </c>
      <c r="B613" s="84" t="str">
        <f t="shared" si="65"/>
        <v>02-169-36</v>
      </c>
      <c r="C613" s="113" t="s">
        <v>1777</v>
      </c>
      <c r="D613" s="113" t="s">
        <v>1778</v>
      </c>
      <c r="E613" s="113" t="s">
        <v>787</v>
      </c>
      <c r="F613" s="114">
        <v>57</v>
      </c>
      <c r="G613" s="113" t="s">
        <v>1779</v>
      </c>
      <c r="H613" s="113" t="s">
        <v>187</v>
      </c>
      <c r="I613" s="113" t="s">
        <v>806</v>
      </c>
      <c r="J613" s="113" t="s">
        <v>330</v>
      </c>
      <c r="K613" s="113" t="s">
        <v>382</v>
      </c>
      <c r="L613" s="113" t="s">
        <v>420</v>
      </c>
      <c r="M613" s="113" t="s">
        <v>384</v>
      </c>
      <c r="N613" s="113" t="s">
        <v>35</v>
      </c>
      <c r="O613" s="113" t="s">
        <v>386</v>
      </c>
      <c r="P613" s="113" t="s">
        <v>824</v>
      </c>
      <c r="Q613" s="113">
        <v>71</v>
      </c>
      <c r="R613" s="113" t="s">
        <v>63</v>
      </c>
      <c r="S613" s="84" t="str">
        <f t="shared" si="63"/>
        <v>TRAVELLER TOYO</v>
      </c>
      <c r="T613" s="84" t="str">
        <f t="shared" si="66"/>
        <v>кремовый</v>
      </c>
      <c r="Y613" s="60">
        <f t="shared" si="67"/>
        <v>2</v>
      </c>
      <c r="Z613" s="49">
        <f t="shared" si="68"/>
        <v>169</v>
      </c>
      <c r="AA613" s="60">
        <f t="shared" si="69"/>
        <v>2169</v>
      </c>
    </row>
    <row r="614" spans="1:27">
      <c r="A614" s="84" t="str">
        <f t="shared" si="64"/>
        <v>242850171</v>
      </c>
      <c r="B614" s="84" t="str">
        <f t="shared" si="65"/>
        <v>02-169-36</v>
      </c>
      <c r="C614" s="113" t="s">
        <v>1780</v>
      </c>
      <c r="D614" s="113" t="s">
        <v>1778</v>
      </c>
      <c r="E614" s="113" t="s">
        <v>785</v>
      </c>
      <c r="F614" s="114">
        <v>59</v>
      </c>
      <c r="G614" s="113" t="s">
        <v>1779</v>
      </c>
      <c r="H614" s="113" t="s">
        <v>187</v>
      </c>
      <c r="I614" s="113" t="s">
        <v>806</v>
      </c>
      <c r="J614" s="113" t="s">
        <v>330</v>
      </c>
      <c r="K614" s="113" t="s">
        <v>382</v>
      </c>
      <c r="L614" s="113" t="s">
        <v>420</v>
      </c>
      <c r="M614" s="113" t="s">
        <v>384</v>
      </c>
      <c r="N614" s="113" t="s">
        <v>35</v>
      </c>
      <c r="O614" s="113" t="s">
        <v>386</v>
      </c>
      <c r="P614" s="113" t="s">
        <v>824</v>
      </c>
      <c r="Q614" s="113">
        <v>71</v>
      </c>
      <c r="R614" s="113" t="s">
        <v>63</v>
      </c>
      <c r="S614" s="84" t="str">
        <f t="shared" si="63"/>
        <v>TRAVELLER TOYO</v>
      </c>
      <c r="T614" s="84" t="str">
        <f t="shared" si="66"/>
        <v>кремовый</v>
      </c>
      <c r="Y614" s="60">
        <f t="shared" si="67"/>
        <v>2</v>
      </c>
      <c r="Z614" s="49">
        <f t="shared" si="68"/>
        <v>169</v>
      </c>
      <c r="AA614" s="60">
        <f t="shared" si="69"/>
        <v>2169</v>
      </c>
    </row>
    <row r="615" spans="1:27">
      <c r="A615" s="84" t="str">
        <f t="shared" si="64"/>
        <v>242850171</v>
      </c>
      <c r="B615" s="84" t="str">
        <f t="shared" si="65"/>
        <v>02-169-36</v>
      </c>
      <c r="C615" s="113" t="s">
        <v>1781</v>
      </c>
      <c r="D615" s="113" t="s">
        <v>1778</v>
      </c>
      <c r="E615" s="113" t="s">
        <v>788</v>
      </c>
      <c r="F615" s="114">
        <v>61</v>
      </c>
      <c r="G615" s="113" t="s">
        <v>1779</v>
      </c>
      <c r="H615" s="113" t="s">
        <v>187</v>
      </c>
      <c r="I615" s="113" t="s">
        <v>806</v>
      </c>
      <c r="J615" s="113" t="s">
        <v>330</v>
      </c>
      <c r="K615" s="113" t="s">
        <v>382</v>
      </c>
      <c r="L615" s="113" t="s">
        <v>420</v>
      </c>
      <c r="M615" s="113" t="s">
        <v>384</v>
      </c>
      <c r="N615" s="113" t="s">
        <v>35</v>
      </c>
      <c r="O615" s="113" t="s">
        <v>386</v>
      </c>
      <c r="P615" s="113" t="s">
        <v>824</v>
      </c>
      <c r="Q615" s="113">
        <v>71</v>
      </c>
      <c r="R615" s="113" t="s">
        <v>63</v>
      </c>
      <c r="S615" s="84" t="str">
        <f t="shared" si="63"/>
        <v>TRAVELLER TOYO</v>
      </c>
      <c r="T615" s="84" t="str">
        <f t="shared" si="66"/>
        <v>кремовый</v>
      </c>
      <c r="Y615" s="60">
        <f t="shared" si="67"/>
        <v>2</v>
      </c>
      <c r="Z615" s="49">
        <f t="shared" si="68"/>
        <v>169</v>
      </c>
      <c r="AA615" s="60">
        <f t="shared" si="69"/>
        <v>2169</v>
      </c>
    </row>
    <row r="616" spans="1:27">
      <c r="A616" s="84" t="str">
        <f t="shared" si="64"/>
        <v>242850171</v>
      </c>
      <c r="B616" s="84" t="str">
        <f t="shared" si="65"/>
        <v>02-169-36</v>
      </c>
      <c r="C616" s="113" t="s">
        <v>1782</v>
      </c>
      <c r="D616" s="113" t="s">
        <v>1778</v>
      </c>
      <c r="E616" s="113" t="s">
        <v>789</v>
      </c>
      <c r="F616" s="114">
        <v>63</v>
      </c>
      <c r="G616" s="113" t="s">
        <v>1779</v>
      </c>
      <c r="H616" s="113" t="s">
        <v>187</v>
      </c>
      <c r="I616" s="113" t="s">
        <v>806</v>
      </c>
      <c r="J616" s="113" t="s">
        <v>330</v>
      </c>
      <c r="K616" s="113" t="s">
        <v>382</v>
      </c>
      <c r="L616" s="113" t="s">
        <v>420</v>
      </c>
      <c r="M616" s="113" t="s">
        <v>384</v>
      </c>
      <c r="N616" s="113" t="s">
        <v>35</v>
      </c>
      <c r="O616" s="113" t="s">
        <v>386</v>
      </c>
      <c r="P616" s="113" t="s">
        <v>824</v>
      </c>
      <c r="Q616" s="113">
        <v>71</v>
      </c>
      <c r="R616" s="113" t="s">
        <v>63</v>
      </c>
      <c r="S616" s="84" t="str">
        <f t="shared" si="63"/>
        <v>TRAVELLER TOYO</v>
      </c>
      <c r="T616" s="84" t="str">
        <f t="shared" si="66"/>
        <v>кремовый</v>
      </c>
      <c r="Y616" s="60">
        <f t="shared" si="67"/>
        <v>2</v>
      </c>
      <c r="Z616" s="49">
        <f t="shared" si="68"/>
        <v>169</v>
      </c>
      <c r="AA616" s="60">
        <f t="shared" si="69"/>
        <v>2169</v>
      </c>
    </row>
    <row r="617" spans="1:27">
      <c r="A617" s="84" t="str">
        <f t="shared" si="64"/>
        <v>242850171</v>
      </c>
      <c r="B617" s="84" t="str">
        <f t="shared" si="65"/>
        <v>02-169-36</v>
      </c>
      <c r="C617" s="113" t="s">
        <v>1783</v>
      </c>
      <c r="D617" s="113" t="s">
        <v>1778</v>
      </c>
      <c r="E617" s="113" t="s">
        <v>790</v>
      </c>
      <c r="F617" s="114">
        <v>55</v>
      </c>
      <c r="G617" s="113" t="s">
        <v>1779</v>
      </c>
      <c r="H617" s="113" t="s">
        <v>187</v>
      </c>
      <c r="I617" s="113" t="s">
        <v>806</v>
      </c>
      <c r="J617" s="113" t="s">
        <v>330</v>
      </c>
      <c r="K617" s="113" t="s">
        <v>382</v>
      </c>
      <c r="L617" s="113" t="s">
        <v>420</v>
      </c>
      <c r="M617" s="113" t="s">
        <v>384</v>
      </c>
      <c r="N617" s="113" t="s">
        <v>35</v>
      </c>
      <c r="O617" s="113" t="s">
        <v>386</v>
      </c>
      <c r="P617" s="113" t="s">
        <v>824</v>
      </c>
      <c r="Q617" s="113">
        <v>71</v>
      </c>
      <c r="R617" s="113" t="s">
        <v>63</v>
      </c>
      <c r="S617" s="84" t="str">
        <f t="shared" si="63"/>
        <v>TRAVELLER TOYO</v>
      </c>
      <c r="T617" s="84" t="str">
        <f t="shared" si="66"/>
        <v>кремовый</v>
      </c>
      <c r="Y617" s="60">
        <f t="shared" si="67"/>
        <v>2</v>
      </c>
      <c r="Z617" s="49">
        <f t="shared" si="68"/>
        <v>169</v>
      </c>
      <c r="AA617" s="60">
        <f t="shared" si="69"/>
        <v>2169</v>
      </c>
    </row>
    <row r="618" spans="1:27">
      <c r="A618" s="84" t="str">
        <f t="shared" si="64"/>
        <v>24584017</v>
      </c>
      <c r="B618" s="84" t="str">
        <f t="shared" si="65"/>
        <v>02-170-02</v>
      </c>
      <c r="C618" s="113" t="s">
        <v>1784</v>
      </c>
      <c r="D618" s="113" t="s">
        <v>1785</v>
      </c>
      <c r="E618" s="113" t="s">
        <v>787</v>
      </c>
      <c r="F618" s="114">
        <v>57</v>
      </c>
      <c r="G618" s="113" t="s">
        <v>1786</v>
      </c>
      <c r="H618" s="113" t="s">
        <v>63</v>
      </c>
      <c r="I618" s="113" t="s">
        <v>799</v>
      </c>
      <c r="J618" s="113" t="s">
        <v>330</v>
      </c>
      <c r="K618" s="113" t="s">
        <v>382</v>
      </c>
      <c r="L618" s="113" t="s">
        <v>420</v>
      </c>
      <c r="M618" s="113" t="s">
        <v>384</v>
      </c>
      <c r="N618" s="113" t="s">
        <v>35</v>
      </c>
      <c r="O618" s="113" t="s">
        <v>385</v>
      </c>
      <c r="P618" s="113" t="s">
        <v>824</v>
      </c>
      <c r="Q618" s="113">
        <v>7</v>
      </c>
      <c r="R618" s="113" t="s">
        <v>63</v>
      </c>
      <c r="S618" s="84" t="str">
        <f t="shared" si="63"/>
        <v>TRAVELLER PANAMA</v>
      </c>
      <c r="T618" s="84" t="str">
        <f t="shared" si="66"/>
        <v>бежевый</v>
      </c>
      <c r="Y618" s="60">
        <f t="shared" si="67"/>
        <v>2</v>
      </c>
      <c r="Z618" s="49">
        <f t="shared" si="68"/>
        <v>170</v>
      </c>
      <c r="AA618" s="60">
        <f t="shared" si="69"/>
        <v>2170</v>
      </c>
    </row>
    <row r="619" spans="1:27">
      <c r="A619" s="84" t="str">
        <f t="shared" si="64"/>
        <v>24584017</v>
      </c>
      <c r="B619" s="84" t="str">
        <f t="shared" si="65"/>
        <v>02-170-02</v>
      </c>
      <c r="C619" s="113" t="s">
        <v>1787</v>
      </c>
      <c r="D619" s="113" t="s">
        <v>1785</v>
      </c>
      <c r="E619" s="113" t="s">
        <v>785</v>
      </c>
      <c r="F619" s="114">
        <v>59</v>
      </c>
      <c r="G619" s="113" t="s">
        <v>1786</v>
      </c>
      <c r="H619" s="113" t="s">
        <v>63</v>
      </c>
      <c r="I619" s="113" t="s">
        <v>799</v>
      </c>
      <c r="J619" s="113" t="s">
        <v>330</v>
      </c>
      <c r="K619" s="113" t="s">
        <v>382</v>
      </c>
      <c r="L619" s="113" t="s">
        <v>420</v>
      </c>
      <c r="M619" s="113" t="s">
        <v>384</v>
      </c>
      <c r="N619" s="113" t="s">
        <v>35</v>
      </c>
      <c r="O619" s="113" t="s">
        <v>385</v>
      </c>
      <c r="P619" s="113" t="s">
        <v>824</v>
      </c>
      <c r="Q619" s="113">
        <v>7</v>
      </c>
      <c r="R619" s="113" t="s">
        <v>63</v>
      </c>
      <c r="S619" s="84" t="str">
        <f t="shared" si="63"/>
        <v>TRAVELLER PANAMA</v>
      </c>
      <c r="T619" s="84" t="str">
        <f t="shared" si="66"/>
        <v>бежевый</v>
      </c>
      <c r="Y619" s="60">
        <f t="shared" si="67"/>
        <v>2</v>
      </c>
      <c r="Z619" s="49">
        <f t="shared" si="68"/>
        <v>170</v>
      </c>
      <c r="AA619" s="60">
        <f t="shared" si="69"/>
        <v>2170</v>
      </c>
    </row>
    <row r="620" spans="1:27">
      <c r="A620" s="84" t="str">
        <f t="shared" si="64"/>
        <v>245840271</v>
      </c>
      <c r="B620" s="84" t="str">
        <f t="shared" si="65"/>
        <v>02-171-36</v>
      </c>
      <c r="C620" s="113" t="s">
        <v>1788</v>
      </c>
      <c r="D620" s="113" t="s">
        <v>1789</v>
      </c>
      <c r="E620" s="113" t="s">
        <v>785</v>
      </c>
      <c r="F620" s="114">
        <v>59</v>
      </c>
      <c r="G620" s="113" t="s">
        <v>1790</v>
      </c>
      <c r="H620" s="113" t="s">
        <v>187</v>
      </c>
      <c r="I620" s="113" t="s">
        <v>799</v>
      </c>
      <c r="J620" s="113" t="s">
        <v>330</v>
      </c>
      <c r="K620" s="113" t="s">
        <v>382</v>
      </c>
      <c r="L620" s="113" t="s">
        <v>420</v>
      </c>
      <c r="M620" s="113" t="s">
        <v>384</v>
      </c>
      <c r="N620" s="113" t="s">
        <v>35</v>
      </c>
      <c r="O620" s="113" t="s">
        <v>385</v>
      </c>
      <c r="P620" s="113" t="s">
        <v>824</v>
      </c>
      <c r="Q620" s="113">
        <v>71</v>
      </c>
      <c r="R620" s="113" t="s">
        <v>63</v>
      </c>
      <c r="S620" s="84" t="str">
        <f t="shared" si="63"/>
        <v>TRAVELLER PANAMA</v>
      </c>
      <c r="T620" s="84" t="str">
        <f t="shared" si="66"/>
        <v>кремовый</v>
      </c>
      <c r="Y620" s="60">
        <f t="shared" si="67"/>
        <v>2</v>
      </c>
      <c r="Z620" s="49">
        <f t="shared" si="68"/>
        <v>171</v>
      </c>
      <c r="AA620" s="60">
        <f t="shared" si="69"/>
        <v>2171</v>
      </c>
    </row>
    <row r="621" spans="1:27">
      <c r="A621" s="84" t="str">
        <f t="shared" si="64"/>
        <v>245840271</v>
      </c>
      <c r="B621" s="84" t="str">
        <f t="shared" si="65"/>
        <v>02-171-36</v>
      </c>
      <c r="C621" s="113" t="s">
        <v>1791</v>
      </c>
      <c r="D621" s="113" t="s">
        <v>1789</v>
      </c>
      <c r="E621" s="113" t="s">
        <v>788</v>
      </c>
      <c r="F621" s="114">
        <v>61</v>
      </c>
      <c r="G621" s="113" t="s">
        <v>1790</v>
      </c>
      <c r="H621" s="113" t="s">
        <v>187</v>
      </c>
      <c r="I621" s="113" t="s">
        <v>799</v>
      </c>
      <c r="J621" s="113" t="s">
        <v>330</v>
      </c>
      <c r="K621" s="113" t="s">
        <v>382</v>
      </c>
      <c r="L621" s="113" t="s">
        <v>420</v>
      </c>
      <c r="M621" s="113" t="s">
        <v>384</v>
      </c>
      <c r="N621" s="113" t="s">
        <v>35</v>
      </c>
      <c r="O621" s="113" t="s">
        <v>385</v>
      </c>
      <c r="P621" s="113" t="s">
        <v>824</v>
      </c>
      <c r="Q621" s="113">
        <v>71</v>
      </c>
      <c r="R621" s="113" t="s">
        <v>63</v>
      </c>
      <c r="S621" s="84" t="str">
        <f t="shared" si="63"/>
        <v>TRAVELLER PANAMA</v>
      </c>
      <c r="T621" s="84" t="str">
        <f t="shared" si="66"/>
        <v>кремовый</v>
      </c>
      <c r="Y621" s="60">
        <f t="shared" si="67"/>
        <v>2</v>
      </c>
      <c r="Z621" s="49">
        <f t="shared" si="68"/>
        <v>171</v>
      </c>
      <c r="AA621" s="60">
        <f t="shared" si="69"/>
        <v>2171</v>
      </c>
    </row>
    <row r="622" spans="1:27">
      <c r="A622" s="84" t="str">
        <f t="shared" si="64"/>
        <v>246840871</v>
      </c>
      <c r="B622" s="84" t="str">
        <f t="shared" si="65"/>
        <v>02-172-36</v>
      </c>
      <c r="C622" s="113" t="s">
        <v>1792</v>
      </c>
      <c r="D622" s="113" t="s">
        <v>1793</v>
      </c>
      <c r="E622" s="113" t="s">
        <v>787</v>
      </c>
      <c r="F622" s="114">
        <v>57</v>
      </c>
      <c r="G622" s="113" t="s">
        <v>1794</v>
      </c>
      <c r="H622" s="113" t="s">
        <v>187</v>
      </c>
      <c r="I622" s="113" t="s">
        <v>799</v>
      </c>
      <c r="J622" s="113" t="s">
        <v>330</v>
      </c>
      <c r="K622" s="113" t="s">
        <v>382</v>
      </c>
      <c r="L622" s="113" t="s">
        <v>420</v>
      </c>
      <c r="M622" s="113" t="s">
        <v>384</v>
      </c>
      <c r="N622" s="113" t="s">
        <v>35</v>
      </c>
      <c r="O622" s="113" t="s">
        <v>396</v>
      </c>
      <c r="P622" s="113" t="s">
        <v>824</v>
      </c>
      <c r="Q622" s="113">
        <v>71</v>
      </c>
      <c r="R622" s="113" t="s">
        <v>63</v>
      </c>
      <c r="S622" s="84" t="str">
        <f t="shared" si="63"/>
        <v>TRAVELLER  PANAMA</v>
      </c>
      <c r="T622" s="84" t="str">
        <f t="shared" si="66"/>
        <v>кремовый</v>
      </c>
      <c r="Y622" s="60">
        <f t="shared" si="67"/>
        <v>2</v>
      </c>
      <c r="Z622" s="49">
        <f t="shared" si="68"/>
        <v>172</v>
      </c>
      <c r="AA622" s="60">
        <f t="shared" si="69"/>
        <v>2172</v>
      </c>
    </row>
    <row r="623" spans="1:27">
      <c r="A623" s="84" t="str">
        <f t="shared" si="64"/>
        <v>246840871</v>
      </c>
      <c r="B623" s="84" t="str">
        <f t="shared" si="65"/>
        <v>02-172-36</v>
      </c>
      <c r="C623" s="113" t="s">
        <v>1795</v>
      </c>
      <c r="D623" s="113" t="s">
        <v>1793</v>
      </c>
      <c r="E623" s="113" t="s">
        <v>785</v>
      </c>
      <c r="F623" s="114">
        <v>59</v>
      </c>
      <c r="G623" s="113" t="s">
        <v>1794</v>
      </c>
      <c r="H623" s="113" t="s">
        <v>187</v>
      </c>
      <c r="I623" s="113" t="s">
        <v>799</v>
      </c>
      <c r="J623" s="113" t="s">
        <v>330</v>
      </c>
      <c r="K623" s="113" t="s">
        <v>382</v>
      </c>
      <c r="L623" s="113" t="s">
        <v>420</v>
      </c>
      <c r="M623" s="113" t="s">
        <v>384</v>
      </c>
      <c r="N623" s="113" t="s">
        <v>35</v>
      </c>
      <c r="O623" s="113" t="s">
        <v>396</v>
      </c>
      <c r="P623" s="113" t="s">
        <v>824</v>
      </c>
      <c r="Q623" s="113">
        <v>71</v>
      </c>
      <c r="R623" s="113" t="s">
        <v>63</v>
      </c>
      <c r="S623" s="84" t="str">
        <f t="shared" si="63"/>
        <v>TRAVELLER  PANAMA</v>
      </c>
      <c r="T623" s="84" t="str">
        <f t="shared" si="66"/>
        <v>кремовый</v>
      </c>
      <c r="Y623" s="60">
        <f t="shared" si="67"/>
        <v>2</v>
      </c>
      <c r="Z623" s="49">
        <f t="shared" si="68"/>
        <v>172</v>
      </c>
      <c r="AA623" s="60">
        <f t="shared" si="69"/>
        <v>2172</v>
      </c>
    </row>
    <row r="624" spans="1:27">
      <c r="A624" s="84" t="str">
        <f t="shared" si="64"/>
        <v>246840871</v>
      </c>
      <c r="B624" s="84" t="str">
        <f t="shared" si="65"/>
        <v>02-172-36</v>
      </c>
      <c r="C624" s="113" t="s">
        <v>1796</v>
      </c>
      <c r="D624" s="113" t="s">
        <v>1793</v>
      </c>
      <c r="E624" s="113" t="s">
        <v>788</v>
      </c>
      <c r="F624" s="114">
        <v>61</v>
      </c>
      <c r="G624" s="113" t="s">
        <v>1794</v>
      </c>
      <c r="H624" s="113" t="s">
        <v>187</v>
      </c>
      <c r="I624" s="113" t="s">
        <v>799</v>
      </c>
      <c r="J624" s="113" t="s">
        <v>330</v>
      </c>
      <c r="K624" s="113" t="s">
        <v>382</v>
      </c>
      <c r="L624" s="113" t="s">
        <v>420</v>
      </c>
      <c r="M624" s="113" t="s">
        <v>384</v>
      </c>
      <c r="N624" s="113" t="s">
        <v>35</v>
      </c>
      <c r="O624" s="113" t="s">
        <v>396</v>
      </c>
      <c r="P624" s="113" t="s">
        <v>824</v>
      </c>
      <c r="Q624" s="113">
        <v>71</v>
      </c>
      <c r="R624" s="113" t="s">
        <v>63</v>
      </c>
      <c r="S624" s="84" t="str">
        <f t="shared" si="63"/>
        <v>TRAVELLER  PANAMA</v>
      </c>
      <c r="T624" s="84" t="str">
        <f t="shared" si="66"/>
        <v>кремовый</v>
      </c>
      <c r="Y624" s="60">
        <f t="shared" si="67"/>
        <v>2</v>
      </c>
      <c r="Z624" s="49">
        <f t="shared" si="68"/>
        <v>172</v>
      </c>
      <c r="AA624" s="60">
        <f t="shared" si="69"/>
        <v>2172</v>
      </c>
    </row>
    <row r="625" spans="1:27">
      <c r="A625" s="84" t="str">
        <f t="shared" si="64"/>
        <v>24684157</v>
      </c>
      <c r="B625" s="84" t="str">
        <f t="shared" si="65"/>
        <v>02-173-02</v>
      </c>
      <c r="C625" s="113" t="s">
        <v>1797</v>
      </c>
      <c r="D625" s="113" t="s">
        <v>1798</v>
      </c>
      <c r="E625" s="113" t="s">
        <v>787</v>
      </c>
      <c r="F625" s="114">
        <v>57</v>
      </c>
      <c r="G625" s="113" t="s">
        <v>1799</v>
      </c>
      <c r="H625" s="113" t="s">
        <v>63</v>
      </c>
      <c r="I625" s="113" t="s">
        <v>799</v>
      </c>
      <c r="J625" s="113" t="s">
        <v>330</v>
      </c>
      <c r="K625" s="113" t="s">
        <v>382</v>
      </c>
      <c r="L625" s="113" t="s">
        <v>420</v>
      </c>
      <c r="M625" s="113" t="s">
        <v>384</v>
      </c>
      <c r="N625" s="113" t="s">
        <v>35</v>
      </c>
      <c r="O625" s="113" t="s">
        <v>396</v>
      </c>
      <c r="P625" s="113" t="s">
        <v>824</v>
      </c>
      <c r="Q625" s="113">
        <v>7</v>
      </c>
      <c r="R625" s="113" t="s">
        <v>63</v>
      </c>
      <c r="S625" s="84" t="str">
        <f t="shared" si="63"/>
        <v>TRAVELLER PANAMA</v>
      </c>
      <c r="T625" s="84" t="str">
        <f t="shared" si="66"/>
        <v>бежевый</v>
      </c>
      <c r="Y625" s="60">
        <f t="shared" si="67"/>
        <v>2</v>
      </c>
      <c r="Z625" s="49">
        <f t="shared" si="68"/>
        <v>173</v>
      </c>
      <c r="AA625" s="60">
        <f t="shared" si="69"/>
        <v>2173</v>
      </c>
    </row>
    <row r="626" spans="1:27">
      <c r="A626" s="84" t="str">
        <f t="shared" si="64"/>
        <v>24684157</v>
      </c>
      <c r="B626" s="84" t="str">
        <f t="shared" si="65"/>
        <v>02-173-02</v>
      </c>
      <c r="C626" s="113" t="s">
        <v>1800</v>
      </c>
      <c r="D626" s="113" t="s">
        <v>1798</v>
      </c>
      <c r="E626" s="113" t="s">
        <v>785</v>
      </c>
      <c r="F626" s="114">
        <v>59</v>
      </c>
      <c r="G626" s="113" t="s">
        <v>1799</v>
      </c>
      <c r="H626" s="113" t="s">
        <v>63</v>
      </c>
      <c r="I626" s="113" t="s">
        <v>799</v>
      </c>
      <c r="J626" s="113" t="s">
        <v>330</v>
      </c>
      <c r="K626" s="113" t="s">
        <v>382</v>
      </c>
      <c r="L626" s="113" t="s">
        <v>420</v>
      </c>
      <c r="M626" s="113" t="s">
        <v>384</v>
      </c>
      <c r="N626" s="113" t="s">
        <v>35</v>
      </c>
      <c r="O626" s="113" t="s">
        <v>396</v>
      </c>
      <c r="P626" s="113" t="s">
        <v>824</v>
      </c>
      <c r="Q626" s="113">
        <v>7</v>
      </c>
      <c r="R626" s="113" t="s">
        <v>63</v>
      </c>
      <c r="S626" s="84" t="str">
        <f t="shared" si="63"/>
        <v>TRAVELLER PANAMA</v>
      </c>
      <c r="T626" s="84" t="str">
        <f t="shared" si="66"/>
        <v>бежевый</v>
      </c>
      <c r="Y626" s="60">
        <f t="shared" si="67"/>
        <v>2</v>
      </c>
      <c r="Z626" s="49">
        <f t="shared" si="68"/>
        <v>173</v>
      </c>
      <c r="AA626" s="60">
        <f t="shared" si="69"/>
        <v>2173</v>
      </c>
    </row>
    <row r="627" spans="1:27">
      <c r="A627" s="84" t="str">
        <f t="shared" si="64"/>
        <v>24684157</v>
      </c>
      <c r="B627" s="84" t="str">
        <f t="shared" si="65"/>
        <v>02-173-02</v>
      </c>
      <c r="C627" s="113" t="s">
        <v>1801</v>
      </c>
      <c r="D627" s="113" t="s">
        <v>1798</v>
      </c>
      <c r="E627" s="113" t="s">
        <v>788</v>
      </c>
      <c r="F627" s="114">
        <v>61</v>
      </c>
      <c r="G627" s="113" t="s">
        <v>1799</v>
      </c>
      <c r="H627" s="113" t="s">
        <v>63</v>
      </c>
      <c r="I627" s="113" t="s">
        <v>799</v>
      </c>
      <c r="J627" s="113" t="s">
        <v>330</v>
      </c>
      <c r="K627" s="113" t="s">
        <v>382</v>
      </c>
      <c r="L627" s="113" t="s">
        <v>420</v>
      </c>
      <c r="M627" s="113" t="s">
        <v>384</v>
      </c>
      <c r="N627" s="113" t="s">
        <v>35</v>
      </c>
      <c r="O627" s="113" t="s">
        <v>396</v>
      </c>
      <c r="P627" s="113" t="s">
        <v>824</v>
      </c>
      <c r="Q627" s="113">
        <v>7</v>
      </c>
      <c r="R627" s="113" t="s">
        <v>63</v>
      </c>
      <c r="S627" s="84" t="str">
        <f t="shared" si="63"/>
        <v>TRAVELLER PANAMA</v>
      </c>
      <c r="T627" s="84" t="str">
        <f t="shared" si="66"/>
        <v>бежевый</v>
      </c>
      <c r="Y627" s="60">
        <f t="shared" si="67"/>
        <v>2</v>
      </c>
      <c r="Z627" s="49">
        <f t="shared" si="68"/>
        <v>173</v>
      </c>
      <c r="AA627" s="60">
        <f t="shared" si="69"/>
        <v>2173</v>
      </c>
    </row>
    <row r="628" spans="1:27">
      <c r="A628" s="84" t="str">
        <f t="shared" si="64"/>
        <v>247840271</v>
      </c>
      <c r="B628" s="84" t="str">
        <f t="shared" si="65"/>
        <v>02-174-36</v>
      </c>
      <c r="C628" s="113" t="s">
        <v>1802</v>
      </c>
      <c r="D628" s="113" t="s">
        <v>1803</v>
      </c>
      <c r="E628" s="113" t="s">
        <v>787</v>
      </c>
      <c r="F628" s="114">
        <v>57</v>
      </c>
      <c r="G628" s="113" t="s">
        <v>1804</v>
      </c>
      <c r="H628" s="113" t="s">
        <v>187</v>
      </c>
      <c r="I628" s="113" t="s">
        <v>799</v>
      </c>
      <c r="J628" s="113" t="s">
        <v>330</v>
      </c>
      <c r="K628" s="113" t="s">
        <v>382</v>
      </c>
      <c r="L628" s="113" t="s">
        <v>420</v>
      </c>
      <c r="M628" s="113" t="s">
        <v>384</v>
      </c>
      <c r="N628" s="113" t="s">
        <v>35</v>
      </c>
      <c r="O628" s="113" t="s">
        <v>385</v>
      </c>
      <c r="P628" s="113" t="s">
        <v>824</v>
      </c>
      <c r="Q628" s="113">
        <v>71</v>
      </c>
      <c r="R628" s="113" t="s">
        <v>63</v>
      </c>
      <c r="S628" s="84" t="str">
        <f t="shared" si="63"/>
        <v>TRAVELLER PANAMA</v>
      </c>
      <c r="T628" s="84" t="str">
        <f t="shared" si="66"/>
        <v>кремовый</v>
      </c>
      <c r="Y628" s="60">
        <f t="shared" si="67"/>
        <v>2</v>
      </c>
      <c r="Z628" s="49">
        <f t="shared" si="68"/>
        <v>174</v>
      </c>
      <c r="AA628" s="60">
        <f t="shared" si="69"/>
        <v>2174</v>
      </c>
    </row>
    <row r="629" spans="1:27">
      <c r="A629" s="84" t="str">
        <f t="shared" si="64"/>
        <v>247840271</v>
      </c>
      <c r="B629" s="84" t="str">
        <f t="shared" si="65"/>
        <v>02-174-36</v>
      </c>
      <c r="C629" s="113" t="s">
        <v>1805</v>
      </c>
      <c r="D629" s="113" t="s">
        <v>1803</v>
      </c>
      <c r="E629" s="113" t="s">
        <v>785</v>
      </c>
      <c r="F629" s="114">
        <v>59</v>
      </c>
      <c r="G629" s="113" t="s">
        <v>1804</v>
      </c>
      <c r="H629" s="113" t="s">
        <v>187</v>
      </c>
      <c r="I629" s="113" t="s">
        <v>799</v>
      </c>
      <c r="J629" s="113" t="s">
        <v>330</v>
      </c>
      <c r="K629" s="113" t="s">
        <v>382</v>
      </c>
      <c r="L629" s="113" t="s">
        <v>420</v>
      </c>
      <c r="M629" s="113" t="s">
        <v>384</v>
      </c>
      <c r="N629" s="113" t="s">
        <v>35</v>
      </c>
      <c r="O629" s="113" t="s">
        <v>385</v>
      </c>
      <c r="P629" s="113" t="s">
        <v>824</v>
      </c>
      <c r="Q629" s="113">
        <v>71</v>
      </c>
      <c r="R629" s="113" t="s">
        <v>63</v>
      </c>
      <c r="S629" s="84" t="str">
        <f t="shared" si="63"/>
        <v>TRAVELLER PANAMA</v>
      </c>
      <c r="T629" s="84" t="str">
        <f t="shared" si="66"/>
        <v>кремовый</v>
      </c>
      <c r="Y629" s="60">
        <f t="shared" si="67"/>
        <v>2</v>
      </c>
      <c r="Z629" s="49">
        <f t="shared" si="68"/>
        <v>174</v>
      </c>
      <c r="AA629" s="60">
        <f t="shared" si="69"/>
        <v>2174</v>
      </c>
    </row>
    <row r="630" spans="1:27">
      <c r="A630" s="84" t="str">
        <f t="shared" si="64"/>
        <v>247840271</v>
      </c>
      <c r="B630" s="84" t="str">
        <f t="shared" si="65"/>
        <v>02-174-36</v>
      </c>
      <c r="C630" s="113" t="s">
        <v>1806</v>
      </c>
      <c r="D630" s="113" t="s">
        <v>1803</v>
      </c>
      <c r="E630" s="113" t="s">
        <v>788</v>
      </c>
      <c r="F630" s="114">
        <v>61</v>
      </c>
      <c r="G630" s="113" t="s">
        <v>1804</v>
      </c>
      <c r="H630" s="113" t="s">
        <v>187</v>
      </c>
      <c r="I630" s="113" t="s">
        <v>799</v>
      </c>
      <c r="J630" s="113" t="s">
        <v>330</v>
      </c>
      <c r="K630" s="113" t="s">
        <v>382</v>
      </c>
      <c r="L630" s="113" t="s">
        <v>420</v>
      </c>
      <c r="M630" s="113" t="s">
        <v>384</v>
      </c>
      <c r="N630" s="113" t="s">
        <v>35</v>
      </c>
      <c r="O630" s="113" t="s">
        <v>385</v>
      </c>
      <c r="P630" s="113" t="s">
        <v>824</v>
      </c>
      <c r="Q630" s="113">
        <v>71</v>
      </c>
      <c r="R630" s="113" t="s">
        <v>63</v>
      </c>
      <c r="S630" s="84" t="str">
        <f t="shared" si="63"/>
        <v>TRAVELLER PANAMA</v>
      </c>
      <c r="T630" s="84" t="str">
        <f t="shared" si="66"/>
        <v>кремовый</v>
      </c>
      <c r="Y630" s="60">
        <f t="shared" si="67"/>
        <v>2</v>
      </c>
      <c r="Z630" s="49">
        <f t="shared" si="68"/>
        <v>174</v>
      </c>
      <c r="AA630" s="60">
        <f t="shared" si="69"/>
        <v>2174</v>
      </c>
    </row>
    <row r="631" spans="1:27">
      <c r="A631" s="84" t="str">
        <f t="shared" si="64"/>
        <v>247850172</v>
      </c>
      <c r="B631" s="84" t="str">
        <f t="shared" si="65"/>
        <v>02-175-02</v>
      </c>
      <c r="C631" s="113" t="s">
        <v>1807</v>
      </c>
      <c r="D631" s="113" t="s">
        <v>1808</v>
      </c>
      <c r="E631" s="113" t="s">
        <v>787</v>
      </c>
      <c r="F631" s="114">
        <v>57</v>
      </c>
      <c r="G631" s="113" t="s">
        <v>1809</v>
      </c>
      <c r="H631" s="113" t="s">
        <v>63</v>
      </c>
      <c r="I631" s="113" t="s">
        <v>806</v>
      </c>
      <c r="J631" s="113" t="s">
        <v>330</v>
      </c>
      <c r="K631" s="113" t="s">
        <v>382</v>
      </c>
      <c r="L631" s="113" t="s">
        <v>420</v>
      </c>
      <c r="M631" s="113" t="s">
        <v>384</v>
      </c>
      <c r="N631" s="113" t="s">
        <v>43</v>
      </c>
      <c r="O631" s="113" t="s">
        <v>386</v>
      </c>
      <c r="P631" s="113" t="s">
        <v>824</v>
      </c>
      <c r="Q631" s="113">
        <v>72</v>
      </c>
      <c r="R631" s="113" t="s">
        <v>63</v>
      </c>
      <c r="S631" s="84" t="str">
        <f t="shared" si="63"/>
        <v>TRAVELLER TOYO</v>
      </c>
      <c r="T631" s="84" t="str">
        <f t="shared" si="66"/>
        <v>бежевый</v>
      </c>
      <c r="Y631" s="60">
        <f t="shared" si="67"/>
        <v>2</v>
      </c>
      <c r="Z631" s="49">
        <f t="shared" si="68"/>
        <v>175</v>
      </c>
      <c r="AA631" s="60">
        <f t="shared" si="69"/>
        <v>2175</v>
      </c>
    </row>
    <row r="632" spans="1:27">
      <c r="A632" s="84" t="str">
        <f t="shared" si="64"/>
        <v>247850172</v>
      </c>
      <c r="B632" s="84" t="str">
        <f t="shared" si="65"/>
        <v>02-175-02</v>
      </c>
      <c r="C632" s="113" t="s">
        <v>1810</v>
      </c>
      <c r="D632" s="113" t="s">
        <v>1808</v>
      </c>
      <c r="E632" s="113" t="s">
        <v>785</v>
      </c>
      <c r="F632" s="114">
        <v>59</v>
      </c>
      <c r="G632" s="113" t="s">
        <v>1809</v>
      </c>
      <c r="H632" s="113" t="s">
        <v>63</v>
      </c>
      <c r="I632" s="113" t="s">
        <v>806</v>
      </c>
      <c r="J632" s="113" t="s">
        <v>330</v>
      </c>
      <c r="K632" s="113" t="s">
        <v>382</v>
      </c>
      <c r="L632" s="113" t="s">
        <v>420</v>
      </c>
      <c r="M632" s="113" t="s">
        <v>384</v>
      </c>
      <c r="N632" s="113" t="s">
        <v>43</v>
      </c>
      <c r="O632" s="113" t="s">
        <v>386</v>
      </c>
      <c r="P632" s="113" t="s">
        <v>824</v>
      </c>
      <c r="Q632" s="113">
        <v>72</v>
      </c>
      <c r="R632" s="113" t="s">
        <v>63</v>
      </c>
      <c r="S632" s="84" t="str">
        <f t="shared" si="63"/>
        <v>TRAVELLER TOYO</v>
      </c>
      <c r="T632" s="84" t="str">
        <f t="shared" si="66"/>
        <v>бежевый</v>
      </c>
      <c r="Y632" s="60">
        <f t="shared" si="67"/>
        <v>2</v>
      </c>
      <c r="Z632" s="49">
        <f t="shared" si="68"/>
        <v>175</v>
      </c>
      <c r="AA632" s="60">
        <f t="shared" si="69"/>
        <v>2175</v>
      </c>
    </row>
    <row r="633" spans="1:27">
      <c r="A633" s="84" t="str">
        <f t="shared" si="64"/>
        <v>247850172</v>
      </c>
      <c r="B633" s="84" t="str">
        <f t="shared" si="65"/>
        <v>02-175-02</v>
      </c>
      <c r="C633" s="113" t="s">
        <v>1811</v>
      </c>
      <c r="D633" s="113" t="s">
        <v>1808</v>
      </c>
      <c r="E633" s="113" t="s">
        <v>788</v>
      </c>
      <c r="F633" s="114">
        <v>61</v>
      </c>
      <c r="G633" s="113" t="s">
        <v>1809</v>
      </c>
      <c r="H633" s="113" t="s">
        <v>63</v>
      </c>
      <c r="I633" s="113" t="s">
        <v>806</v>
      </c>
      <c r="J633" s="113" t="s">
        <v>330</v>
      </c>
      <c r="K633" s="113" t="s">
        <v>382</v>
      </c>
      <c r="L633" s="113" t="s">
        <v>420</v>
      </c>
      <c r="M633" s="113" t="s">
        <v>384</v>
      </c>
      <c r="N633" s="113" t="s">
        <v>43</v>
      </c>
      <c r="O633" s="113" t="s">
        <v>386</v>
      </c>
      <c r="P633" s="113" t="s">
        <v>824</v>
      </c>
      <c r="Q633" s="113">
        <v>72</v>
      </c>
      <c r="R633" s="113" t="s">
        <v>63</v>
      </c>
      <c r="S633" s="84" t="str">
        <f t="shared" si="63"/>
        <v>TRAVELLER TOYO</v>
      </c>
      <c r="T633" s="84" t="str">
        <f t="shared" si="66"/>
        <v>бежевый</v>
      </c>
      <c r="Y633" s="60">
        <f t="shared" si="67"/>
        <v>2</v>
      </c>
      <c r="Z633" s="49">
        <f t="shared" si="68"/>
        <v>175</v>
      </c>
      <c r="AA633" s="60">
        <f t="shared" si="69"/>
        <v>2175</v>
      </c>
    </row>
    <row r="634" spans="1:27">
      <c r="A634" s="84" t="str">
        <f t="shared" si="64"/>
        <v>247851117</v>
      </c>
      <c r="B634" s="84" t="str">
        <f t="shared" si="65"/>
        <v>02-176-01</v>
      </c>
      <c r="C634" s="113" t="s">
        <v>1812</v>
      </c>
      <c r="D634" s="113" t="s">
        <v>1813</v>
      </c>
      <c r="E634" s="113" t="s">
        <v>787</v>
      </c>
      <c r="F634" s="114">
        <v>57</v>
      </c>
      <c r="G634" s="113" t="s">
        <v>1814</v>
      </c>
      <c r="H634" s="113" t="s">
        <v>231</v>
      </c>
      <c r="I634" s="113" t="s">
        <v>806</v>
      </c>
      <c r="J634" s="113" t="s">
        <v>330</v>
      </c>
      <c r="K634" s="113" t="s">
        <v>382</v>
      </c>
      <c r="L634" s="113" t="s">
        <v>420</v>
      </c>
      <c r="M634" s="113" t="s">
        <v>384</v>
      </c>
      <c r="N634" s="113" t="s">
        <v>43</v>
      </c>
      <c r="O634" s="113" t="s">
        <v>386</v>
      </c>
      <c r="P634" s="113" t="s">
        <v>824</v>
      </c>
      <c r="Q634" s="113">
        <v>17</v>
      </c>
      <c r="R634" s="113" t="s">
        <v>83</v>
      </c>
      <c r="S634" s="84" t="str">
        <f t="shared" si="63"/>
        <v>TRAVELLER TOYO</v>
      </c>
      <c r="T634" s="84" t="str">
        <f t="shared" si="66"/>
        <v>светло-серый</v>
      </c>
      <c r="Y634" s="60">
        <f t="shared" si="67"/>
        <v>2</v>
      </c>
      <c r="Z634" s="49">
        <f t="shared" si="68"/>
        <v>176</v>
      </c>
      <c r="AA634" s="60">
        <f t="shared" si="69"/>
        <v>2176</v>
      </c>
    </row>
    <row r="635" spans="1:27">
      <c r="A635" s="84" t="str">
        <f t="shared" si="64"/>
        <v>247851117</v>
      </c>
      <c r="B635" s="84" t="str">
        <f t="shared" si="65"/>
        <v>02-176-01</v>
      </c>
      <c r="C635" s="113" t="s">
        <v>1815</v>
      </c>
      <c r="D635" s="113" t="s">
        <v>1813</v>
      </c>
      <c r="E635" s="113" t="s">
        <v>785</v>
      </c>
      <c r="F635" s="114">
        <v>59</v>
      </c>
      <c r="G635" s="113" t="s">
        <v>1814</v>
      </c>
      <c r="H635" s="113" t="s">
        <v>231</v>
      </c>
      <c r="I635" s="113" t="s">
        <v>806</v>
      </c>
      <c r="J635" s="113" t="s">
        <v>330</v>
      </c>
      <c r="K635" s="113" t="s">
        <v>382</v>
      </c>
      <c r="L635" s="113" t="s">
        <v>420</v>
      </c>
      <c r="M635" s="113" t="s">
        <v>384</v>
      </c>
      <c r="N635" s="113" t="s">
        <v>43</v>
      </c>
      <c r="O635" s="113" t="s">
        <v>386</v>
      </c>
      <c r="P635" s="113" t="s">
        <v>824</v>
      </c>
      <c r="Q635" s="113">
        <v>17</v>
      </c>
      <c r="R635" s="113" t="s">
        <v>83</v>
      </c>
      <c r="S635" s="84" t="str">
        <f t="shared" si="63"/>
        <v>TRAVELLER TOYO</v>
      </c>
      <c r="T635" s="84" t="str">
        <f t="shared" si="66"/>
        <v>светло-серый</v>
      </c>
      <c r="Y635" s="60">
        <f t="shared" si="67"/>
        <v>2</v>
      </c>
      <c r="Z635" s="49">
        <f t="shared" si="68"/>
        <v>176</v>
      </c>
      <c r="AA635" s="60">
        <f t="shared" si="69"/>
        <v>2176</v>
      </c>
    </row>
    <row r="636" spans="1:27">
      <c r="A636" s="84" t="str">
        <f t="shared" si="64"/>
        <v>247851117</v>
      </c>
      <c r="B636" s="84" t="str">
        <f t="shared" si="65"/>
        <v>02-176-01</v>
      </c>
      <c r="C636" s="113" t="s">
        <v>1816</v>
      </c>
      <c r="D636" s="113" t="s">
        <v>1813</v>
      </c>
      <c r="E636" s="113" t="s">
        <v>788</v>
      </c>
      <c r="F636" s="114">
        <v>61</v>
      </c>
      <c r="G636" s="113" t="s">
        <v>1814</v>
      </c>
      <c r="H636" s="113" t="s">
        <v>231</v>
      </c>
      <c r="I636" s="113" t="s">
        <v>806</v>
      </c>
      <c r="J636" s="113" t="s">
        <v>330</v>
      </c>
      <c r="K636" s="113" t="s">
        <v>382</v>
      </c>
      <c r="L636" s="113" t="s">
        <v>420</v>
      </c>
      <c r="M636" s="113" t="s">
        <v>384</v>
      </c>
      <c r="N636" s="113" t="s">
        <v>43</v>
      </c>
      <c r="O636" s="113" t="s">
        <v>386</v>
      </c>
      <c r="P636" s="113" t="s">
        <v>824</v>
      </c>
      <c r="Q636" s="113">
        <v>17</v>
      </c>
      <c r="R636" s="113" t="s">
        <v>83</v>
      </c>
      <c r="S636" s="84" t="str">
        <f t="shared" si="63"/>
        <v>TRAVELLER TOYO</v>
      </c>
      <c r="T636" s="84" t="str">
        <f t="shared" si="66"/>
        <v>светло-серый</v>
      </c>
      <c r="Y636" s="60">
        <f t="shared" si="67"/>
        <v>2</v>
      </c>
      <c r="Z636" s="49">
        <f t="shared" si="68"/>
        <v>176</v>
      </c>
      <c r="AA636" s="60">
        <f t="shared" si="69"/>
        <v>2176</v>
      </c>
    </row>
    <row r="637" spans="1:27">
      <c r="A637" s="84" t="str">
        <f t="shared" si="64"/>
        <v>247851576</v>
      </c>
      <c r="B637" s="84" t="str">
        <f t="shared" si="65"/>
        <v>02-177-00</v>
      </c>
      <c r="C637" s="113" t="s">
        <v>1817</v>
      </c>
      <c r="D637" s="113" t="s">
        <v>1818</v>
      </c>
      <c r="E637" s="113" t="s">
        <v>787</v>
      </c>
      <c r="F637" s="114">
        <v>57</v>
      </c>
      <c r="G637" s="113" t="s">
        <v>1819</v>
      </c>
      <c r="H637" s="113" t="s">
        <v>265</v>
      </c>
      <c r="I637" s="113" t="s">
        <v>806</v>
      </c>
      <c r="J637" s="113" t="s">
        <v>330</v>
      </c>
      <c r="K637" s="113" t="s">
        <v>382</v>
      </c>
      <c r="L637" s="113" t="s">
        <v>420</v>
      </c>
      <c r="M637" s="113" t="s">
        <v>384</v>
      </c>
      <c r="N637" s="113" t="s">
        <v>35</v>
      </c>
      <c r="O637" s="113" t="s">
        <v>386</v>
      </c>
      <c r="P637" s="113" t="s">
        <v>824</v>
      </c>
      <c r="Q637" s="113">
        <v>76</v>
      </c>
      <c r="R637" s="113" t="s">
        <v>63</v>
      </c>
      <c r="S637" s="84" t="str">
        <f t="shared" si="63"/>
        <v>TRAVELLER TOYO</v>
      </c>
      <c r="T637" s="84" t="str">
        <f t="shared" si="66"/>
        <v>темно-бежевый</v>
      </c>
      <c r="Y637" s="60">
        <f t="shared" si="67"/>
        <v>2</v>
      </c>
      <c r="Z637" s="49">
        <f t="shared" si="68"/>
        <v>177</v>
      </c>
      <c r="AA637" s="60">
        <f t="shared" si="69"/>
        <v>2177</v>
      </c>
    </row>
    <row r="638" spans="1:27">
      <c r="A638" s="84" t="str">
        <f t="shared" si="64"/>
        <v>247851576</v>
      </c>
      <c r="B638" s="84" t="str">
        <f t="shared" si="65"/>
        <v>02-177-00</v>
      </c>
      <c r="C638" s="113" t="s">
        <v>1820</v>
      </c>
      <c r="D638" s="113" t="s">
        <v>1818</v>
      </c>
      <c r="E638" s="113" t="s">
        <v>785</v>
      </c>
      <c r="F638" s="114">
        <v>59</v>
      </c>
      <c r="G638" s="113" t="s">
        <v>1819</v>
      </c>
      <c r="H638" s="113" t="s">
        <v>265</v>
      </c>
      <c r="I638" s="113" t="s">
        <v>806</v>
      </c>
      <c r="J638" s="113" t="s">
        <v>330</v>
      </c>
      <c r="K638" s="113" t="s">
        <v>382</v>
      </c>
      <c r="L638" s="113" t="s">
        <v>420</v>
      </c>
      <c r="M638" s="113" t="s">
        <v>384</v>
      </c>
      <c r="N638" s="113" t="s">
        <v>35</v>
      </c>
      <c r="O638" s="113" t="s">
        <v>386</v>
      </c>
      <c r="P638" s="113" t="s">
        <v>824</v>
      </c>
      <c r="Q638" s="113">
        <v>76</v>
      </c>
      <c r="R638" s="113" t="s">
        <v>63</v>
      </c>
      <c r="S638" s="84" t="str">
        <f t="shared" si="63"/>
        <v>TRAVELLER TOYO</v>
      </c>
      <c r="T638" s="84" t="str">
        <f t="shared" si="66"/>
        <v>темно-бежевый</v>
      </c>
      <c r="Y638" s="60">
        <f t="shared" si="67"/>
        <v>2</v>
      </c>
      <c r="Z638" s="49">
        <f t="shared" si="68"/>
        <v>177</v>
      </c>
      <c r="AA638" s="60">
        <f t="shared" si="69"/>
        <v>2177</v>
      </c>
    </row>
    <row r="639" spans="1:27">
      <c r="A639" s="84" t="str">
        <f t="shared" si="64"/>
        <v>247851576</v>
      </c>
      <c r="B639" s="84" t="str">
        <f t="shared" si="65"/>
        <v>02-177-00</v>
      </c>
      <c r="C639" s="113" t="s">
        <v>1821</v>
      </c>
      <c r="D639" s="113" t="s">
        <v>1818</v>
      </c>
      <c r="E639" s="113" t="s">
        <v>788</v>
      </c>
      <c r="F639" s="114">
        <v>61</v>
      </c>
      <c r="G639" s="113" t="s">
        <v>1819</v>
      </c>
      <c r="H639" s="113" t="s">
        <v>265</v>
      </c>
      <c r="I639" s="113" t="s">
        <v>806</v>
      </c>
      <c r="J639" s="113" t="s">
        <v>330</v>
      </c>
      <c r="K639" s="113" t="s">
        <v>382</v>
      </c>
      <c r="L639" s="113" t="s">
        <v>420</v>
      </c>
      <c r="M639" s="113" t="s">
        <v>384</v>
      </c>
      <c r="N639" s="113" t="s">
        <v>35</v>
      </c>
      <c r="O639" s="113" t="s">
        <v>386</v>
      </c>
      <c r="P639" s="113" t="s">
        <v>824</v>
      </c>
      <c r="Q639" s="113">
        <v>76</v>
      </c>
      <c r="R639" s="113" t="s">
        <v>63</v>
      </c>
      <c r="S639" s="84" t="str">
        <f t="shared" si="63"/>
        <v>TRAVELLER TOYO</v>
      </c>
      <c r="T639" s="84" t="str">
        <f t="shared" si="66"/>
        <v>темно-бежевый</v>
      </c>
      <c r="Y639" s="60">
        <f t="shared" si="67"/>
        <v>2</v>
      </c>
      <c r="Z639" s="49">
        <f t="shared" si="68"/>
        <v>177</v>
      </c>
      <c r="AA639" s="60">
        <f t="shared" si="69"/>
        <v>2177</v>
      </c>
    </row>
    <row r="640" spans="1:27">
      <c r="A640" s="84" t="str">
        <f t="shared" si="64"/>
        <v>247851576</v>
      </c>
      <c r="B640" s="84" t="str">
        <f t="shared" si="65"/>
        <v>02-177-00</v>
      </c>
      <c r="C640" s="113" t="s">
        <v>1822</v>
      </c>
      <c r="D640" s="113" t="s">
        <v>1818</v>
      </c>
      <c r="E640" s="113" t="s">
        <v>790</v>
      </c>
      <c r="F640" s="114">
        <v>55</v>
      </c>
      <c r="G640" s="113" t="s">
        <v>1819</v>
      </c>
      <c r="H640" s="113" t="s">
        <v>265</v>
      </c>
      <c r="I640" s="113" t="s">
        <v>806</v>
      </c>
      <c r="J640" s="113" t="s">
        <v>330</v>
      </c>
      <c r="K640" s="113" t="s">
        <v>382</v>
      </c>
      <c r="L640" s="113" t="s">
        <v>420</v>
      </c>
      <c r="M640" s="113" t="s">
        <v>384</v>
      </c>
      <c r="N640" s="113" t="s">
        <v>35</v>
      </c>
      <c r="O640" s="113" t="s">
        <v>386</v>
      </c>
      <c r="P640" s="113" t="s">
        <v>824</v>
      </c>
      <c r="Q640" s="113">
        <v>76</v>
      </c>
      <c r="R640" s="113" t="s">
        <v>63</v>
      </c>
      <c r="S640" s="84" t="str">
        <f t="shared" si="63"/>
        <v>TRAVELLER TOYO</v>
      </c>
      <c r="T640" s="84" t="str">
        <f t="shared" si="66"/>
        <v>темно-бежевый</v>
      </c>
      <c r="Y640" s="60">
        <f t="shared" si="67"/>
        <v>2</v>
      </c>
      <c r="Z640" s="49">
        <f t="shared" si="68"/>
        <v>177</v>
      </c>
      <c r="AA640" s="60">
        <f t="shared" si="69"/>
        <v>2177</v>
      </c>
    </row>
    <row r="641" spans="1:27">
      <c r="A641" s="84" t="str">
        <f t="shared" si="64"/>
        <v>247851576</v>
      </c>
      <c r="B641" s="84" t="str">
        <f t="shared" si="65"/>
        <v>02-177-00</v>
      </c>
      <c r="C641" s="113" t="s">
        <v>1823</v>
      </c>
      <c r="D641" s="113" t="s">
        <v>1818</v>
      </c>
      <c r="E641" s="113" t="s">
        <v>789</v>
      </c>
      <c r="F641" s="114">
        <v>63</v>
      </c>
      <c r="G641" s="113" t="s">
        <v>1819</v>
      </c>
      <c r="H641" s="113" t="s">
        <v>265</v>
      </c>
      <c r="I641" s="113" t="s">
        <v>806</v>
      </c>
      <c r="J641" s="113" t="s">
        <v>330</v>
      </c>
      <c r="K641" s="113" t="s">
        <v>382</v>
      </c>
      <c r="L641" s="113" t="s">
        <v>420</v>
      </c>
      <c r="M641" s="113" t="s">
        <v>384</v>
      </c>
      <c r="N641" s="113" t="s">
        <v>35</v>
      </c>
      <c r="O641" s="113" t="s">
        <v>386</v>
      </c>
      <c r="P641" s="113" t="s">
        <v>824</v>
      </c>
      <c r="Q641" s="113">
        <v>76</v>
      </c>
      <c r="R641" s="113" t="s">
        <v>63</v>
      </c>
      <c r="S641" s="84" t="str">
        <f t="shared" si="63"/>
        <v>TRAVELLER TOYO</v>
      </c>
      <c r="T641" s="84" t="str">
        <f t="shared" si="66"/>
        <v>темно-бежевый</v>
      </c>
      <c r="Y641" s="60">
        <f t="shared" si="67"/>
        <v>2</v>
      </c>
      <c r="Z641" s="49">
        <f t="shared" si="68"/>
        <v>177</v>
      </c>
      <c r="AA641" s="60">
        <f t="shared" si="69"/>
        <v>2177</v>
      </c>
    </row>
    <row r="642" spans="1:27">
      <c r="A642" s="84" t="str">
        <f t="shared" si="64"/>
        <v>24984087</v>
      </c>
      <c r="B642" s="84" t="str">
        <f t="shared" si="65"/>
        <v>02-178-02</v>
      </c>
      <c r="C642" s="113" t="s">
        <v>1824</v>
      </c>
      <c r="D642" s="113" t="s">
        <v>1825</v>
      </c>
      <c r="E642" s="113" t="s">
        <v>787</v>
      </c>
      <c r="F642" s="114">
        <v>57</v>
      </c>
      <c r="G642" s="113" t="s">
        <v>1826</v>
      </c>
      <c r="H642" s="113" t="s">
        <v>63</v>
      </c>
      <c r="I642" s="113" t="s">
        <v>799</v>
      </c>
      <c r="J642" s="113" t="s">
        <v>330</v>
      </c>
      <c r="K642" s="113" t="s">
        <v>382</v>
      </c>
      <c r="L642" s="113" t="s">
        <v>420</v>
      </c>
      <c r="M642" s="113" t="s">
        <v>384</v>
      </c>
      <c r="N642" s="113" t="s">
        <v>35</v>
      </c>
      <c r="O642" s="113" t="s">
        <v>385</v>
      </c>
      <c r="P642" s="113" t="s">
        <v>824</v>
      </c>
      <c r="Q642" s="113">
        <v>7</v>
      </c>
      <c r="R642" s="113" t="s">
        <v>63</v>
      </c>
      <c r="S642" s="84" t="str">
        <f t="shared" ref="S642:S705" si="70">IF(A642&lt;&gt;"",IF(FIND(" ",G642)&gt;=1,MID(G642,FIND(" ",G642)+1,LEN(G642)),""),"")</f>
        <v>TRAVELLER PANAMA</v>
      </c>
      <c r="T642" s="84" t="str">
        <f t="shared" si="66"/>
        <v>бежевый</v>
      </c>
      <c r="Y642" s="60">
        <f t="shared" si="67"/>
        <v>2</v>
      </c>
      <c r="Z642" s="49">
        <f t="shared" si="68"/>
        <v>178</v>
      </c>
      <c r="AA642" s="60">
        <f t="shared" si="69"/>
        <v>2178</v>
      </c>
    </row>
    <row r="643" spans="1:27">
      <c r="A643" s="84" t="str">
        <f t="shared" ref="A643:A706" si="71">IF(G643&amp;Q643&lt;&gt;"",IF(FIND(" ",G643)&gt;=1,MID(G643,1,FIND(" ",G643)-1)&amp;Q643,G643&amp;Q643),"")</f>
        <v>24984087</v>
      </c>
      <c r="B643" s="84" t="str">
        <f t="shared" ref="B643:B706" si="72">IF(C643&lt;&gt;"",LEFT(C643,9),"")</f>
        <v>02-178-02</v>
      </c>
      <c r="C643" s="113" t="s">
        <v>1827</v>
      </c>
      <c r="D643" s="113" t="s">
        <v>1825</v>
      </c>
      <c r="E643" s="113" t="s">
        <v>785</v>
      </c>
      <c r="F643" s="114">
        <v>59</v>
      </c>
      <c r="G643" s="113" t="s">
        <v>1826</v>
      </c>
      <c r="H643" s="113" t="s">
        <v>63</v>
      </c>
      <c r="I643" s="113" t="s">
        <v>799</v>
      </c>
      <c r="J643" s="113" t="s">
        <v>330</v>
      </c>
      <c r="K643" s="113" t="s">
        <v>382</v>
      </c>
      <c r="L643" s="113" t="s">
        <v>420</v>
      </c>
      <c r="M643" s="113" t="s">
        <v>384</v>
      </c>
      <c r="N643" s="113" t="s">
        <v>35</v>
      </c>
      <c r="O643" s="113" t="s">
        <v>385</v>
      </c>
      <c r="P643" s="113" t="s">
        <v>824</v>
      </c>
      <c r="Q643" s="113">
        <v>7</v>
      </c>
      <c r="R643" s="113" t="s">
        <v>63</v>
      </c>
      <c r="S643" s="84" t="str">
        <f t="shared" si="70"/>
        <v>TRAVELLER PANAMA</v>
      </c>
      <c r="T643" s="84" t="str">
        <f t="shared" ref="T643:T706" si="73">IF(H643&lt;&gt;"",H643,"")</f>
        <v>бежевый</v>
      </c>
      <c r="Y643" s="60">
        <f t="shared" ref="Y643:Y706" si="74">IFERROR(VALUE(MID($C643,1,2)),0)</f>
        <v>2</v>
      </c>
      <c r="Z643" s="49">
        <f t="shared" ref="Z643:Z706" si="75">IFERROR(VALUE(MID($C643,4,3)),0)</f>
        <v>178</v>
      </c>
      <c r="AA643" s="60">
        <f t="shared" ref="AA643:AA706" si="76">VALUE(RIGHT("00"&amp;Y643,2)&amp;RIGHT("000"&amp;Z643,3))</f>
        <v>2178</v>
      </c>
    </row>
    <row r="644" spans="1:27">
      <c r="A644" s="84" t="str">
        <f t="shared" si="71"/>
        <v>24984087</v>
      </c>
      <c r="B644" s="84" t="str">
        <f t="shared" si="72"/>
        <v>02-178-02</v>
      </c>
      <c r="C644" s="113" t="s">
        <v>1828</v>
      </c>
      <c r="D644" s="113" t="s">
        <v>1825</v>
      </c>
      <c r="E644" s="113" t="s">
        <v>788</v>
      </c>
      <c r="F644" s="114">
        <v>61</v>
      </c>
      <c r="G644" s="113" t="s">
        <v>1826</v>
      </c>
      <c r="H644" s="113" t="s">
        <v>63</v>
      </c>
      <c r="I644" s="113" t="s">
        <v>799</v>
      </c>
      <c r="J644" s="113" t="s">
        <v>330</v>
      </c>
      <c r="K644" s="113" t="s">
        <v>382</v>
      </c>
      <c r="L644" s="113" t="s">
        <v>420</v>
      </c>
      <c r="M644" s="113" t="s">
        <v>384</v>
      </c>
      <c r="N644" s="113" t="s">
        <v>35</v>
      </c>
      <c r="O644" s="113" t="s">
        <v>385</v>
      </c>
      <c r="P644" s="113" t="s">
        <v>824</v>
      </c>
      <c r="Q644" s="113">
        <v>7</v>
      </c>
      <c r="R644" s="113" t="s">
        <v>63</v>
      </c>
      <c r="S644" s="84" t="str">
        <f t="shared" si="70"/>
        <v>TRAVELLER PANAMA</v>
      </c>
      <c r="T644" s="84" t="str">
        <f t="shared" si="73"/>
        <v>бежевый</v>
      </c>
      <c r="Y644" s="60">
        <f t="shared" si="74"/>
        <v>2</v>
      </c>
      <c r="Z644" s="49">
        <f t="shared" si="75"/>
        <v>178</v>
      </c>
      <c r="AA644" s="60">
        <f t="shared" si="76"/>
        <v>2178</v>
      </c>
    </row>
    <row r="645" spans="1:27">
      <c r="A645" s="84" t="str">
        <f t="shared" si="71"/>
        <v>24984087</v>
      </c>
      <c r="B645" s="84" t="str">
        <f t="shared" si="72"/>
        <v>02-178-02</v>
      </c>
      <c r="C645" s="113" t="s">
        <v>1829</v>
      </c>
      <c r="D645" s="113" t="s">
        <v>1825</v>
      </c>
      <c r="E645" s="113" t="s">
        <v>790</v>
      </c>
      <c r="F645" s="114">
        <v>55</v>
      </c>
      <c r="G645" s="113" t="s">
        <v>1826</v>
      </c>
      <c r="H645" s="113" t="s">
        <v>63</v>
      </c>
      <c r="I645" s="113" t="s">
        <v>799</v>
      </c>
      <c r="J645" s="113" t="s">
        <v>330</v>
      </c>
      <c r="K645" s="113" t="s">
        <v>382</v>
      </c>
      <c r="L645" s="113" t="s">
        <v>420</v>
      </c>
      <c r="M645" s="113" t="s">
        <v>384</v>
      </c>
      <c r="N645" s="113" t="s">
        <v>35</v>
      </c>
      <c r="O645" s="113" t="s">
        <v>385</v>
      </c>
      <c r="P645" s="113" t="s">
        <v>824</v>
      </c>
      <c r="Q645" s="113">
        <v>7</v>
      </c>
      <c r="R645" s="113" t="s">
        <v>63</v>
      </c>
      <c r="S645" s="84" t="str">
        <f t="shared" si="70"/>
        <v>TRAVELLER PANAMA</v>
      </c>
      <c r="T645" s="84" t="str">
        <f t="shared" si="73"/>
        <v>бежевый</v>
      </c>
      <c r="Y645" s="60">
        <f t="shared" si="74"/>
        <v>2</v>
      </c>
      <c r="Z645" s="49">
        <f t="shared" si="75"/>
        <v>178</v>
      </c>
      <c r="AA645" s="60">
        <f t="shared" si="76"/>
        <v>2178</v>
      </c>
    </row>
    <row r="646" spans="1:27">
      <c r="A646" s="84" t="str">
        <f t="shared" si="71"/>
        <v>24984087</v>
      </c>
      <c r="B646" s="84" t="str">
        <f t="shared" si="72"/>
        <v>02-178-02</v>
      </c>
      <c r="C646" s="113" t="s">
        <v>1830</v>
      </c>
      <c r="D646" s="113" t="s">
        <v>1825</v>
      </c>
      <c r="E646" s="113" t="s">
        <v>789</v>
      </c>
      <c r="F646" s="114">
        <v>63</v>
      </c>
      <c r="G646" s="113" t="s">
        <v>1826</v>
      </c>
      <c r="H646" s="113" t="s">
        <v>63</v>
      </c>
      <c r="I646" s="113" t="s">
        <v>799</v>
      </c>
      <c r="J646" s="113" t="s">
        <v>330</v>
      </c>
      <c r="K646" s="113" t="s">
        <v>382</v>
      </c>
      <c r="L646" s="113" t="s">
        <v>420</v>
      </c>
      <c r="M646" s="113" t="s">
        <v>384</v>
      </c>
      <c r="N646" s="113" t="s">
        <v>35</v>
      </c>
      <c r="O646" s="113" t="s">
        <v>385</v>
      </c>
      <c r="P646" s="113" t="s">
        <v>824</v>
      </c>
      <c r="Q646" s="113">
        <v>7</v>
      </c>
      <c r="R646" s="113" t="s">
        <v>63</v>
      </c>
      <c r="S646" s="84" t="str">
        <f t="shared" si="70"/>
        <v>TRAVELLER PANAMA</v>
      </c>
      <c r="T646" s="84" t="str">
        <f t="shared" si="73"/>
        <v>бежевый</v>
      </c>
      <c r="Y646" s="60">
        <f t="shared" si="74"/>
        <v>2</v>
      </c>
      <c r="Z646" s="49">
        <f t="shared" si="75"/>
        <v>178</v>
      </c>
      <c r="AA646" s="60">
        <f t="shared" si="76"/>
        <v>2178</v>
      </c>
    </row>
    <row r="647" spans="1:27">
      <c r="A647" s="84" t="str">
        <f t="shared" si="71"/>
        <v>249850367</v>
      </c>
      <c r="B647" s="84" t="str">
        <f t="shared" si="72"/>
        <v>02-179-02</v>
      </c>
      <c r="C647" s="113" t="s">
        <v>1831</v>
      </c>
      <c r="D647" s="113" t="s">
        <v>1832</v>
      </c>
      <c r="E647" s="113" t="s">
        <v>787</v>
      </c>
      <c r="F647" s="114">
        <v>57</v>
      </c>
      <c r="G647" s="113" t="s">
        <v>1833</v>
      </c>
      <c r="H647" s="113" t="s">
        <v>63</v>
      </c>
      <c r="I647" s="113" t="s">
        <v>799</v>
      </c>
      <c r="J647" s="113" t="s">
        <v>330</v>
      </c>
      <c r="K647" s="113" t="s">
        <v>382</v>
      </c>
      <c r="L647" s="113" t="s">
        <v>420</v>
      </c>
      <c r="M647" s="113" t="s">
        <v>384</v>
      </c>
      <c r="N647" s="113" t="s">
        <v>35</v>
      </c>
      <c r="O647" s="113" t="s">
        <v>386</v>
      </c>
      <c r="P647" s="113" t="s">
        <v>824</v>
      </c>
      <c r="Q647" s="113">
        <v>67</v>
      </c>
      <c r="R647" s="113" t="s">
        <v>63</v>
      </c>
      <c r="S647" s="84" t="str">
        <f t="shared" si="70"/>
        <v>TRAVELLER NATURAL STRAW</v>
      </c>
      <c r="T647" s="84" t="str">
        <f t="shared" si="73"/>
        <v>бежевый</v>
      </c>
      <c r="Y647" s="60">
        <f t="shared" si="74"/>
        <v>2</v>
      </c>
      <c r="Z647" s="49">
        <f t="shared" si="75"/>
        <v>179</v>
      </c>
      <c r="AA647" s="60">
        <f t="shared" si="76"/>
        <v>2179</v>
      </c>
    </row>
    <row r="648" spans="1:27">
      <c r="A648" s="84" t="str">
        <f t="shared" si="71"/>
        <v>249850367</v>
      </c>
      <c r="B648" s="84" t="str">
        <f t="shared" si="72"/>
        <v>02-179-02</v>
      </c>
      <c r="C648" s="113" t="s">
        <v>1834</v>
      </c>
      <c r="D648" s="113" t="s">
        <v>1832</v>
      </c>
      <c r="E648" s="113" t="s">
        <v>785</v>
      </c>
      <c r="F648" s="114">
        <v>59</v>
      </c>
      <c r="G648" s="113" t="s">
        <v>1833</v>
      </c>
      <c r="H648" s="113" t="s">
        <v>63</v>
      </c>
      <c r="I648" s="113" t="s">
        <v>799</v>
      </c>
      <c r="J648" s="113" t="s">
        <v>330</v>
      </c>
      <c r="K648" s="113" t="s">
        <v>382</v>
      </c>
      <c r="L648" s="113" t="s">
        <v>420</v>
      </c>
      <c r="M648" s="113" t="s">
        <v>384</v>
      </c>
      <c r="N648" s="113" t="s">
        <v>35</v>
      </c>
      <c r="O648" s="113" t="s">
        <v>386</v>
      </c>
      <c r="P648" s="113" t="s">
        <v>824</v>
      </c>
      <c r="Q648" s="113">
        <v>67</v>
      </c>
      <c r="R648" s="113" t="s">
        <v>63</v>
      </c>
      <c r="S648" s="84" t="str">
        <f t="shared" si="70"/>
        <v>TRAVELLER NATURAL STRAW</v>
      </c>
      <c r="T648" s="84" t="str">
        <f t="shared" si="73"/>
        <v>бежевый</v>
      </c>
      <c r="Y648" s="60">
        <f t="shared" si="74"/>
        <v>2</v>
      </c>
      <c r="Z648" s="49">
        <f t="shared" si="75"/>
        <v>179</v>
      </c>
      <c r="AA648" s="60">
        <f t="shared" si="76"/>
        <v>2179</v>
      </c>
    </row>
    <row r="649" spans="1:27">
      <c r="A649" s="84" t="str">
        <f t="shared" si="71"/>
        <v>249850367</v>
      </c>
      <c r="B649" s="84" t="str">
        <f t="shared" si="72"/>
        <v>02-179-02</v>
      </c>
      <c r="C649" s="113" t="s">
        <v>1835</v>
      </c>
      <c r="D649" s="113" t="s">
        <v>1832</v>
      </c>
      <c r="E649" s="113" t="s">
        <v>788</v>
      </c>
      <c r="F649" s="114">
        <v>61</v>
      </c>
      <c r="G649" s="113" t="s">
        <v>1833</v>
      </c>
      <c r="H649" s="113" t="s">
        <v>63</v>
      </c>
      <c r="I649" s="113" t="s">
        <v>799</v>
      </c>
      <c r="J649" s="113" t="s">
        <v>330</v>
      </c>
      <c r="K649" s="113" t="s">
        <v>382</v>
      </c>
      <c r="L649" s="113" t="s">
        <v>420</v>
      </c>
      <c r="M649" s="113" t="s">
        <v>384</v>
      </c>
      <c r="N649" s="113" t="s">
        <v>35</v>
      </c>
      <c r="O649" s="113" t="s">
        <v>386</v>
      </c>
      <c r="P649" s="113" t="s">
        <v>824</v>
      </c>
      <c r="Q649" s="113">
        <v>67</v>
      </c>
      <c r="R649" s="113" t="s">
        <v>63</v>
      </c>
      <c r="S649" s="84" t="str">
        <f t="shared" si="70"/>
        <v>TRAVELLER NATURAL STRAW</v>
      </c>
      <c r="T649" s="84" t="str">
        <f t="shared" si="73"/>
        <v>бежевый</v>
      </c>
      <c r="Y649" s="60">
        <f t="shared" si="74"/>
        <v>2</v>
      </c>
      <c r="Z649" s="49">
        <f t="shared" si="75"/>
        <v>179</v>
      </c>
      <c r="AA649" s="60">
        <f t="shared" si="76"/>
        <v>2179</v>
      </c>
    </row>
    <row r="650" spans="1:27">
      <c r="A650" s="84" t="str">
        <f t="shared" si="71"/>
        <v>24985056</v>
      </c>
      <c r="B650" s="84" t="str">
        <f t="shared" si="72"/>
        <v>02-180-14</v>
      </c>
      <c r="C650" s="113" t="s">
        <v>1836</v>
      </c>
      <c r="D650" s="113" t="s">
        <v>1837</v>
      </c>
      <c r="E650" s="113" t="s">
        <v>787</v>
      </c>
      <c r="F650" s="114">
        <v>57</v>
      </c>
      <c r="G650" s="113" t="s">
        <v>1838</v>
      </c>
      <c r="H650" s="113" t="s">
        <v>86</v>
      </c>
      <c r="I650" s="113" t="s">
        <v>806</v>
      </c>
      <c r="J650" s="113" t="s">
        <v>330</v>
      </c>
      <c r="K650" s="113" t="s">
        <v>382</v>
      </c>
      <c r="L650" s="113" t="s">
        <v>420</v>
      </c>
      <c r="M650" s="113" t="s">
        <v>384</v>
      </c>
      <c r="N650" s="113" t="s">
        <v>43</v>
      </c>
      <c r="O650" s="113" t="s">
        <v>386</v>
      </c>
      <c r="P650" s="113" t="s">
        <v>824</v>
      </c>
      <c r="Q650" s="113">
        <v>6</v>
      </c>
      <c r="R650" s="113" t="s">
        <v>86</v>
      </c>
      <c r="S650" s="84" t="str">
        <f t="shared" si="70"/>
        <v>TRAVELLER TOYO</v>
      </c>
      <c r="T650" s="84" t="str">
        <f t="shared" si="73"/>
        <v>коричневый</v>
      </c>
      <c r="Y650" s="60">
        <f t="shared" si="74"/>
        <v>2</v>
      </c>
      <c r="Z650" s="49">
        <f t="shared" si="75"/>
        <v>180</v>
      </c>
      <c r="AA650" s="60">
        <f t="shared" si="76"/>
        <v>2180</v>
      </c>
    </row>
    <row r="651" spans="1:27">
      <c r="A651" s="84" t="str">
        <f t="shared" si="71"/>
        <v>24985056</v>
      </c>
      <c r="B651" s="84" t="str">
        <f t="shared" si="72"/>
        <v>02-180-14</v>
      </c>
      <c r="C651" s="113" t="s">
        <v>1839</v>
      </c>
      <c r="D651" s="113" t="s">
        <v>1837</v>
      </c>
      <c r="E651" s="113" t="s">
        <v>785</v>
      </c>
      <c r="F651" s="114">
        <v>59</v>
      </c>
      <c r="G651" s="113" t="s">
        <v>1838</v>
      </c>
      <c r="H651" s="113" t="s">
        <v>86</v>
      </c>
      <c r="I651" s="113" t="s">
        <v>806</v>
      </c>
      <c r="J651" s="113" t="s">
        <v>330</v>
      </c>
      <c r="K651" s="113" t="s">
        <v>382</v>
      </c>
      <c r="L651" s="113" t="s">
        <v>420</v>
      </c>
      <c r="M651" s="113" t="s">
        <v>384</v>
      </c>
      <c r="N651" s="113" t="s">
        <v>43</v>
      </c>
      <c r="O651" s="113" t="s">
        <v>386</v>
      </c>
      <c r="P651" s="113" t="s">
        <v>824</v>
      </c>
      <c r="Q651" s="113">
        <v>6</v>
      </c>
      <c r="R651" s="113" t="s">
        <v>86</v>
      </c>
      <c r="S651" s="84" t="str">
        <f t="shared" si="70"/>
        <v>TRAVELLER TOYO</v>
      </c>
      <c r="T651" s="84" t="str">
        <f t="shared" si="73"/>
        <v>коричневый</v>
      </c>
      <c r="Y651" s="60">
        <f t="shared" si="74"/>
        <v>2</v>
      </c>
      <c r="Z651" s="49">
        <f t="shared" si="75"/>
        <v>180</v>
      </c>
      <c r="AA651" s="60">
        <f t="shared" si="76"/>
        <v>2180</v>
      </c>
    </row>
    <row r="652" spans="1:27">
      <c r="A652" s="84" t="str">
        <f t="shared" si="71"/>
        <v>24985056</v>
      </c>
      <c r="B652" s="84" t="str">
        <f t="shared" si="72"/>
        <v>02-180-14</v>
      </c>
      <c r="C652" s="113" t="s">
        <v>1840</v>
      </c>
      <c r="D652" s="113" t="s">
        <v>1837</v>
      </c>
      <c r="E652" s="113" t="s">
        <v>788</v>
      </c>
      <c r="F652" s="114">
        <v>61</v>
      </c>
      <c r="G652" s="113" t="s">
        <v>1838</v>
      </c>
      <c r="H652" s="113" t="s">
        <v>86</v>
      </c>
      <c r="I652" s="113" t="s">
        <v>806</v>
      </c>
      <c r="J652" s="113" t="s">
        <v>330</v>
      </c>
      <c r="K652" s="113" t="s">
        <v>382</v>
      </c>
      <c r="L652" s="113" t="s">
        <v>420</v>
      </c>
      <c r="M652" s="113" t="s">
        <v>384</v>
      </c>
      <c r="N652" s="113" t="s">
        <v>43</v>
      </c>
      <c r="O652" s="113" t="s">
        <v>386</v>
      </c>
      <c r="P652" s="113" t="s">
        <v>824</v>
      </c>
      <c r="Q652" s="113">
        <v>6</v>
      </c>
      <c r="R652" s="113" t="s">
        <v>86</v>
      </c>
      <c r="S652" s="84" t="str">
        <f t="shared" si="70"/>
        <v>TRAVELLER TOYO</v>
      </c>
      <c r="T652" s="84" t="str">
        <f t="shared" si="73"/>
        <v>коричневый</v>
      </c>
      <c r="Y652" s="60">
        <f t="shared" si="74"/>
        <v>2</v>
      </c>
      <c r="Z652" s="49">
        <f t="shared" si="75"/>
        <v>180</v>
      </c>
      <c r="AA652" s="60">
        <f t="shared" si="76"/>
        <v>2180</v>
      </c>
    </row>
    <row r="653" spans="1:27">
      <c r="A653" s="84" t="str">
        <f t="shared" si="71"/>
        <v>254110923</v>
      </c>
      <c r="B653" s="84" t="str">
        <f t="shared" si="72"/>
        <v>02-181-06</v>
      </c>
      <c r="C653" s="113" t="s">
        <v>1841</v>
      </c>
      <c r="D653" s="113" t="s">
        <v>1842</v>
      </c>
      <c r="E653" s="113" t="s">
        <v>787</v>
      </c>
      <c r="F653" s="114">
        <v>57</v>
      </c>
      <c r="G653" s="113" t="s">
        <v>1843</v>
      </c>
      <c r="H653" s="113" t="s">
        <v>71</v>
      </c>
      <c r="I653" s="113" t="s">
        <v>792</v>
      </c>
      <c r="J653" s="113" t="s">
        <v>330</v>
      </c>
      <c r="K653" s="113" t="s">
        <v>382</v>
      </c>
      <c r="L653" s="113" t="s">
        <v>420</v>
      </c>
      <c r="M653" s="113" t="s">
        <v>384</v>
      </c>
      <c r="N653" s="113" t="s">
        <v>43</v>
      </c>
      <c r="O653" s="113" t="s">
        <v>448</v>
      </c>
      <c r="P653" s="113" t="s">
        <v>824</v>
      </c>
      <c r="Q653" s="113">
        <v>23</v>
      </c>
      <c r="R653" s="113" t="s">
        <v>71</v>
      </c>
      <c r="S653" s="84" t="str">
        <f t="shared" si="70"/>
        <v>TRAVELLER COTTON</v>
      </c>
      <c r="T653" s="84" t="str">
        <f t="shared" si="73"/>
        <v>синий</v>
      </c>
      <c r="Y653" s="60">
        <f t="shared" si="74"/>
        <v>2</v>
      </c>
      <c r="Z653" s="49">
        <f t="shared" si="75"/>
        <v>181</v>
      </c>
      <c r="AA653" s="60">
        <f t="shared" si="76"/>
        <v>2181</v>
      </c>
    </row>
    <row r="654" spans="1:27">
      <c r="A654" s="84" t="str">
        <f t="shared" si="71"/>
        <v>254110923</v>
      </c>
      <c r="B654" s="84" t="str">
        <f t="shared" si="72"/>
        <v>02-181-06</v>
      </c>
      <c r="C654" s="113" t="s">
        <v>1844</v>
      </c>
      <c r="D654" s="113" t="s">
        <v>1842</v>
      </c>
      <c r="E654" s="113" t="s">
        <v>785</v>
      </c>
      <c r="F654" s="114">
        <v>59</v>
      </c>
      <c r="G654" s="113" t="s">
        <v>1843</v>
      </c>
      <c r="H654" s="113" t="s">
        <v>71</v>
      </c>
      <c r="I654" s="113" t="s">
        <v>792</v>
      </c>
      <c r="J654" s="113" t="s">
        <v>330</v>
      </c>
      <c r="K654" s="113" t="s">
        <v>382</v>
      </c>
      <c r="L654" s="113" t="s">
        <v>420</v>
      </c>
      <c r="M654" s="113" t="s">
        <v>384</v>
      </c>
      <c r="N654" s="113" t="s">
        <v>43</v>
      </c>
      <c r="O654" s="113" t="s">
        <v>448</v>
      </c>
      <c r="P654" s="113" t="s">
        <v>824</v>
      </c>
      <c r="Q654" s="113">
        <v>23</v>
      </c>
      <c r="R654" s="113" t="s">
        <v>71</v>
      </c>
      <c r="S654" s="84" t="str">
        <f t="shared" si="70"/>
        <v>TRAVELLER COTTON</v>
      </c>
      <c r="T654" s="84" t="str">
        <f t="shared" si="73"/>
        <v>синий</v>
      </c>
      <c r="Y654" s="60">
        <f t="shared" si="74"/>
        <v>2</v>
      </c>
      <c r="Z654" s="49">
        <f t="shared" si="75"/>
        <v>181</v>
      </c>
      <c r="AA654" s="60">
        <f t="shared" si="76"/>
        <v>2181</v>
      </c>
    </row>
    <row r="655" spans="1:27">
      <c r="A655" s="84" t="str">
        <f t="shared" si="71"/>
        <v>254110923</v>
      </c>
      <c r="B655" s="84" t="str">
        <f t="shared" si="72"/>
        <v>02-181-06</v>
      </c>
      <c r="C655" s="113" t="s">
        <v>1845</v>
      </c>
      <c r="D655" s="113" t="s">
        <v>1842</v>
      </c>
      <c r="E655" s="113" t="s">
        <v>788</v>
      </c>
      <c r="F655" s="114">
        <v>61</v>
      </c>
      <c r="G655" s="113" t="s">
        <v>1843</v>
      </c>
      <c r="H655" s="113" t="s">
        <v>71</v>
      </c>
      <c r="I655" s="113" t="s">
        <v>792</v>
      </c>
      <c r="J655" s="113" t="s">
        <v>330</v>
      </c>
      <c r="K655" s="113" t="s">
        <v>382</v>
      </c>
      <c r="L655" s="113" t="s">
        <v>420</v>
      </c>
      <c r="M655" s="113" t="s">
        <v>384</v>
      </c>
      <c r="N655" s="113" t="s">
        <v>43</v>
      </c>
      <c r="O655" s="113" t="s">
        <v>448</v>
      </c>
      <c r="P655" s="113" t="s">
        <v>824</v>
      </c>
      <c r="Q655" s="113">
        <v>23</v>
      </c>
      <c r="R655" s="113" t="s">
        <v>71</v>
      </c>
      <c r="S655" s="84" t="str">
        <f t="shared" si="70"/>
        <v>TRAVELLER COTTON</v>
      </c>
      <c r="T655" s="84" t="str">
        <f t="shared" si="73"/>
        <v>синий</v>
      </c>
      <c r="Y655" s="60">
        <f t="shared" si="74"/>
        <v>2</v>
      </c>
      <c r="Z655" s="49">
        <f t="shared" si="75"/>
        <v>181</v>
      </c>
      <c r="AA655" s="60">
        <f t="shared" si="76"/>
        <v>2181</v>
      </c>
    </row>
    <row r="656" spans="1:27">
      <c r="A656" s="84" t="str">
        <f t="shared" si="71"/>
        <v>254110923</v>
      </c>
      <c r="B656" s="84" t="str">
        <f t="shared" si="72"/>
        <v>02-181-06</v>
      </c>
      <c r="C656" s="113" t="s">
        <v>1846</v>
      </c>
      <c r="D656" s="113" t="s">
        <v>1842</v>
      </c>
      <c r="E656" s="113" t="s">
        <v>789</v>
      </c>
      <c r="F656" s="114">
        <v>63</v>
      </c>
      <c r="G656" s="113" t="s">
        <v>1843</v>
      </c>
      <c r="H656" s="113" t="s">
        <v>71</v>
      </c>
      <c r="I656" s="113" t="s">
        <v>792</v>
      </c>
      <c r="J656" s="113" t="s">
        <v>330</v>
      </c>
      <c r="K656" s="113" t="s">
        <v>382</v>
      </c>
      <c r="L656" s="113" t="s">
        <v>420</v>
      </c>
      <c r="M656" s="113" t="s">
        <v>384</v>
      </c>
      <c r="N656" s="113" t="s">
        <v>43</v>
      </c>
      <c r="O656" s="113" t="s">
        <v>448</v>
      </c>
      <c r="P656" s="113" t="s">
        <v>824</v>
      </c>
      <c r="Q656" s="113">
        <v>23</v>
      </c>
      <c r="R656" s="113" t="s">
        <v>71</v>
      </c>
      <c r="S656" s="84" t="str">
        <f t="shared" si="70"/>
        <v>TRAVELLER COTTON</v>
      </c>
      <c r="T656" s="84" t="str">
        <f t="shared" si="73"/>
        <v>синий</v>
      </c>
      <c r="Y656" s="60">
        <f t="shared" si="74"/>
        <v>2</v>
      </c>
      <c r="Z656" s="49">
        <f t="shared" si="75"/>
        <v>181</v>
      </c>
      <c r="AA656" s="60">
        <f t="shared" si="76"/>
        <v>2181</v>
      </c>
    </row>
    <row r="657" spans="1:27">
      <c r="A657" s="84" t="str">
        <f t="shared" si="71"/>
        <v>254110971</v>
      </c>
      <c r="B657" s="84" t="str">
        <f t="shared" si="72"/>
        <v>02-181-36</v>
      </c>
      <c r="C657" s="113" t="s">
        <v>1847</v>
      </c>
      <c r="D657" s="113" t="s">
        <v>1848</v>
      </c>
      <c r="E657" s="113" t="s">
        <v>787</v>
      </c>
      <c r="F657" s="114">
        <v>57</v>
      </c>
      <c r="G657" s="113" t="s">
        <v>1843</v>
      </c>
      <c r="H657" s="113" t="s">
        <v>187</v>
      </c>
      <c r="I657" s="113" t="s">
        <v>792</v>
      </c>
      <c r="J657" s="113" t="s">
        <v>330</v>
      </c>
      <c r="K657" s="113" t="s">
        <v>382</v>
      </c>
      <c r="L657" s="113" t="s">
        <v>420</v>
      </c>
      <c r="M657" s="113" t="s">
        <v>388</v>
      </c>
      <c r="N657" s="113" t="s">
        <v>43</v>
      </c>
      <c r="O657" s="113" t="s">
        <v>448</v>
      </c>
      <c r="P657" s="113" t="s">
        <v>824</v>
      </c>
      <c r="Q657" s="113">
        <v>71</v>
      </c>
      <c r="R657" s="113" t="s">
        <v>63</v>
      </c>
      <c r="S657" s="84" t="str">
        <f t="shared" si="70"/>
        <v>TRAVELLER COTTON</v>
      </c>
      <c r="T657" s="84" t="str">
        <f t="shared" si="73"/>
        <v>кремовый</v>
      </c>
      <c r="Y657" s="60">
        <f t="shared" si="74"/>
        <v>2</v>
      </c>
      <c r="Z657" s="49">
        <f t="shared" si="75"/>
        <v>181</v>
      </c>
      <c r="AA657" s="60">
        <f t="shared" si="76"/>
        <v>2181</v>
      </c>
    </row>
    <row r="658" spans="1:27">
      <c r="A658" s="84" t="str">
        <f t="shared" si="71"/>
        <v>254110971</v>
      </c>
      <c r="B658" s="84" t="str">
        <f t="shared" si="72"/>
        <v>02-181-36</v>
      </c>
      <c r="C658" s="113" t="s">
        <v>1849</v>
      </c>
      <c r="D658" s="113" t="s">
        <v>1848</v>
      </c>
      <c r="E658" s="113" t="s">
        <v>785</v>
      </c>
      <c r="F658" s="114">
        <v>59</v>
      </c>
      <c r="G658" s="113" t="s">
        <v>1843</v>
      </c>
      <c r="H658" s="113" t="s">
        <v>187</v>
      </c>
      <c r="I658" s="113" t="s">
        <v>792</v>
      </c>
      <c r="J658" s="113" t="s">
        <v>330</v>
      </c>
      <c r="K658" s="113" t="s">
        <v>382</v>
      </c>
      <c r="L658" s="113" t="s">
        <v>420</v>
      </c>
      <c r="M658" s="113" t="s">
        <v>388</v>
      </c>
      <c r="N658" s="113" t="s">
        <v>43</v>
      </c>
      <c r="O658" s="113" t="s">
        <v>448</v>
      </c>
      <c r="P658" s="113" t="s">
        <v>824</v>
      </c>
      <c r="Q658" s="113">
        <v>71</v>
      </c>
      <c r="R658" s="113" t="s">
        <v>63</v>
      </c>
      <c r="S658" s="84" t="str">
        <f t="shared" si="70"/>
        <v>TRAVELLER COTTON</v>
      </c>
      <c r="T658" s="84" t="str">
        <f t="shared" si="73"/>
        <v>кремовый</v>
      </c>
      <c r="Y658" s="60">
        <f t="shared" si="74"/>
        <v>2</v>
      </c>
      <c r="Z658" s="49">
        <f t="shared" si="75"/>
        <v>181</v>
      </c>
      <c r="AA658" s="60">
        <f t="shared" si="76"/>
        <v>2181</v>
      </c>
    </row>
    <row r="659" spans="1:27">
      <c r="A659" s="84" t="str">
        <f t="shared" si="71"/>
        <v>254110971</v>
      </c>
      <c r="B659" s="84" t="str">
        <f t="shared" si="72"/>
        <v>02-181-36</v>
      </c>
      <c r="C659" s="113" t="s">
        <v>1850</v>
      </c>
      <c r="D659" s="113" t="s">
        <v>1848</v>
      </c>
      <c r="E659" s="113" t="s">
        <v>788</v>
      </c>
      <c r="F659" s="114">
        <v>61</v>
      </c>
      <c r="G659" s="113" t="s">
        <v>1843</v>
      </c>
      <c r="H659" s="113" t="s">
        <v>187</v>
      </c>
      <c r="I659" s="113" t="s">
        <v>792</v>
      </c>
      <c r="J659" s="113" t="s">
        <v>330</v>
      </c>
      <c r="K659" s="113" t="s">
        <v>382</v>
      </c>
      <c r="L659" s="113" t="s">
        <v>420</v>
      </c>
      <c r="M659" s="113" t="s">
        <v>388</v>
      </c>
      <c r="N659" s="113" t="s">
        <v>43</v>
      </c>
      <c r="O659" s="113" t="s">
        <v>448</v>
      </c>
      <c r="P659" s="113" t="s">
        <v>824</v>
      </c>
      <c r="Q659" s="113">
        <v>71</v>
      </c>
      <c r="R659" s="113" t="s">
        <v>63</v>
      </c>
      <c r="S659" s="84" t="str">
        <f t="shared" si="70"/>
        <v>TRAVELLER COTTON</v>
      </c>
      <c r="T659" s="84" t="str">
        <f t="shared" si="73"/>
        <v>кремовый</v>
      </c>
      <c r="Y659" s="60">
        <f t="shared" si="74"/>
        <v>2</v>
      </c>
      <c r="Z659" s="49">
        <f t="shared" si="75"/>
        <v>181</v>
      </c>
      <c r="AA659" s="60">
        <f t="shared" si="76"/>
        <v>2181</v>
      </c>
    </row>
    <row r="660" spans="1:27">
      <c r="A660" s="84" t="str">
        <f t="shared" si="71"/>
        <v>254110971</v>
      </c>
      <c r="B660" s="84" t="str">
        <f t="shared" si="72"/>
        <v>02-181-36</v>
      </c>
      <c r="C660" s="113" t="s">
        <v>1851</v>
      </c>
      <c r="D660" s="113" t="s">
        <v>1848</v>
      </c>
      <c r="E660" s="113" t="s">
        <v>789</v>
      </c>
      <c r="F660" s="114">
        <v>63</v>
      </c>
      <c r="G660" s="113" t="s">
        <v>1843</v>
      </c>
      <c r="H660" s="113" t="s">
        <v>187</v>
      </c>
      <c r="I660" s="113" t="s">
        <v>792</v>
      </c>
      <c r="J660" s="113" t="s">
        <v>330</v>
      </c>
      <c r="K660" s="113" t="s">
        <v>382</v>
      </c>
      <c r="L660" s="113" t="s">
        <v>420</v>
      </c>
      <c r="M660" s="113" t="s">
        <v>388</v>
      </c>
      <c r="N660" s="113" t="s">
        <v>43</v>
      </c>
      <c r="O660" s="113" t="s">
        <v>448</v>
      </c>
      <c r="P660" s="113" t="s">
        <v>824</v>
      </c>
      <c r="Q660" s="113">
        <v>71</v>
      </c>
      <c r="R660" s="113" t="s">
        <v>63</v>
      </c>
      <c r="S660" s="84" t="str">
        <f t="shared" si="70"/>
        <v>TRAVELLER COTTON</v>
      </c>
      <c r="T660" s="84" t="str">
        <f t="shared" si="73"/>
        <v>кремовый</v>
      </c>
      <c r="Y660" s="60">
        <f t="shared" si="74"/>
        <v>2</v>
      </c>
      <c r="Z660" s="49">
        <f t="shared" si="75"/>
        <v>181</v>
      </c>
      <c r="AA660" s="60">
        <f t="shared" si="76"/>
        <v>2181</v>
      </c>
    </row>
    <row r="661" spans="1:27">
      <c r="A661" s="84" t="str">
        <f t="shared" si="71"/>
        <v>254111461</v>
      </c>
      <c r="B661" s="84" t="str">
        <f t="shared" si="72"/>
        <v>02-182-03</v>
      </c>
      <c r="C661" s="113" t="s">
        <v>1852</v>
      </c>
      <c r="D661" s="113" t="s">
        <v>1853</v>
      </c>
      <c r="E661" s="113" t="s">
        <v>787</v>
      </c>
      <c r="F661" s="114">
        <v>57</v>
      </c>
      <c r="G661" s="113" t="s">
        <v>1854</v>
      </c>
      <c r="H661" s="113" t="s">
        <v>195</v>
      </c>
      <c r="I661" s="113" t="s">
        <v>792</v>
      </c>
      <c r="J661" s="113" t="s">
        <v>330</v>
      </c>
      <c r="K661" s="113" t="s">
        <v>382</v>
      </c>
      <c r="L661" s="113" t="s">
        <v>420</v>
      </c>
      <c r="M661" s="113" t="s">
        <v>388</v>
      </c>
      <c r="N661" s="113" t="s">
        <v>43</v>
      </c>
      <c r="O661" s="113" t="s">
        <v>448</v>
      </c>
      <c r="P661" s="113" t="s">
        <v>824</v>
      </c>
      <c r="Q661" s="113">
        <v>61</v>
      </c>
      <c r="R661" s="113" t="s">
        <v>195</v>
      </c>
      <c r="S661" s="84" t="str">
        <f t="shared" si="70"/>
        <v>TRAVELLER DELAVE</v>
      </c>
      <c r="T661" s="84" t="str">
        <f t="shared" si="73"/>
        <v>оливковый</v>
      </c>
      <c r="Y661" s="60">
        <f t="shared" si="74"/>
        <v>2</v>
      </c>
      <c r="Z661" s="49">
        <f t="shared" si="75"/>
        <v>182</v>
      </c>
      <c r="AA661" s="60">
        <f t="shared" si="76"/>
        <v>2182</v>
      </c>
    </row>
    <row r="662" spans="1:27">
      <c r="A662" s="84" t="str">
        <f t="shared" si="71"/>
        <v>254111461</v>
      </c>
      <c r="B662" s="84" t="str">
        <f t="shared" si="72"/>
        <v>02-182-03</v>
      </c>
      <c r="C662" s="113" t="s">
        <v>1855</v>
      </c>
      <c r="D662" s="113" t="s">
        <v>1853</v>
      </c>
      <c r="E662" s="113" t="s">
        <v>785</v>
      </c>
      <c r="F662" s="114">
        <v>59</v>
      </c>
      <c r="G662" s="113" t="s">
        <v>1854</v>
      </c>
      <c r="H662" s="113" t="s">
        <v>195</v>
      </c>
      <c r="I662" s="113" t="s">
        <v>792</v>
      </c>
      <c r="J662" s="113" t="s">
        <v>330</v>
      </c>
      <c r="K662" s="113" t="s">
        <v>382</v>
      </c>
      <c r="L662" s="113" t="s">
        <v>420</v>
      </c>
      <c r="M662" s="113" t="s">
        <v>388</v>
      </c>
      <c r="N662" s="113" t="s">
        <v>43</v>
      </c>
      <c r="O662" s="113" t="s">
        <v>448</v>
      </c>
      <c r="P662" s="113" t="s">
        <v>824</v>
      </c>
      <c r="Q662" s="113">
        <v>61</v>
      </c>
      <c r="R662" s="113" t="s">
        <v>195</v>
      </c>
      <c r="S662" s="84" t="str">
        <f t="shared" si="70"/>
        <v>TRAVELLER DELAVE</v>
      </c>
      <c r="T662" s="84" t="str">
        <f t="shared" si="73"/>
        <v>оливковый</v>
      </c>
      <c r="Y662" s="60">
        <f t="shared" si="74"/>
        <v>2</v>
      </c>
      <c r="Z662" s="49">
        <f t="shared" si="75"/>
        <v>182</v>
      </c>
      <c r="AA662" s="60">
        <f t="shared" si="76"/>
        <v>2182</v>
      </c>
    </row>
    <row r="663" spans="1:27">
      <c r="A663" s="84" t="str">
        <f t="shared" si="71"/>
        <v>254111461</v>
      </c>
      <c r="B663" s="84" t="str">
        <f t="shared" si="72"/>
        <v>02-182-03</v>
      </c>
      <c r="C663" s="113" t="s">
        <v>1856</v>
      </c>
      <c r="D663" s="113" t="s">
        <v>1853</v>
      </c>
      <c r="E663" s="113" t="s">
        <v>788</v>
      </c>
      <c r="F663" s="114">
        <v>61</v>
      </c>
      <c r="G663" s="113" t="s">
        <v>1854</v>
      </c>
      <c r="H663" s="113" t="s">
        <v>195</v>
      </c>
      <c r="I663" s="113" t="s">
        <v>792</v>
      </c>
      <c r="J663" s="113" t="s">
        <v>330</v>
      </c>
      <c r="K663" s="113" t="s">
        <v>382</v>
      </c>
      <c r="L663" s="113" t="s">
        <v>420</v>
      </c>
      <c r="M663" s="113" t="s">
        <v>388</v>
      </c>
      <c r="N663" s="113" t="s">
        <v>43</v>
      </c>
      <c r="O663" s="113" t="s">
        <v>448</v>
      </c>
      <c r="P663" s="113" t="s">
        <v>824</v>
      </c>
      <c r="Q663" s="113">
        <v>61</v>
      </c>
      <c r="R663" s="113" t="s">
        <v>195</v>
      </c>
      <c r="S663" s="84" t="str">
        <f t="shared" si="70"/>
        <v>TRAVELLER DELAVE</v>
      </c>
      <c r="T663" s="84" t="str">
        <f t="shared" si="73"/>
        <v>оливковый</v>
      </c>
      <c r="Y663" s="60">
        <f t="shared" si="74"/>
        <v>2</v>
      </c>
      <c r="Z663" s="49">
        <f t="shared" si="75"/>
        <v>182</v>
      </c>
      <c r="AA663" s="60">
        <f t="shared" si="76"/>
        <v>2182</v>
      </c>
    </row>
    <row r="664" spans="1:27">
      <c r="A664" s="84" t="str">
        <f t="shared" si="71"/>
        <v>254111461</v>
      </c>
      <c r="B664" s="84" t="str">
        <f t="shared" si="72"/>
        <v>02-182-03</v>
      </c>
      <c r="C664" s="113" t="s">
        <v>1857</v>
      </c>
      <c r="D664" s="113" t="s">
        <v>1853</v>
      </c>
      <c r="E664" s="113" t="s">
        <v>789</v>
      </c>
      <c r="F664" s="114">
        <v>63</v>
      </c>
      <c r="G664" s="113" t="s">
        <v>1854</v>
      </c>
      <c r="H664" s="113" t="s">
        <v>195</v>
      </c>
      <c r="I664" s="113" t="s">
        <v>792</v>
      </c>
      <c r="J664" s="113" t="s">
        <v>330</v>
      </c>
      <c r="K664" s="113" t="s">
        <v>382</v>
      </c>
      <c r="L664" s="113" t="s">
        <v>420</v>
      </c>
      <c r="M664" s="113" t="s">
        <v>388</v>
      </c>
      <c r="N664" s="113" t="s">
        <v>43</v>
      </c>
      <c r="O664" s="113" t="s">
        <v>448</v>
      </c>
      <c r="P664" s="113" t="s">
        <v>824</v>
      </c>
      <c r="Q664" s="113">
        <v>61</v>
      </c>
      <c r="R664" s="113" t="s">
        <v>195</v>
      </c>
      <c r="S664" s="84" t="str">
        <f t="shared" si="70"/>
        <v>TRAVELLER DELAVE</v>
      </c>
      <c r="T664" s="84" t="str">
        <f t="shared" si="73"/>
        <v>оливковый</v>
      </c>
      <c r="Y664" s="60">
        <f t="shared" si="74"/>
        <v>2</v>
      </c>
      <c r="Z664" s="49">
        <f t="shared" si="75"/>
        <v>182</v>
      </c>
      <c r="AA664" s="60">
        <f t="shared" si="76"/>
        <v>2182</v>
      </c>
    </row>
    <row r="665" spans="1:27">
      <c r="A665" s="84" t="str">
        <f t="shared" si="71"/>
        <v>254111461</v>
      </c>
      <c r="B665" s="84" t="str">
        <f t="shared" si="72"/>
        <v>02-182-03</v>
      </c>
      <c r="C665" s="113" t="s">
        <v>1858</v>
      </c>
      <c r="D665" s="113" t="s">
        <v>1853</v>
      </c>
      <c r="E665" s="113" t="s">
        <v>790</v>
      </c>
      <c r="F665" s="114">
        <v>55</v>
      </c>
      <c r="G665" s="113" t="s">
        <v>1854</v>
      </c>
      <c r="H665" s="113" t="s">
        <v>195</v>
      </c>
      <c r="I665" s="113" t="s">
        <v>792</v>
      </c>
      <c r="J665" s="113" t="s">
        <v>330</v>
      </c>
      <c r="K665" s="113" t="s">
        <v>382</v>
      </c>
      <c r="L665" s="113" t="s">
        <v>420</v>
      </c>
      <c r="M665" s="113" t="s">
        <v>388</v>
      </c>
      <c r="N665" s="113" t="s">
        <v>43</v>
      </c>
      <c r="O665" s="113" t="s">
        <v>448</v>
      </c>
      <c r="P665" s="113" t="s">
        <v>824</v>
      </c>
      <c r="Q665" s="113">
        <v>61</v>
      </c>
      <c r="R665" s="113" t="s">
        <v>195</v>
      </c>
      <c r="S665" s="84" t="str">
        <f t="shared" si="70"/>
        <v>TRAVELLER DELAVE</v>
      </c>
      <c r="T665" s="84" t="str">
        <f t="shared" si="73"/>
        <v>оливковый</v>
      </c>
      <c r="Y665" s="60">
        <f t="shared" si="74"/>
        <v>2</v>
      </c>
      <c r="Z665" s="49">
        <f t="shared" si="75"/>
        <v>182</v>
      </c>
      <c r="AA665" s="60">
        <f t="shared" si="76"/>
        <v>2182</v>
      </c>
    </row>
    <row r="666" spans="1:27">
      <c r="A666" s="84" t="str">
        <f t="shared" si="71"/>
        <v>254111575</v>
      </c>
      <c r="B666" s="84" t="str">
        <f t="shared" si="72"/>
        <v>02-183-02</v>
      </c>
      <c r="C666" s="113" t="s">
        <v>1859</v>
      </c>
      <c r="D666" s="113" t="s">
        <v>1860</v>
      </c>
      <c r="E666" s="113" t="s">
        <v>787</v>
      </c>
      <c r="F666" s="114">
        <v>57</v>
      </c>
      <c r="G666" s="113" t="s">
        <v>1861</v>
      </c>
      <c r="H666" s="113" t="s">
        <v>63</v>
      </c>
      <c r="I666" s="113" t="s">
        <v>792</v>
      </c>
      <c r="J666" s="113" t="s">
        <v>330</v>
      </c>
      <c r="K666" s="113" t="s">
        <v>382</v>
      </c>
      <c r="L666" s="113" t="s">
        <v>420</v>
      </c>
      <c r="M666" s="113" t="s">
        <v>384</v>
      </c>
      <c r="N666" s="113" t="s">
        <v>43</v>
      </c>
      <c r="O666" s="113" t="s">
        <v>448</v>
      </c>
      <c r="P666" s="113" t="s">
        <v>824</v>
      </c>
      <c r="Q666" s="113">
        <v>75</v>
      </c>
      <c r="R666" s="113" t="s">
        <v>63</v>
      </c>
      <c r="S666" s="84" t="str">
        <f t="shared" si="70"/>
        <v>TRAVELLER COTTON</v>
      </c>
      <c r="T666" s="84" t="str">
        <f t="shared" si="73"/>
        <v>бежевый</v>
      </c>
      <c r="Y666" s="60">
        <f t="shared" si="74"/>
        <v>2</v>
      </c>
      <c r="Z666" s="49">
        <f t="shared" si="75"/>
        <v>183</v>
      </c>
      <c r="AA666" s="60">
        <f t="shared" si="76"/>
        <v>2183</v>
      </c>
    </row>
    <row r="667" spans="1:27">
      <c r="A667" s="84" t="str">
        <f t="shared" si="71"/>
        <v>254111575</v>
      </c>
      <c r="B667" s="84" t="str">
        <f t="shared" si="72"/>
        <v>02-183-02</v>
      </c>
      <c r="C667" s="113" t="s">
        <v>1862</v>
      </c>
      <c r="D667" s="113" t="s">
        <v>1860</v>
      </c>
      <c r="E667" s="113" t="s">
        <v>785</v>
      </c>
      <c r="F667" s="114">
        <v>59</v>
      </c>
      <c r="G667" s="113" t="s">
        <v>1861</v>
      </c>
      <c r="H667" s="113" t="s">
        <v>63</v>
      </c>
      <c r="I667" s="113" t="s">
        <v>792</v>
      </c>
      <c r="J667" s="113" t="s">
        <v>330</v>
      </c>
      <c r="K667" s="113" t="s">
        <v>382</v>
      </c>
      <c r="L667" s="113" t="s">
        <v>420</v>
      </c>
      <c r="M667" s="113" t="s">
        <v>384</v>
      </c>
      <c r="N667" s="113" t="s">
        <v>43</v>
      </c>
      <c r="O667" s="113" t="s">
        <v>448</v>
      </c>
      <c r="P667" s="113" t="s">
        <v>824</v>
      </c>
      <c r="Q667" s="113">
        <v>75</v>
      </c>
      <c r="R667" s="113" t="s">
        <v>63</v>
      </c>
      <c r="S667" s="84" t="str">
        <f t="shared" si="70"/>
        <v>TRAVELLER COTTON</v>
      </c>
      <c r="T667" s="84" t="str">
        <f t="shared" si="73"/>
        <v>бежевый</v>
      </c>
      <c r="Y667" s="60">
        <f t="shared" si="74"/>
        <v>2</v>
      </c>
      <c r="Z667" s="49">
        <f t="shared" si="75"/>
        <v>183</v>
      </c>
      <c r="AA667" s="60">
        <f t="shared" si="76"/>
        <v>2183</v>
      </c>
    </row>
    <row r="668" spans="1:27">
      <c r="A668" s="84" t="str">
        <f t="shared" si="71"/>
        <v>25411225</v>
      </c>
      <c r="B668" s="84" t="str">
        <f t="shared" si="72"/>
        <v>02-184-03</v>
      </c>
      <c r="C668" s="113" t="s">
        <v>1863</v>
      </c>
      <c r="D668" s="113" t="s">
        <v>1864</v>
      </c>
      <c r="E668" s="113" t="s">
        <v>787</v>
      </c>
      <c r="F668" s="114">
        <v>57</v>
      </c>
      <c r="G668" s="113" t="s">
        <v>1865</v>
      </c>
      <c r="H668" s="113" t="s">
        <v>195</v>
      </c>
      <c r="I668" s="113" t="s">
        <v>792</v>
      </c>
      <c r="J668" s="113" t="s">
        <v>330</v>
      </c>
      <c r="K668" s="113" t="s">
        <v>382</v>
      </c>
      <c r="L668" s="113" t="s">
        <v>420</v>
      </c>
      <c r="M668" s="113" t="s">
        <v>388</v>
      </c>
      <c r="N668" s="113" t="s">
        <v>43</v>
      </c>
      <c r="O668" s="113" t="s">
        <v>386</v>
      </c>
      <c r="P668" s="113" t="s">
        <v>824</v>
      </c>
      <c r="Q668" s="113">
        <v>5</v>
      </c>
      <c r="R668" s="113" t="s">
        <v>195</v>
      </c>
      <c r="S668" s="84" t="str">
        <f t="shared" si="70"/>
        <v>TRAVELLER CANVAS</v>
      </c>
      <c r="T668" s="84" t="str">
        <f t="shared" si="73"/>
        <v>оливковый</v>
      </c>
      <c r="Y668" s="60">
        <f t="shared" si="74"/>
        <v>2</v>
      </c>
      <c r="Z668" s="49">
        <f t="shared" si="75"/>
        <v>184</v>
      </c>
      <c r="AA668" s="60">
        <f t="shared" si="76"/>
        <v>2184</v>
      </c>
    </row>
    <row r="669" spans="1:27">
      <c r="A669" s="84" t="str">
        <f t="shared" si="71"/>
        <v>25411225</v>
      </c>
      <c r="B669" s="84" t="str">
        <f t="shared" si="72"/>
        <v>02-184-03</v>
      </c>
      <c r="C669" s="113" t="s">
        <v>1866</v>
      </c>
      <c r="D669" s="113" t="s">
        <v>1864</v>
      </c>
      <c r="E669" s="113" t="s">
        <v>785</v>
      </c>
      <c r="F669" s="114">
        <v>59</v>
      </c>
      <c r="G669" s="113" t="s">
        <v>1865</v>
      </c>
      <c r="H669" s="113" t="s">
        <v>195</v>
      </c>
      <c r="I669" s="113" t="s">
        <v>792</v>
      </c>
      <c r="J669" s="113" t="s">
        <v>330</v>
      </c>
      <c r="K669" s="113" t="s">
        <v>382</v>
      </c>
      <c r="L669" s="113" t="s">
        <v>420</v>
      </c>
      <c r="M669" s="113" t="s">
        <v>388</v>
      </c>
      <c r="N669" s="113" t="s">
        <v>43</v>
      </c>
      <c r="O669" s="113" t="s">
        <v>386</v>
      </c>
      <c r="P669" s="113" t="s">
        <v>824</v>
      </c>
      <c r="Q669" s="113">
        <v>5</v>
      </c>
      <c r="R669" s="113" t="s">
        <v>195</v>
      </c>
      <c r="S669" s="84" t="str">
        <f t="shared" si="70"/>
        <v>TRAVELLER CANVAS</v>
      </c>
      <c r="T669" s="84" t="str">
        <f t="shared" si="73"/>
        <v>оливковый</v>
      </c>
      <c r="Y669" s="60">
        <f t="shared" si="74"/>
        <v>2</v>
      </c>
      <c r="Z669" s="49">
        <f t="shared" si="75"/>
        <v>184</v>
      </c>
      <c r="AA669" s="60">
        <f t="shared" si="76"/>
        <v>2184</v>
      </c>
    </row>
    <row r="670" spans="1:27">
      <c r="A670" s="84" t="str">
        <f t="shared" si="71"/>
        <v>25411225</v>
      </c>
      <c r="B670" s="84" t="str">
        <f t="shared" si="72"/>
        <v>02-184-03</v>
      </c>
      <c r="C670" s="113" t="s">
        <v>1867</v>
      </c>
      <c r="D670" s="113" t="s">
        <v>1864</v>
      </c>
      <c r="E670" s="113" t="s">
        <v>788</v>
      </c>
      <c r="F670" s="114">
        <v>61</v>
      </c>
      <c r="G670" s="113" t="s">
        <v>1865</v>
      </c>
      <c r="H670" s="113" t="s">
        <v>195</v>
      </c>
      <c r="I670" s="113" t="s">
        <v>792</v>
      </c>
      <c r="J670" s="113" t="s">
        <v>330</v>
      </c>
      <c r="K670" s="113" t="s">
        <v>382</v>
      </c>
      <c r="L670" s="113" t="s">
        <v>420</v>
      </c>
      <c r="M670" s="113" t="s">
        <v>388</v>
      </c>
      <c r="N670" s="113" t="s">
        <v>43</v>
      </c>
      <c r="O670" s="113" t="s">
        <v>386</v>
      </c>
      <c r="P670" s="113" t="s">
        <v>824</v>
      </c>
      <c r="Q670" s="113">
        <v>5</v>
      </c>
      <c r="R670" s="113" t="s">
        <v>195</v>
      </c>
      <c r="S670" s="84" t="str">
        <f t="shared" si="70"/>
        <v>TRAVELLER CANVAS</v>
      </c>
      <c r="T670" s="84" t="str">
        <f t="shared" si="73"/>
        <v>оливковый</v>
      </c>
      <c r="Y670" s="60">
        <f t="shared" si="74"/>
        <v>2</v>
      </c>
      <c r="Z670" s="49">
        <f t="shared" si="75"/>
        <v>184</v>
      </c>
      <c r="AA670" s="60">
        <f t="shared" si="76"/>
        <v>2184</v>
      </c>
    </row>
    <row r="671" spans="1:27">
      <c r="A671" s="84" t="str">
        <f t="shared" si="71"/>
        <v>25411225</v>
      </c>
      <c r="B671" s="84" t="str">
        <f t="shared" si="72"/>
        <v>02-184-03</v>
      </c>
      <c r="C671" s="113" t="s">
        <v>1868</v>
      </c>
      <c r="D671" s="113" t="s">
        <v>1864</v>
      </c>
      <c r="E671" s="113" t="s">
        <v>789</v>
      </c>
      <c r="F671" s="114">
        <v>63</v>
      </c>
      <c r="G671" s="113" t="s">
        <v>1865</v>
      </c>
      <c r="H671" s="113" t="s">
        <v>195</v>
      </c>
      <c r="I671" s="113" t="s">
        <v>792</v>
      </c>
      <c r="J671" s="113" t="s">
        <v>330</v>
      </c>
      <c r="K671" s="113" t="s">
        <v>382</v>
      </c>
      <c r="L671" s="113" t="s">
        <v>420</v>
      </c>
      <c r="M671" s="113" t="s">
        <v>388</v>
      </c>
      <c r="N671" s="113" t="s">
        <v>43</v>
      </c>
      <c r="O671" s="113" t="s">
        <v>386</v>
      </c>
      <c r="P671" s="113" t="s">
        <v>824</v>
      </c>
      <c r="Q671" s="113">
        <v>5</v>
      </c>
      <c r="R671" s="113" t="s">
        <v>195</v>
      </c>
      <c r="S671" s="84" t="str">
        <f t="shared" si="70"/>
        <v>TRAVELLER CANVAS</v>
      </c>
      <c r="T671" s="84" t="str">
        <f t="shared" si="73"/>
        <v>оливковый</v>
      </c>
      <c r="Y671" s="60">
        <f t="shared" si="74"/>
        <v>2</v>
      </c>
      <c r="Z671" s="49">
        <f t="shared" si="75"/>
        <v>184</v>
      </c>
      <c r="AA671" s="60">
        <f t="shared" si="76"/>
        <v>2184</v>
      </c>
    </row>
    <row r="672" spans="1:27">
      <c r="A672" s="84" t="str">
        <f t="shared" si="71"/>
        <v>25411225</v>
      </c>
      <c r="B672" s="84" t="str">
        <f t="shared" si="72"/>
        <v>02-184-03</v>
      </c>
      <c r="C672" s="113" t="s">
        <v>1869</v>
      </c>
      <c r="D672" s="113" t="s">
        <v>1864</v>
      </c>
      <c r="E672" s="113" t="s">
        <v>790</v>
      </c>
      <c r="F672" s="114">
        <v>55</v>
      </c>
      <c r="G672" s="113" t="s">
        <v>1865</v>
      </c>
      <c r="H672" s="113" t="s">
        <v>195</v>
      </c>
      <c r="I672" s="113" t="s">
        <v>792</v>
      </c>
      <c r="J672" s="113" t="s">
        <v>330</v>
      </c>
      <c r="K672" s="113" t="s">
        <v>382</v>
      </c>
      <c r="L672" s="113" t="s">
        <v>420</v>
      </c>
      <c r="M672" s="113" t="s">
        <v>388</v>
      </c>
      <c r="N672" s="113" t="s">
        <v>43</v>
      </c>
      <c r="O672" s="113" t="s">
        <v>386</v>
      </c>
      <c r="P672" s="113" t="s">
        <v>824</v>
      </c>
      <c r="Q672" s="113">
        <v>5</v>
      </c>
      <c r="R672" s="113" t="s">
        <v>195</v>
      </c>
      <c r="S672" s="84" t="str">
        <f t="shared" si="70"/>
        <v>TRAVELLER CANVAS</v>
      </c>
      <c r="T672" s="84" t="str">
        <f t="shared" si="73"/>
        <v>оливковый</v>
      </c>
      <c r="Y672" s="60">
        <f t="shared" si="74"/>
        <v>2</v>
      </c>
      <c r="Z672" s="49">
        <f t="shared" si="75"/>
        <v>184</v>
      </c>
      <c r="AA672" s="60">
        <f t="shared" si="76"/>
        <v>2184</v>
      </c>
    </row>
    <row r="673" spans="1:27">
      <c r="A673" s="84" t="str">
        <f t="shared" si="71"/>
        <v>25911016</v>
      </c>
      <c r="B673" s="84" t="str">
        <f t="shared" si="72"/>
        <v>02-185-14</v>
      </c>
      <c r="C673" s="113" t="s">
        <v>1870</v>
      </c>
      <c r="D673" s="113" t="s">
        <v>1871</v>
      </c>
      <c r="E673" s="113" t="s">
        <v>787</v>
      </c>
      <c r="F673" s="114">
        <v>57</v>
      </c>
      <c r="G673" s="113" t="s">
        <v>1872</v>
      </c>
      <c r="H673" s="113" t="s">
        <v>86</v>
      </c>
      <c r="I673" s="113" t="s">
        <v>792</v>
      </c>
      <c r="J673" s="113" t="s">
        <v>330</v>
      </c>
      <c r="K673" s="113" t="s">
        <v>382</v>
      </c>
      <c r="L673" s="113" t="s">
        <v>420</v>
      </c>
      <c r="M673" s="113" t="s">
        <v>388</v>
      </c>
      <c r="N673" s="113" t="s">
        <v>43</v>
      </c>
      <c r="O673" s="113" t="s">
        <v>448</v>
      </c>
      <c r="P673" s="113" t="s">
        <v>824</v>
      </c>
      <c r="Q673" s="113">
        <v>6</v>
      </c>
      <c r="R673" s="113" t="s">
        <v>86</v>
      </c>
      <c r="S673" s="84" t="str">
        <f t="shared" si="70"/>
        <v>TRAVELLER COTTON</v>
      </c>
      <c r="T673" s="84" t="str">
        <f t="shared" si="73"/>
        <v>коричневый</v>
      </c>
      <c r="Y673" s="60">
        <f t="shared" si="74"/>
        <v>2</v>
      </c>
      <c r="Z673" s="49">
        <f t="shared" si="75"/>
        <v>185</v>
      </c>
      <c r="AA673" s="60">
        <f t="shared" si="76"/>
        <v>2185</v>
      </c>
    </row>
    <row r="674" spans="1:27">
      <c r="A674" s="84" t="str">
        <f t="shared" si="71"/>
        <v>25911016</v>
      </c>
      <c r="B674" s="84" t="str">
        <f t="shared" si="72"/>
        <v>02-185-14</v>
      </c>
      <c r="C674" s="113" t="s">
        <v>1873</v>
      </c>
      <c r="D674" s="113" t="s">
        <v>1871</v>
      </c>
      <c r="E674" s="113" t="s">
        <v>785</v>
      </c>
      <c r="F674" s="114">
        <v>59</v>
      </c>
      <c r="G674" s="113" t="s">
        <v>1872</v>
      </c>
      <c r="H674" s="113" t="s">
        <v>86</v>
      </c>
      <c r="I674" s="113" t="s">
        <v>792</v>
      </c>
      <c r="J674" s="113" t="s">
        <v>330</v>
      </c>
      <c r="K674" s="113" t="s">
        <v>382</v>
      </c>
      <c r="L674" s="113" t="s">
        <v>420</v>
      </c>
      <c r="M674" s="113" t="s">
        <v>388</v>
      </c>
      <c r="N674" s="113" t="s">
        <v>43</v>
      </c>
      <c r="O674" s="113" t="s">
        <v>448</v>
      </c>
      <c r="P674" s="113" t="s">
        <v>824</v>
      </c>
      <c r="Q674" s="113">
        <v>6</v>
      </c>
      <c r="R674" s="113" t="s">
        <v>86</v>
      </c>
      <c r="S674" s="84" t="str">
        <f t="shared" si="70"/>
        <v>TRAVELLER COTTON</v>
      </c>
      <c r="T674" s="84" t="str">
        <f t="shared" si="73"/>
        <v>коричневый</v>
      </c>
      <c r="Y674" s="60">
        <f t="shared" si="74"/>
        <v>2</v>
      </c>
      <c r="Z674" s="49">
        <f t="shared" si="75"/>
        <v>185</v>
      </c>
      <c r="AA674" s="60">
        <f t="shared" si="76"/>
        <v>2185</v>
      </c>
    </row>
    <row r="675" spans="1:27">
      <c r="A675" s="84" t="str">
        <f t="shared" si="71"/>
        <v>25911016</v>
      </c>
      <c r="B675" s="84" t="str">
        <f t="shared" si="72"/>
        <v>02-185-14</v>
      </c>
      <c r="C675" s="113" t="s">
        <v>1874</v>
      </c>
      <c r="D675" s="113" t="s">
        <v>1871</v>
      </c>
      <c r="E675" s="113" t="s">
        <v>788</v>
      </c>
      <c r="F675" s="114">
        <v>61</v>
      </c>
      <c r="G675" s="113" t="s">
        <v>1872</v>
      </c>
      <c r="H675" s="113" t="s">
        <v>86</v>
      </c>
      <c r="I675" s="113" t="s">
        <v>792</v>
      </c>
      <c r="J675" s="113" t="s">
        <v>330</v>
      </c>
      <c r="K675" s="113" t="s">
        <v>382</v>
      </c>
      <c r="L675" s="113" t="s">
        <v>420</v>
      </c>
      <c r="M675" s="113" t="s">
        <v>388</v>
      </c>
      <c r="N675" s="113" t="s">
        <v>43</v>
      </c>
      <c r="O675" s="113" t="s">
        <v>448</v>
      </c>
      <c r="P675" s="113" t="s">
        <v>824</v>
      </c>
      <c r="Q675" s="113">
        <v>6</v>
      </c>
      <c r="R675" s="113" t="s">
        <v>86</v>
      </c>
      <c r="S675" s="84" t="str">
        <f t="shared" si="70"/>
        <v>TRAVELLER COTTON</v>
      </c>
      <c r="T675" s="84" t="str">
        <f t="shared" si="73"/>
        <v>коричневый</v>
      </c>
      <c r="Y675" s="60">
        <f t="shared" si="74"/>
        <v>2</v>
      </c>
      <c r="Z675" s="49">
        <f t="shared" si="75"/>
        <v>185</v>
      </c>
      <c r="AA675" s="60">
        <f t="shared" si="76"/>
        <v>2185</v>
      </c>
    </row>
    <row r="676" spans="1:27">
      <c r="A676" s="84" t="str">
        <f t="shared" si="71"/>
        <v>25911016</v>
      </c>
      <c r="B676" s="84" t="str">
        <f t="shared" si="72"/>
        <v>02-185-14</v>
      </c>
      <c r="C676" s="113" t="s">
        <v>1875</v>
      </c>
      <c r="D676" s="113" t="s">
        <v>1871</v>
      </c>
      <c r="E676" s="113" t="s">
        <v>789</v>
      </c>
      <c r="F676" s="114">
        <v>63</v>
      </c>
      <c r="G676" s="113" t="s">
        <v>1872</v>
      </c>
      <c r="H676" s="113" t="s">
        <v>86</v>
      </c>
      <c r="I676" s="113" t="s">
        <v>792</v>
      </c>
      <c r="J676" s="113" t="s">
        <v>330</v>
      </c>
      <c r="K676" s="113" t="s">
        <v>382</v>
      </c>
      <c r="L676" s="113" t="s">
        <v>420</v>
      </c>
      <c r="M676" s="113" t="s">
        <v>388</v>
      </c>
      <c r="N676" s="113" t="s">
        <v>43</v>
      </c>
      <c r="O676" s="113" t="s">
        <v>448</v>
      </c>
      <c r="P676" s="113" t="s">
        <v>824</v>
      </c>
      <c r="Q676" s="113">
        <v>6</v>
      </c>
      <c r="R676" s="113" t="s">
        <v>86</v>
      </c>
      <c r="S676" s="84" t="str">
        <f t="shared" si="70"/>
        <v>TRAVELLER COTTON</v>
      </c>
      <c r="T676" s="84" t="str">
        <f t="shared" si="73"/>
        <v>коричневый</v>
      </c>
      <c r="Y676" s="60">
        <f t="shared" si="74"/>
        <v>2</v>
      </c>
      <c r="Z676" s="49">
        <f t="shared" si="75"/>
        <v>185</v>
      </c>
      <c r="AA676" s="60">
        <f t="shared" si="76"/>
        <v>2185</v>
      </c>
    </row>
    <row r="677" spans="1:27">
      <c r="A677" s="84" t="str">
        <f t="shared" si="71"/>
        <v>25911016</v>
      </c>
      <c r="B677" s="84" t="str">
        <f t="shared" si="72"/>
        <v>02-185-14</v>
      </c>
      <c r="C677" s="113" t="s">
        <v>1876</v>
      </c>
      <c r="D677" s="113" t="s">
        <v>1871</v>
      </c>
      <c r="E677" s="113" t="s">
        <v>790</v>
      </c>
      <c r="F677" s="114">
        <v>55</v>
      </c>
      <c r="G677" s="113" t="s">
        <v>1872</v>
      </c>
      <c r="H677" s="113" t="s">
        <v>86</v>
      </c>
      <c r="I677" s="113" t="s">
        <v>792</v>
      </c>
      <c r="J677" s="113" t="s">
        <v>330</v>
      </c>
      <c r="K677" s="113" t="s">
        <v>382</v>
      </c>
      <c r="L677" s="113" t="s">
        <v>420</v>
      </c>
      <c r="M677" s="113" t="s">
        <v>388</v>
      </c>
      <c r="N677" s="113" t="s">
        <v>43</v>
      </c>
      <c r="O677" s="113" t="s">
        <v>448</v>
      </c>
      <c r="P677" s="113" t="s">
        <v>824</v>
      </c>
      <c r="Q677" s="113">
        <v>6</v>
      </c>
      <c r="R677" s="113" t="s">
        <v>86</v>
      </c>
      <c r="S677" s="84" t="str">
        <f t="shared" si="70"/>
        <v>TRAVELLER COTTON</v>
      </c>
      <c r="T677" s="84" t="str">
        <f t="shared" si="73"/>
        <v>коричневый</v>
      </c>
      <c r="Y677" s="60">
        <f t="shared" si="74"/>
        <v>2</v>
      </c>
      <c r="Z677" s="49">
        <f t="shared" si="75"/>
        <v>185</v>
      </c>
      <c r="AA677" s="60">
        <f t="shared" si="76"/>
        <v>2185</v>
      </c>
    </row>
    <row r="678" spans="1:27">
      <c r="A678" s="84" t="str">
        <f t="shared" si="71"/>
        <v>281110161</v>
      </c>
      <c r="B678" s="84" t="str">
        <f t="shared" si="72"/>
        <v>02-186-03</v>
      </c>
      <c r="C678" s="113" t="s">
        <v>1877</v>
      </c>
      <c r="D678" s="113" t="s">
        <v>1878</v>
      </c>
      <c r="E678" s="113" t="s">
        <v>787</v>
      </c>
      <c r="F678" s="114">
        <v>57</v>
      </c>
      <c r="G678" s="113" t="s">
        <v>1879</v>
      </c>
      <c r="H678" s="113" t="s">
        <v>195</v>
      </c>
      <c r="I678" s="113" t="s">
        <v>792</v>
      </c>
      <c r="J678" s="113" t="s">
        <v>325</v>
      </c>
      <c r="K678" s="113" t="s">
        <v>382</v>
      </c>
      <c r="L678" s="113" t="s">
        <v>420</v>
      </c>
      <c r="M678" s="113" t="s">
        <v>384</v>
      </c>
      <c r="N678" s="113" t="s">
        <v>43</v>
      </c>
      <c r="O678" s="113" t="s">
        <v>386</v>
      </c>
      <c r="P678" s="113" t="s">
        <v>824</v>
      </c>
      <c r="Q678" s="113">
        <v>61</v>
      </c>
      <c r="R678" s="113" t="s">
        <v>195</v>
      </c>
      <c r="S678" s="84" t="str">
        <f t="shared" si="70"/>
        <v>BUCKET DELAVE</v>
      </c>
      <c r="T678" s="84" t="str">
        <f t="shared" si="73"/>
        <v>оливковый</v>
      </c>
      <c r="Y678" s="60">
        <f t="shared" si="74"/>
        <v>2</v>
      </c>
      <c r="Z678" s="49">
        <f t="shared" si="75"/>
        <v>186</v>
      </c>
      <c r="AA678" s="60">
        <f t="shared" si="76"/>
        <v>2186</v>
      </c>
    </row>
    <row r="679" spans="1:27">
      <c r="A679" s="84" t="str">
        <f t="shared" si="71"/>
        <v>281110161</v>
      </c>
      <c r="B679" s="84" t="str">
        <f t="shared" si="72"/>
        <v>02-186-03</v>
      </c>
      <c r="C679" s="113" t="s">
        <v>1880</v>
      </c>
      <c r="D679" s="113" t="s">
        <v>1878</v>
      </c>
      <c r="E679" s="113" t="s">
        <v>785</v>
      </c>
      <c r="F679" s="114">
        <v>59</v>
      </c>
      <c r="G679" s="113" t="s">
        <v>1879</v>
      </c>
      <c r="H679" s="113" t="s">
        <v>195</v>
      </c>
      <c r="I679" s="113" t="s">
        <v>792</v>
      </c>
      <c r="J679" s="113" t="s">
        <v>325</v>
      </c>
      <c r="K679" s="113" t="s">
        <v>382</v>
      </c>
      <c r="L679" s="113" t="s">
        <v>420</v>
      </c>
      <c r="M679" s="113" t="s">
        <v>384</v>
      </c>
      <c r="N679" s="113" t="s">
        <v>43</v>
      </c>
      <c r="O679" s="113" t="s">
        <v>386</v>
      </c>
      <c r="P679" s="113" t="s">
        <v>824</v>
      </c>
      <c r="Q679" s="113">
        <v>61</v>
      </c>
      <c r="R679" s="113" t="s">
        <v>195</v>
      </c>
      <c r="S679" s="84" t="str">
        <f t="shared" si="70"/>
        <v>BUCKET DELAVE</v>
      </c>
      <c r="T679" s="84" t="str">
        <f t="shared" si="73"/>
        <v>оливковый</v>
      </c>
      <c r="Y679" s="60">
        <f t="shared" si="74"/>
        <v>2</v>
      </c>
      <c r="Z679" s="49">
        <f t="shared" si="75"/>
        <v>186</v>
      </c>
      <c r="AA679" s="60">
        <f t="shared" si="76"/>
        <v>2186</v>
      </c>
    </row>
    <row r="680" spans="1:27">
      <c r="A680" s="84" t="str">
        <f t="shared" si="71"/>
        <v>281110161</v>
      </c>
      <c r="B680" s="84" t="str">
        <f t="shared" si="72"/>
        <v>02-186-03</v>
      </c>
      <c r="C680" s="113" t="s">
        <v>1881</v>
      </c>
      <c r="D680" s="113" t="s">
        <v>1878</v>
      </c>
      <c r="E680" s="113" t="s">
        <v>788</v>
      </c>
      <c r="F680" s="114">
        <v>61</v>
      </c>
      <c r="G680" s="113" t="s">
        <v>1879</v>
      </c>
      <c r="H680" s="113" t="s">
        <v>195</v>
      </c>
      <c r="I680" s="113" t="s">
        <v>792</v>
      </c>
      <c r="J680" s="113" t="s">
        <v>325</v>
      </c>
      <c r="K680" s="113" t="s">
        <v>382</v>
      </c>
      <c r="L680" s="113" t="s">
        <v>420</v>
      </c>
      <c r="M680" s="113" t="s">
        <v>384</v>
      </c>
      <c r="N680" s="113" t="s">
        <v>43</v>
      </c>
      <c r="O680" s="113" t="s">
        <v>386</v>
      </c>
      <c r="P680" s="113" t="s">
        <v>824</v>
      </c>
      <c r="Q680" s="113">
        <v>61</v>
      </c>
      <c r="R680" s="113" t="s">
        <v>195</v>
      </c>
      <c r="S680" s="84" t="str">
        <f t="shared" si="70"/>
        <v>BUCKET DELAVE</v>
      </c>
      <c r="T680" s="84" t="str">
        <f t="shared" si="73"/>
        <v>оливковый</v>
      </c>
      <c r="Y680" s="60">
        <f t="shared" si="74"/>
        <v>2</v>
      </c>
      <c r="Z680" s="49">
        <f t="shared" si="75"/>
        <v>186</v>
      </c>
      <c r="AA680" s="60">
        <f t="shared" si="76"/>
        <v>2186</v>
      </c>
    </row>
    <row r="681" spans="1:27">
      <c r="A681" s="84" t="str">
        <f t="shared" si="71"/>
        <v>281110161</v>
      </c>
      <c r="B681" s="84" t="str">
        <f t="shared" si="72"/>
        <v>02-186-03</v>
      </c>
      <c r="C681" s="113" t="s">
        <v>1882</v>
      </c>
      <c r="D681" s="113" t="s">
        <v>1878</v>
      </c>
      <c r="E681" s="113" t="s">
        <v>789</v>
      </c>
      <c r="F681" s="114">
        <v>63</v>
      </c>
      <c r="G681" s="113" t="s">
        <v>1879</v>
      </c>
      <c r="H681" s="113" t="s">
        <v>195</v>
      </c>
      <c r="I681" s="113" t="s">
        <v>792</v>
      </c>
      <c r="J681" s="113" t="s">
        <v>325</v>
      </c>
      <c r="K681" s="113" t="s">
        <v>382</v>
      </c>
      <c r="L681" s="113" t="s">
        <v>420</v>
      </c>
      <c r="M681" s="113" t="s">
        <v>384</v>
      </c>
      <c r="N681" s="113" t="s">
        <v>43</v>
      </c>
      <c r="O681" s="113" t="s">
        <v>386</v>
      </c>
      <c r="P681" s="113" t="s">
        <v>824</v>
      </c>
      <c r="Q681" s="113">
        <v>61</v>
      </c>
      <c r="R681" s="113" t="s">
        <v>195</v>
      </c>
      <c r="S681" s="84" t="str">
        <f t="shared" si="70"/>
        <v>BUCKET DELAVE</v>
      </c>
      <c r="T681" s="84" t="str">
        <f t="shared" si="73"/>
        <v>оливковый</v>
      </c>
      <c r="Y681" s="60">
        <f t="shared" si="74"/>
        <v>2</v>
      </c>
      <c r="Z681" s="49">
        <f t="shared" si="75"/>
        <v>186</v>
      </c>
      <c r="AA681" s="60">
        <f t="shared" si="76"/>
        <v>2186</v>
      </c>
    </row>
    <row r="682" spans="1:27">
      <c r="A682" s="84" t="str">
        <f t="shared" si="71"/>
        <v>281110161</v>
      </c>
      <c r="B682" s="84" t="str">
        <f t="shared" si="72"/>
        <v>02-186-03</v>
      </c>
      <c r="C682" s="113" t="s">
        <v>1883</v>
      </c>
      <c r="D682" s="113" t="s">
        <v>1878</v>
      </c>
      <c r="E682" s="113" t="s">
        <v>790</v>
      </c>
      <c r="F682" s="114">
        <v>55</v>
      </c>
      <c r="G682" s="113" t="s">
        <v>1879</v>
      </c>
      <c r="H682" s="113" t="s">
        <v>195</v>
      </c>
      <c r="I682" s="113" t="s">
        <v>792</v>
      </c>
      <c r="J682" s="113" t="s">
        <v>325</v>
      </c>
      <c r="K682" s="113" t="s">
        <v>382</v>
      </c>
      <c r="L682" s="113" t="s">
        <v>420</v>
      </c>
      <c r="M682" s="113" t="s">
        <v>384</v>
      </c>
      <c r="N682" s="113" t="s">
        <v>43</v>
      </c>
      <c r="O682" s="113" t="s">
        <v>386</v>
      </c>
      <c r="P682" s="113" t="s">
        <v>824</v>
      </c>
      <c r="Q682" s="113">
        <v>61</v>
      </c>
      <c r="R682" s="113" t="s">
        <v>195</v>
      </c>
      <c r="S682" s="84" t="str">
        <f t="shared" si="70"/>
        <v>BUCKET DELAVE</v>
      </c>
      <c r="T682" s="84" t="str">
        <f t="shared" si="73"/>
        <v>оливковый</v>
      </c>
      <c r="Y682" s="60">
        <f t="shared" si="74"/>
        <v>2</v>
      </c>
      <c r="Z682" s="49">
        <f t="shared" si="75"/>
        <v>186</v>
      </c>
      <c r="AA682" s="60">
        <f t="shared" si="76"/>
        <v>2186</v>
      </c>
    </row>
    <row r="683" spans="1:27">
      <c r="A683" s="84" t="str">
        <f t="shared" si="71"/>
        <v>29385067</v>
      </c>
      <c r="B683" s="84" t="str">
        <f t="shared" si="72"/>
        <v>02-187-02</v>
      </c>
      <c r="C683" s="113" t="s">
        <v>1884</v>
      </c>
      <c r="D683" s="113" t="s">
        <v>1885</v>
      </c>
      <c r="E683" s="113" t="s">
        <v>790</v>
      </c>
      <c r="F683" s="114">
        <v>55</v>
      </c>
      <c r="G683" s="113" t="s">
        <v>1886</v>
      </c>
      <c r="H683" s="113" t="s">
        <v>63</v>
      </c>
      <c r="I683" s="113" t="s">
        <v>799</v>
      </c>
      <c r="J683" s="113" t="s">
        <v>321</v>
      </c>
      <c r="K683" s="113" t="s">
        <v>382</v>
      </c>
      <c r="L683" s="113" t="s">
        <v>420</v>
      </c>
      <c r="M683" s="113" t="s">
        <v>384</v>
      </c>
      <c r="N683" s="113" t="s">
        <v>35</v>
      </c>
      <c r="O683" s="113" t="s">
        <v>386</v>
      </c>
      <c r="P683" s="113" t="s">
        <v>824</v>
      </c>
      <c r="Q683" s="113">
        <v>7</v>
      </c>
      <c r="R683" s="113" t="s">
        <v>63</v>
      </c>
      <c r="S683" s="84" t="str">
        <f t="shared" si="70"/>
        <v>BOATER VINTAGE</v>
      </c>
      <c r="T683" s="84" t="str">
        <f t="shared" si="73"/>
        <v>бежевый</v>
      </c>
      <c r="Y683" s="60">
        <f t="shared" si="74"/>
        <v>2</v>
      </c>
      <c r="Z683" s="49">
        <f t="shared" si="75"/>
        <v>187</v>
      </c>
      <c r="AA683" s="60">
        <f t="shared" si="76"/>
        <v>2187</v>
      </c>
    </row>
    <row r="684" spans="1:27">
      <c r="A684" s="84" t="str">
        <f t="shared" si="71"/>
        <v>29385067</v>
      </c>
      <c r="B684" s="84" t="str">
        <f t="shared" si="72"/>
        <v>02-187-02</v>
      </c>
      <c r="C684" s="113" t="s">
        <v>1887</v>
      </c>
      <c r="D684" s="113" t="s">
        <v>1885</v>
      </c>
      <c r="E684" s="113" t="s">
        <v>787</v>
      </c>
      <c r="F684" s="114">
        <v>57</v>
      </c>
      <c r="G684" s="113" t="s">
        <v>1886</v>
      </c>
      <c r="H684" s="113" t="s">
        <v>63</v>
      </c>
      <c r="I684" s="113" t="s">
        <v>799</v>
      </c>
      <c r="J684" s="113" t="s">
        <v>321</v>
      </c>
      <c r="K684" s="113" t="s">
        <v>382</v>
      </c>
      <c r="L684" s="113" t="s">
        <v>420</v>
      </c>
      <c r="M684" s="113" t="s">
        <v>384</v>
      </c>
      <c r="N684" s="113" t="s">
        <v>35</v>
      </c>
      <c r="O684" s="113" t="s">
        <v>386</v>
      </c>
      <c r="P684" s="113" t="s">
        <v>824</v>
      </c>
      <c r="Q684" s="113">
        <v>7</v>
      </c>
      <c r="R684" s="113" t="s">
        <v>63</v>
      </c>
      <c r="S684" s="84" t="str">
        <f t="shared" si="70"/>
        <v>BOATER VINTAGE</v>
      </c>
      <c r="T684" s="84" t="str">
        <f t="shared" si="73"/>
        <v>бежевый</v>
      </c>
      <c r="Y684" s="60">
        <f t="shared" si="74"/>
        <v>2</v>
      </c>
      <c r="Z684" s="49">
        <f t="shared" si="75"/>
        <v>187</v>
      </c>
      <c r="AA684" s="60">
        <f t="shared" si="76"/>
        <v>2187</v>
      </c>
    </row>
    <row r="685" spans="1:27">
      <c r="A685" s="84" t="str">
        <f t="shared" si="71"/>
        <v>29385067</v>
      </c>
      <c r="B685" s="84" t="str">
        <f t="shared" si="72"/>
        <v>02-187-02</v>
      </c>
      <c r="C685" s="113" t="s">
        <v>1888</v>
      </c>
      <c r="D685" s="113" t="s">
        <v>1885</v>
      </c>
      <c r="E685" s="113" t="s">
        <v>785</v>
      </c>
      <c r="F685" s="114">
        <v>59</v>
      </c>
      <c r="G685" s="113" t="s">
        <v>1886</v>
      </c>
      <c r="H685" s="113" t="s">
        <v>63</v>
      </c>
      <c r="I685" s="113" t="s">
        <v>799</v>
      </c>
      <c r="J685" s="113" t="s">
        <v>321</v>
      </c>
      <c r="K685" s="113" t="s">
        <v>382</v>
      </c>
      <c r="L685" s="113" t="s">
        <v>420</v>
      </c>
      <c r="M685" s="113" t="s">
        <v>384</v>
      </c>
      <c r="N685" s="113" t="s">
        <v>35</v>
      </c>
      <c r="O685" s="113" t="s">
        <v>386</v>
      </c>
      <c r="P685" s="113" t="s">
        <v>824</v>
      </c>
      <c r="Q685" s="113">
        <v>7</v>
      </c>
      <c r="R685" s="113" t="s">
        <v>63</v>
      </c>
      <c r="S685" s="84" t="str">
        <f t="shared" si="70"/>
        <v>BOATER VINTAGE</v>
      </c>
      <c r="T685" s="84" t="str">
        <f t="shared" si="73"/>
        <v>бежевый</v>
      </c>
      <c r="Y685" s="60">
        <f t="shared" si="74"/>
        <v>2</v>
      </c>
      <c r="Z685" s="49">
        <f t="shared" si="75"/>
        <v>187</v>
      </c>
      <c r="AA685" s="60">
        <f t="shared" si="76"/>
        <v>2187</v>
      </c>
    </row>
    <row r="686" spans="1:27">
      <c r="A686" s="84" t="str">
        <f t="shared" si="71"/>
        <v>29385067</v>
      </c>
      <c r="B686" s="84" t="str">
        <f t="shared" si="72"/>
        <v>02-187-02</v>
      </c>
      <c r="C686" s="113" t="s">
        <v>1889</v>
      </c>
      <c r="D686" s="113" t="s">
        <v>1885</v>
      </c>
      <c r="E686" s="113" t="s">
        <v>788</v>
      </c>
      <c r="F686" s="114">
        <v>61</v>
      </c>
      <c r="G686" s="113" t="s">
        <v>1886</v>
      </c>
      <c r="H686" s="113" t="s">
        <v>63</v>
      </c>
      <c r="I686" s="113" t="s">
        <v>799</v>
      </c>
      <c r="J686" s="113" t="s">
        <v>321</v>
      </c>
      <c r="K686" s="113" t="s">
        <v>382</v>
      </c>
      <c r="L686" s="113" t="s">
        <v>420</v>
      </c>
      <c r="M686" s="113" t="s">
        <v>384</v>
      </c>
      <c r="N686" s="113" t="s">
        <v>35</v>
      </c>
      <c r="O686" s="113" t="s">
        <v>386</v>
      </c>
      <c r="P686" s="113" t="s">
        <v>824</v>
      </c>
      <c r="Q686" s="113">
        <v>7</v>
      </c>
      <c r="R686" s="113" t="s">
        <v>63</v>
      </c>
      <c r="S686" s="84" t="str">
        <f t="shared" si="70"/>
        <v>BOATER VINTAGE</v>
      </c>
      <c r="T686" s="84" t="str">
        <f t="shared" si="73"/>
        <v>бежевый</v>
      </c>
      <c r="Y686" s="60">
        <f t="shared" si="74"/>
        <v>2</v>
      </c>
      <c r="Z686" s="49">
        <f t="shared" si="75"/>
        <v>187</v>
      </c>
      <c r="AA686" s="60">
        <f t="shared" si="76"/>
        <v>2187</v>
      </c>
    </row>
    <row r="687" spans="1:27">
      <c r="A687" s="84" t="str">
        <f t="shared" si="71"/>
        <v>29385077</v>
      </c>
      <c r="B687" s="84" t="str">
        <f t="shared" si="72"/>
        <v>02-188-02</v>
      </c>
      <c r="C687" s="113" t="s">
        <v>1890</v>
      </c>
      <c r="D687" s="113" t="s">
        <v>1891</v>
      </c>
      <c r="E687" s="113" t="s">
        <v>787</v>
      </c>
      <c r="F687" s="114">
        <v>57</v>
      </c>
      <c r="G687" s="113" t="s">
        <v>1892</v>
      </c>
      <c r="H687" s="113" t="s">
        <v>63</v>
      </c>
      <c r="I687" s="113" t="s">
        <v>799</v>
      </c>
      <c r="J687" s="113" t="s">
        <v>321</v>
      </c>
      <c r="K687" s="113" t="s">
        <v>382</v>
      </c>
      <c r="L687" s="113" t="s">
        <v>420</v>
      </c>
      <c r="M687" s="113" t="s">
        <v>384</v>
      </c>
      <c r="N687" s="113" t="s">
        <v>35</v>
      </c>
      <c r="O687" s="113" t="s">
        <v>386</v>
      </c>
      <c r="P687" s="113" t="s">
        <v>824</v>
      </c>
      <c r="Q687" s="113">
        <v>7</v>
      </c>
      <c r="R687" s="113" t="s">
        <v>63</v>
      </c>
      <c r="S687" s="84" t="str">
        <f t="shared" si="70"/>
        <v>BOATER WHEAT</v>
      </c>
      <c r="T687" s="84" t="str">
        <f t="shared" si="73"/>
        <v>бежевый</v>
      </c>
      <c r="Y687" s="60">
        <f t="shared" si="74"/>
        <v>2</v>
      </c>
      <c r="Z687" s="49">
        <f t="shared" si="75"/>
        <v>188</v>
      </c>
      <c r="AA687" s="60">
        <f t="shared" si="76"/>
        <v>2188</v>
      </c>
    </row>
    <row r="688" spans="1:27">
      <c r="A688" s="84" t="str">
        <f t="shared" si="71"/>
        <v>29385077</v>
      </c>
      <c r="B688" s="84" t="str">
        <f t="shared" si="72"/>
        <v>02-188-02</v>
      </c>
      <c r="C688" s="113" t="s">
        <v>1893</v>
      </c>
      <c r="D688" s="113" t="s">
        <v>1891</v>
      </c>
      <c r="E688" s="113" t="s">
        <v>785</v>
      </c>
      <c r="F688" s="114">
        <v>59</v>
      </c>
      <c r="G688" s="113" t="s">
        <v>1892</v>
      </c>
      <c r="H688" s="113" t="s">
        <v>63</v>
      </c>
      <c r="I688" s="113" t="s">
        <v>799</v>
      </c>
      <c r="J688" s="113" t="s">
        <v>321</v>
      </c>
      <c r="K688" s="113" t="s">
        <v>382</v>
      </c>
      <c r="L688" s="113" t="s">
        <v>420</v>
      </c>
      <c r="M688" s="113" t="s">
        <v>384</v>
      </c>
      <c r="N688" s="113" t="s">
        <v>35</v>
      </c>
      <c r="O688" s="113" t="s">
        <v>386</v>
      </c>
      <c r="P688" s="113" t="s">
        <v>824</v>
      </c>
      <c r="Q688" s="113">
        <v>7</v>
      </c>
      <c r="R688" s="113" t="s">
        <v>63</v>
      </c>
      <c r="S688" s="84" t="str">
        <f t="shared" si="70"/>
        <v>BOATER WHEAT</v>
      </c>
      <c r="T688" s="84" t="str">
        <f t="shared" si="73"/>
        <v>бежевый</v>
      </c>
      <c r="Y688" s="60">
        <f t="shared" si="74"/>
        <v>2</v>
      </c>
      <c r="Z688" s="49">
        <f t="shared" si="75"/>
        <v>188</v>
      </c>
      <c r="AA688" s="60">
        <f t="shared" si="76"/>
        <v>2188</v>
      </c>
    </row>
    <row r="689" spans="1:27">
      <c r="A689" s="84" t="str">
        <f t="shared" si="71"/>
        <v>29385077</v>
      </c>
      <c r="B689" s="84" t="str">
        <f t="shared" si="72"/>
        <v>02-188-02</v>
      </c>
      <c r="C689" s="113" t="s">
        <v>1894</v>
      </c>
      <c r="D689" s="113" t="s">
        <v>1891</v>
      </c>
      <c r="E689" s="113" t="s">
        <v>788</v>
      </c>
      <c r="F689" s="114">
        <v>61</v>
      </c>
      <c r="G689" s="113" t="s">
        <v>1892</v>
      </c>
      <c r="H689" s="113" t="s">
        <v>63</v>
      </c>
      <c r="I689" s="113" t="s">
        <v>799</v>
      </c>
      <c r="J689" s="113" t="s">
        <v>321</v>
      </c>
      <c r="K689" s="113" t="s">
        <v>382</v>
      </c>
      <c r="L689" s="113" t="s">
        <v>420</v>
      </c>
      <c r="M689" s="113" t="s">
        <v>384</v>
      </c>
      <c r="N689" s="113" t="s">
        <v>35</v>
      </c>
      <c r="O689" s="113" t="s">
        <v>386</v>
      </c>
      <c r="P689" s="113" t="s">
        <v>824</v>
      </c>
      <c r="Q689" s="113">
        <v>7</v>
      </c>
      <c r="R689" s="113" t="s">
        <v>63</v>
      </c>
      <c r="S689" s="84" t="str">
        <f t="shared" si="70"/>
        <v>BOATER WHEAT</v>
      </c>
      <c r="T689" s="84" t="str">
        <f t="shared" si="73"/>
        <v>бежевый</v>
      </c>
      <c r="Y689" s="60">
        <f t="shared" si="74"/>
        <v>2</v>
      </c>
      <c r="Z689" s="49">
        <f t="shared" si="75"/>
        <v>188</v>
      </c>
      <c r="AA689" s="60">
        <f t="shared" si="76"/>
        <v>2188</v>
      </c>
    </row>
    <row r="690" spans="1:27">
      <c r="A690" s="84" t="str">
        <f t="shared" si="71"/>
        <v>29911047</v>
      </c>
      <c r="B690" s="84" t="str">
        <f t="shared" si="72"/>
        <v>02-189-02</v>
      </c>
      <c r="C690" s="113" t="s">
        <v>1895</v>
      </c>
      <c r="D690" s="113" t="s">
        <v>1896</v>
      </c>
      <c r="E690" s="113" t="s">
        <v>787</v>
      </c>
      <c r="F690" s="114">
        <v>57</v>
      </c>
      <c r="G690" s="113" t="s">
        <v>1897</v>
      </c>
      <c r="H690" s="113" t="s">
        <v>63</v>
      </c>
      <c r="I690" s="113" t="s">
        <v>792</v>
      </c>
      <c r="J690" s="113" t="s">
        <v>325</v>
      </c>
      <c r="K690" s="113" t="s">
        <v>382</v>
      </c>
      <c r="L690" s="113" t="s">
        <v>420</v>
      </c>
      <c r="M690" s="113" t="s">
        <v>384</v>
      </c>
      <c r="N690" s="113" t="s">
        <v>43</v>
      </c>
      <c r="O690" s="113" t="s">
        <v>386</v>
      </c>
      <c r="P690" s="113" t="s">
        <v>824</v>
      </c>
      <c r="Q690" s="113">
        <v>7</v>
      </c>
      <c r="R690" s="113" t="s">
        <v>63</v>
      </c>
      <c r="S690" s="84" t="str">
        <f t="shared" si="70"/>
        <v>PITH HELMET</v>
      </c>
      <c r="T690" s="84" t="str">
        <f t="shared" si="73"/>
        <v>бежевый</v>
      </c>
      <c r="Y690" s="60">
        <f t="shared" si="74"/>
        <v>2</v>
      </c>
      <c r="Z690" s="49">
        <f t="shared" si="75"/>
        <v>189</v>
      </c>
      <c r="AA690" s="60">
        <f t="shared" si="76"/>
        <v>2189</v>
      </c>
    </row>
    <row r="691" spans="1:27">
      <c r="A691" s="84" t="str">
        <f t="shared" si="71"/>
        <v>29911047</v>
      </c>
      <c r="B691" s="84" t="str">
        <f t="shared" si="72"/>
        <v>02-189-02</v>
      </c>
      <c r="C691" s="113" t="s">
        <v>1898</v>
      </c>
      <c r="D691" s="113" t="s">
        <v>1896</v>
      </c>
      <c r="E691" s="113" t="s">
        <v>785</v>
      </c>
      <c r="F691" s="114">
        <v>59</v>
      </c>
      <c r="G691" s="113" t="s">
        <v>1897</v>
      </c>
      <c r="H691" s="113" t="s">
        <v>63</v>
      </c>
      <c r="I691" s="113" t="s">
        <v>792</v>
      </c>
      <c r="J691" s="113" t="s">
        <v>325</v>
      </c>
      <c r="K691" s="113" t="s">
        <v>382</v>
      </c>
      <c r="L691" s="113" t="s">
        <v>420</v>
      </c>
      <c r="M691" s="113" t="s">
        <v>384</v>
      </c>
      <c r="N691" s="113" t="s">
        <v>43</v>
      </c>
      <c r="O691" s="113" t="s">
        <v>386</v>
      </c>
      <c r="P691" s="113" t="s">
        <v>824</v>
      </c>
      <c r="Q691" s="113">
        <v>7</v>
      </c>
      <c r="R691" s="113" t="s">
        <v>63</v>
      </c>
      <c r="S691" s="84" t="str">
        <f t="shared" si="70"/>
        <v>PITH HELMET</v>
      </c>
      <c r="T691" s="84" t="str">
        <f t="shared" si="73"/>
        <v>бежевый</v>
      </c>
      <c r="Y691" s="60">
        <f t="shared" si="74"/>
        <v>2</v>
      </c>
      <c r="Z691" s="49">
        <f t="shared" si="75"/>
        <v>189</v>
      </c>
      <c r="AA691" s="60">
        <f t="shared" si="76"/>
        <v>2189</v>
      </c>
    </row>
    <row r="692" spans="1:27">
      <c r="A692" s="84" t="str">
        <f t="shared" si="71"/>
        <v>36385017</v>
      </c>
      <c r="B692" s="84" t="str">
        <f t="shared" si="72"/>
        <v>02-190-02</v>
      </c>
      <c r="C692" s="113" t="s">
        <v>1899</v>
      </c>
      <c r="D692" s="113" t="s">
        <v>1900</v>
      </c>
      <c r="E692" s="113" t="s">
        <v>787</v>
      </c>
      <c r="F692" s="114">
        <v>57</v>
      </c>
      <c r="G692" s="113" t="s">
        <v>1901</v>
      </c>
      <c r="H692" s="113" t="s">
        <v>63</v>
      </c>
      <c r="I692" s="113" t="s">
        <v>799</v>
      </c>
      <c r="J692" s="113" t="s">
        <v>331</v>
      </c>
      <c r="K692" s="113" t="s">
        <v>382</v>
      </c>
      <c r="L692" s="113" t="s">
        <v>420</v>
      </c>
      <c r="M692" s="113" t="s">
        <v>384</v>
      </c>
      <c r="N692" s="113" t="s">
        <v>35</v>
      </c>
      <c r="O692" s="113" t="s">
        <v>386</v>
      </c>
      <c r="P692" s="113" t="s">
        <v>824</v>
      </c>
      <c r="Q692" s="113">
        <v>7</v>
      </c>
      <c r="R692" s="113" t="s">
        <v>63</v>
      </c>
      <c r="S692" s="84" t="str">
        <f t="shared" si="70"/>
        <v>WESTERN RAFFIA</v>
      </c>
      <c r="T692" s="84" t="str">
        <f t="shared" si="73"/>
        <v>бежевый</v>
      </c>
      <c r="Y692" s="60">
        <f t="shared" si="74"/>
        <v>2</v>
      </c>
      <c r="Z692" s="49">
        <f t="shared" si="75"/>
        <v>190</v>
      </c>
      <c r="AA692" s="60">
        <f t="shared" si="76"/>
        <v>2190</v>
      </c>
    </row>
    <row r="693" spans="1:27">
      <c r="A693" s="84" t="str">
        <f t="shared" si="71"/>
        <v>36385017</v>
      </c>
      <c r="B693" s="84" t="str">
        <f t="shared" si="72"/>
        <v>02-190-02</v>
      </c>
      <c r="C693" s="113" t="s">
        <v>1902</v>
      </c>
      <c r="D693" s="113" t="s">
        <v>1900</v>
      </c>
      <c r="E693" s="113" t="s">
        <v>785</v>
      </c>
      <c r="F693" s="114">
        <v>59</v>
      </c>
      <c r="G693" s="113" t="s">
        <v>1901</v>
      </c>
      <c r="H693" s="113" t="s">
        <v>63</v>
      </c>
      <c r="I693" s="113" t="s">
        <v>799</v>
      </c>
      <c r="J693" s="113" t="s">
        <v>331</v>
      </c>
      <c r="K693" s="113" t="s">
        <v>382</v>
      </c>
      <c r="L693" s="113" t="s">
        <v>420</v>
      </c>
      <c r="M693" s="113" t="s">
        <v>384</v>
      </c>
      <c r="N693" s="113" t="s">
        <v>35</v>
      </c>
      <c r="O693" s="113" t="s">
        <v>386</v>
      </c>
      <c r="P693" s="113" t="s">
        <v>824</v>
      </c>
      <c r="Q693" s="113">
        <v>7</v>
      </c>
      <c r="R693" s="113" t="s">
        <v>63</v>
      </c>
      <c r="S693" s="84" t="str">
        <f t="shared" si="70"/>
        <v>WESTERN RAFFIA</v>
      </c>
      <c r="T693" s="84" t="str">
        <f t="shared" si="73"/>
        <v>бежевый</v>
      </c>
      <c r="Y693" s="60">
        <f t="shared" si="74"/>
        <v>2</v>
      </c>
      <c r="Z693" s="49">
        <f t="shared" si="75"/>
        <v>190</v>
      </c>
      <c r="AA693" s="60">
        <f t="shared" si="76"/>
        <v>2190</v>
      </c>
    </row>
    <row r="694" spans="1:27">
      <c r="A694" s="84" t="str">
        <f t="shared" si="71"/>
        <v>36385017</v>
      </c>
      <c r="B694" s="84" t="str">
        <f t="shared" si="72"/>
        <v>02-190-02</v>
      </c>
      <c r="C694" s="113" t="s">
        <v>1903</v>
      </c>
      <c r="D694" s="113" t="s">
        <v>1900</v>
      </c>
      <c r="E694" s="113" t="s">
        <v>788</v>
      </c>
      <c r="F694" s="114">
        <v>61</v>
      </c>
      <c r="G694" s="113" t="s">
        <v>1901</v>
      </c>
      <c r="H694" s="113" t="s">
        <v>63</v>
      </c>
      <c r="I694" s="113" t="s">
        <v>799</v>
      </c>
      <c r="J694" s="113" t="s">
        <v>331</v>
      </c>
      <c r="K694" s="113" t="s">
        <v>382</v>
      </c>
      <c r="L694" s="113" t="s">
        <v>420</v>
      </c>
      <c r="M694" s="113" t="s">
        <v>384</v>
      </c>
      <c r="N694" s="113" t="s">
        <v>35</v>
      </c>
      <c r="O694" s="113" t="s">
        <v>386</v>
      </c>
      <c r="P694" s="113" t="s">
        <v>824</v>
      </c>
      <c r="Q694" s="113">
        <v>7</v>
      </c>
      <c r="R694" s="113" t="s">
        <v>63</v>
      </c>
      <c r="S694" s="84" t="str">
        <f t="shared" si="70"/>
        <v>WESTERN RAFFIA</v>
      </c>
      <c r="T694" s="84" t="str">
        <f t="shared" si="73"/>
        <v>бежевый</v>
      </c>
      <c r="Y694" s="60">
        <f t="shared" si="74"/>
        <v>2</v>
      </c>
      <c r="Z694" s="49">
        <f t="shared" si="75"/>
        <v>190</v>
      </c>
      <c r="AA694" s="60">
        <f t="shared" si="76"/>
        <v>2190</v>
      </c>
    </row>
    <row r="695" spans="1:27">
      <c r="A695" s="84" t="str">
        <f t="shared" si="71"/>
        <v>6173401226</v>
      </c>
      <c r="B695" s="84" t="str">
        <f t="shared" si="72"/>
        <v>02-191-19</v>
      </c>
      <c r="C695" s="113" t="s">
        <v>1904</v>
      </c>
      <c r="D695" s="113" t="s">
        <v>1905</v>
      </c>
      <c r="E695" s="113" t="s">
        <v>790</v>
      </c>
      <c r="F695" s="114">
        <v>55</v>
      </c>
      <c r="G695" s="113" t="s">
        <v>1906</v>
      </c>
      <c r="H695" s="113" t="s">
        <v>91</v>
      </c>
      <c r="I695" s="113" t="s">
        <v>805</v>
      </c>
      <c r="J695" s="113" t="s">
        <v>320</v>
      </c>
      <c r="K695" s="113" t="s">
        <v>382</v>
      </c>
      <c r="L695" s="113" t="s">
        <v>420</v>
      </c>
      <c r="M695" s="113" t="s">
        <v>384</v>
      </c>
      <c r="N695" s="113" t="s">
        <v>37</v>
      </c>
      <c r="O695" s="113" t="s">
        <v>433</v>
      </c>
      <c r="P695" s="113" t="s">
        <v>824</v>
      </c>
      <c r="Q695" s="113">
        <v>226</v>
      </c>
      <c r="R695" s="113" t="s">
        <v>91</v>
      </c>
      <c r="S695" s="84" t="str">
        <f t="shared" si="70"/>
        <v>IVY CAP LINEN</v>
      </c>
      <c r="T695" s="84" t="str">
        <f t="shared" si="73"/>
        <v>голубой</v>
      </c>
      <c r="Y695" s="60">
        <f t="shared" si="74"/>
        <v>2</v>
      </c>
      <c r="Z695" s="49">
        <f t="shared" si="75"/>
        <v>191</v>
      </c>
      <c r="AA695" s="60">
        <f t="shared" si="76"/>
        <v>2191</v>
      </c>
    </row>
    <row r="696" spans="1:27">
      <c r="A696" s="84" t="str">
        <f t="shared" si="71"/>
        <v>6173401226</v>
      </c>
      <c r="B696" s="84" t="str">
        <f t="shared" si="72"/>
        <v>02-191-19</v>
      </c>
      <c r="C696" s="113" t="s">
        <v>1907</v>
      </c>
      <c r="D696" s="113" t="s">
        <v>1905</v>
      </c>
      <c r="E696" s="113" t="s">
        <v>787</v>
      </c>
      <c r="F696" s="114">
        <v>57</v>
      </c>
      <c r="G696" s="113" t="s">
        <v>1906</v>
      </c>
      <c r="H696" s="113" t="s">
        <v>91</v>
      </c>
      <c r="I696" s="113" t="s">
        <v>805</v>
      </c>
      <c r="J696" s="113" t="s">
        <v>320</v>
      </c>
      <c r="K696" s="113" t="s">
        <v>382</v>
      </c>
      <c r="L696" s="113" t="s">
        <v>420</v>
      </c>
      <c r="M696" s="113" t="s">
        <v>384</v>
      </c>
      <c r="N696" s="113" t="s">
        <v>37</v>
      </c>
      <c r="O696" s="113" t="s">
        <v>433</v>
      </c>
      <c r="P696" s="113" t="s">
        <v>824</v>
      </c>
      <c r="Q696" s="113">
        <v>226</v>
      </c>
      <c r="R696" s="113" t="s">
        <v>91</v>
      </c>
      <c r="S696" s="84" t="str">
        <f t="shared" si="70"/>
        <v>IVY CAP LINEN</v>
      </c>
      <c r="T696" s="84" t="str">
        <f t="shared" si="73"/>
        <v>голубой</v>
      </c>
      <c r="Y696" s="60">
        <f t="shared" si="74"/>
        <v>2</v>
      </c>
      <c r="Z696" s="49">
        <f t="shared" si="75"/>
        <v>191</v>
      </c>
      <c r="AA696" s="60">
        <f t="shared" si="76"/>
        <v>2191</v>
      </c>
    </row>
    <row r="697" spans="1:27">
      <c r="A697" s="84" t="str">
        <f t="shared" si="71"/>
        <v>6173401226</v>
      </c>
      <c r="B697" s="84" t="str">
        <f t="shared" si="72"/>
        <v>02-191-19</v>
      </c>
      <c r="C697" s="113" t="s">
        <v>1908</v>
      </c>
      <c r="D697" s="113" t="s">
        <v>1905</v>
      </c>
      <c r="E697" s="113" t="s">
        <v>785</v>
      </c>
      <c r="F697" s="114">
        <v>59</v>
      </c>
      <c r="G697" s="113" t="s">
        <v>1906</v>
      </c>
      <c r="H697" s="113" t="s">
        <v>91</v>
      </c>
      <c r="I697" s="113" t="s">
        <v>805</v>
      </c>
      <c r="J697" s="113" t="s">
        <v>320</v>
      </c>
      <c r="K697" s="113" t="s">
        <v>382</v>
      </c>
      <c r="L697" s="113" t="s">
        <v>420</v>
      </c>
      <c r="M697" s="113" t="s">
        <v>384</v>
      </c>
      <c r="N697" s="113" t="s">
        <v>37</v>
      </c>
      <c r="O697" s="113" t="s">
        <v>433</v>
      </c>
      <c r="P697" s="113" t="s">
        <v>824</v>
      </c>
      <c r="Q697" s="113">
        <v>226</v>
      </c>
      <c r="R697" s="113" t="s">
        <v>91</v>
      </c>
      <c r="S697" s="84" t="str">
        <f t="shared" si="70"/>
        <v>IVY CAP LINEN</v>
      </c>
      <c r="T697" s="84" t="str">
        <f t="shared" si="73"/>
        <v>голубой</v>
      </c>
      <c r="Y697" s="60">
        <f t="shared" si="74"/>
        <v>2</v>
      </c>
      <c r="Z697" s="49">
        <f t="shared" si="75"/>
        <v>191</v>
      </c>
      <c r="AA697" s="60">
        <f t="shared" si="76"/>
        <v>2191</v>
      </c>
    </row>
    <row r="698" spans="1:27">
      <c r="A698" s="84" t="str">
        <f t="shared" si="71"/>
        <v>6173401226</v>
      </c>
      <c r="B698" s="84" t="str">
        <f t="shared" si="72"/>
        <v>02-191-19</v>
      </c>
      <c r="C698" s="113" t="s">
        <v>1909</v>
      </c>
      <c r="D698" s="113" t="s">
        <v>1905</v>
      </c>
      <c r="E698" s="113" t="s">
        <v>788</v>
      </c>
      <c r="F698" s="114">
        <v>61</v>
      </c>
      <c r="G698" s="113" t="s">
        <v>1906</v>
      </c>
      <c r="H698" s="113" t="s">
        <v>91</v>
      </c>
      <c r="I698" s="113" t="s">
        <v>805</v>
      </c>
      <c r="J698" s="113" t="s">
        <v>320</v>
      </c>
      <c r="K698" s="113" t="s">
        <v>382</v>
      </c>
      <c r="L698" s="113" t="s">
        <v>420</v>
      </c>
      <c r="M698" s="113" t="s">
        <v>384</v>
      </c>
      <c r="N698" s="113" t="s">
        <v>37</v>
      </c>
      <c r="O698" s="113" t="s">
        <v>433</v>
      </c>
      <c r="P698" s="113" t="s">
        <v>824</v>
      </c>
      <c r="Q698" s="113">
        <v>226</v>
      </c>
      <c r="R698" s="113" t="s">
        <v>91</v>
      </c>
      <c r="S698" s="84" t="str">
        <f t="shared" si="70"/>
        <v>IVY CAP LINEN</v>
      </c>
      <c r="T698" s="84" t="str">
        <f t="shared" si="73"/>
        <v>голубой</v>
      </c>
      <c r="Y698" s="60">
        <f t="shared" si="74"/>
        <v>2</v>
      </c>
      <c r="Z698" s="49">
        <f t="shared" si="75"/>
        <v>191</v>
      </c>
      <c r="AA698" s="60">
        <f t="shared" si="76"/>
        <v>2191</v>
      </c>
    </row>
    <row r="699" spans="1:27">
      <c r="A699" s="84" t="str">
        <f t="shared" si="71"/>
        <v>6173401282</v>
      </c>
      <c r="B699" s="84" t="str">
        <f t="shared" si="72"/>
        <v>02-191-13</v>
      </c>
      <c r="C699" s="113" t="s">
        <v>1910</v>
      </c>
      <c r="D699" s="113" t="s">
        <v>1911</v>
      </c>
      <c r="E699" s="113" t="s">
        <v>787</v>
      </c>
      <c r="F699" s="114">
        <v>57</v>
      </c>
      <c r="G699" s="113" t="s">
        <v>1906</v>
      </c>
      <c r="H699" s="113" t="s">
        <v>199</v>
      </c>
      <c r="I699" s="113" t="s">
        <v>805</v>
      </c>
      <c r="J699" s="113" t="s">
        <v>320</v>
      </c>
      <c r="K699" s="113" t="s">
        <v>382</v>
      </c>
      <c r="L699" s="113" t="s">
        <v>420</v>
      </c>
      <c r="M699" s="113" t="s">
        <v>384</v>
      </c>
      <c r="N699" s="113" t="s">
        <v>37</v>
      </c>
      <c r="O699" s="113" t="s">
        <v>433</v>
      </c>
      <c r="P699" s="113" t="s">
        <v>824</v>
      </c>
      <c r="Q699" s="113">
        <v>282</v>
      </c>
      <c r="R699" s="113" t="s">
        <v>199</v>
      </c>
      <c r="S699" s="84" t="str">
        <f t="shared" si="70"/>
        <v>IVY CAP LINEN</v>
      </c>
      <c r="T699" s="84" t="str">
        <f t="shared" si="73"/>
        <v>оранжевый</v>
      </c>
      <c r="Y699" s="60">
        <f t="shared" si="74"/>
        <v>2</v>
      </c>
      <c r="Z699" s="49">
        <f t="shared" si="75"/>
        <v>191</v>
      </c>
      <c r="AA699" s="60">
        <f t="shared" si="76"/>
        <v>2191</v>
      </c>
    </row>
    <row r="700" spans="1:27">
      <c r="A700" s="84" t="str">
        <f t="shared" si="71"/>
        <v>6173401282</v>
      </c>
      <c r="B700" s="84" t="str">
        <f t="shared" si="72"/>
        <v>02-191-13</v>
      </c>
      <c r="C700" s="113" t="s">
        <v>1912</v>
      </c>
      <c r="D700" s="113" t="s">
        <v>1911</v>
      </c>
      <c r="E700" s="113" t="s">
        <v>785</v>
      </c>
      <c r="F700" s="114">
        <v>59</v>
      </c>
      <c r="G700" s="113" t="s">
        <v>1906</v>
      </c>
      <c r="H700" s="113" t="s">
        <v>199</v>
      </c>
      <c r="I700" s="113" t="s">
        <v>805</v>
      </c>
      <c r="J700" s="113" t="s">
        <v>320</v>
      </c>
      <c r="K700" s="113" t="s">
        <v>382</v>
      </c>
      <c r="L700" s="113" t="s">
        <v>420</v>
      </c>
      <c r="M700" s="113" t="s">
        <v>384</v>
      </c>
      <c r="N700" s="113" t="s">
        <v>37</v>
      </c>
      <c r="O700" s="113" t="s">
        <v>433</v>
      </c>
      <c r="P700" s="113" t="s">
        <v>824</v>
      </c>
      <c r="Q700" s="113">
        <v>282</v>
      </c>
      <c r="R700" s="113" t="s">
        <v>199</v>
      </c>
      <c r="S700" s="84" t="str">
        <f t="shared" si="70"/>
        <v>IVY CAP LINEN</v>
      </c>
      <c r="T700" s="84" t="str">
        <f t="shared" si="73"/>
        <v>оранжевый</v>
      </c>
      <c r="Y700" s="60">
        <f t="shared" si="74"/>
        <v>2</v>
      </c>
      <c r="Z700" s="49">
        <f t="shared" si="75"/>
        <v>191</v>
      </c>
      <c r="AA700" s="60">
        <f t="shared" si="76"/>
        <v>2191</v>
      </c>
    </row>
    <row r="701" spans="1:27">
      <c r="A701" s="84" t="str">
        <f t="shared" si="71"/>
        <v>6173501330</v>
      </c>
      <c r="B701" s="84" t="str">
        <f t="shared" si="72"/>
        <v>02-191-08</v>
      </c>
      <c r="C701" s="113" t="s">
        <v>1913</v>
      </c>
      <c r="D701" s="113" t="s">
        <v>1914</v>
      </c>
      <c r="E701" s="113" t="s">
        <v>787</v>
      </c>
      <c r="F701" s="114">
        <v>57</v>
      </c>
      <c r="G701" s="113" t="s">
        <v>1915</v>
      </c>
      <c r="H701" s="113" t="s">
        <v>83</v>
      </c>
      <c r="I701" s="113" t="s">
        <v>805</v>
      </c>
      <c r="J701" s="113" t="s">
        <v>320</v>
      </c>
      <c r="K701" s="113" t="s">
        <v>382</v>
      </c>
      <c r="L701" s="113" t="s">
        <v>420</v>
      </c>
      <c r="M701" s="113" t="s">
        <v>388</v>
      </c>
      <c r="N701" s="113" t="s">
        <v>37</v>
      </c>
      <c r="O701" s="113" t="s">
        <v>433</v>
      </c>
      <c r="P701" s="113" t="s">
        <v>824</v>
      </c>
      <c r="Q701" s="113">
        <v>330</v>
      </c>
      <c r="R701" s="113" t="s">
        <v>83</v>
      </c>
      <c r="S701" s="84" t="str">
        <f t="shared" si="70"/>
        <v>IVY CAP LINEN</v>
      </c>
      <c r="T701" s="84" t="str">
        <f t="shared" si="73"/>
        <v>серый</v>
      </c>
      <c r="Y701" s="60">
        <f t="shared" si="74"/>
        <v>2</v>
      </c>
      <c r="Z701" s="49">
        <f t="shared" si="75"/>
        <v>191</v>
      </c>
      <c r="AA701" s="60">
        <f t="shared" si="76"/>
        <v>2191</v>
      </c>
    </row>
    <row r="702" spans="1:27">
      <c r="A702" s="84" t="str">
        <f t="shared" si="71"/>
        <v>6173501330</v>
      </c>
      <c r="B702" s="84" t="str">
        <f t="shared" si="72"/>
        <v>02-191-08</v>
      </c>
      <c r="C702" s="113" t="s">
        <v>1916</v>
      </c>
      <c r="D702" s="113" t="s">
        <v>1914</v>
      </c>
      <c r="E702" s="113" t="s">
        <v>785</v>
      </c>
      <c r="F702" s="114">
        <v>59</v>
      </c>
      <c r="G702" s="113" t="s">
        <v>1915</v>
      </c>
      <c r="H702" s="113" t="s">
        <v>83</v>
      </c>
      <c r="I702" s="113" t="s">
        <v>805</v>
      </c>
      <c r="J702" s="113" t="s">
        <v>320</v>
      </c>
      <c r="K702" s="113" t="s">
        <v>382</v>
      </c>
      <c r="L702" s="113" t="s">
        <v>420</v>
      </c>
      <c r="M702" s="113" t="s">
        <v>388</v>
      </c>
      <c r="N702" s="113" t="s">
        <v>37</v>
      </c>
      <c r="O702" s="113" t="s">
        <v>433</v>
      </c>
      <c r="P702" s="113" t="s">
        <v>824</v>
      </c>
      <c r="Q702" s="113">
        <v>330</v>
      </c>
      <c r="R702" s="113" t="s">
        <v>83</v>
      </c>
      <c r="S702" s="84" t="str">
        <f t="shared" si="70"/>
        <v>IVY CAP LINEN</v>
      </c>
      <c r="T702" s="84" t="str">
        <f t="shared" si="73"/>
        <v>серый</v>
      </c>
      <c r="Y702" s="60">
        <f t="shared" si="74"/>
        <v>2</v>
      </c>
      <c r="Z702" s="49">
        <f t="shared" si="75"/>
        <v>191</v>
      </c>
      <c r="AA702" s="60">
        <f t="shared" si="76"/>
        <v>2191</v>
      </c>
    </row>
    <row r="703" spans="1:27">
      <c r="A703" s="84" t="str">
        <f t="shared" si="71"/>
        <v>6173501330</v>
      </c>
      <c r="B703" s="84" t="str">
        <f t="shared" si="72"/>
        <v>02-191-08</v>
      </c>
      <c r="C703" s="113" t="s">
        <v>1917</v>
      </c>
      <c r="D703" s="113" t="s">
        <v>1914</v>
      </c>
      <c r="E703" s="113" t="s">
        <v>788</v>
      </c>
      <c r="F703" s="114">
        <v>61</v>
      </c>
      <c r="G703" s="113" t="s">
        <v>1915</v>
      </c>
      <c r="H703" s="113" t="s">
        <v>83</v>
      </c>
      <c r="I703" s="113" t="s">
        <v>805</v>
      </c>
      <c r="J703" s="113" t="s">
        <v>320</v>
      </c>
      <c r="K703" s="113" t="s">
        <v>382</v>
      </c>
      <c r="L703" s="113" t="s">
        <v>420</v>
      </c>
      <c r="M703" s="113" t="s">
        <v>388</v>
      </c>
      <c r="N703" s="113" t="s">
        <v>37</v>
      </c>
      <c r="O703" s="113" t="s">
        <v>433</v>
      </c>
      <c r="P703" s="113" t="s">
        <v>824</v>
      </c>
      <c r="Q703" s="113">
        <v>330</v>
      </c>
      <c r="R703" s="113" t="s">
        <v>83</v>
      </c>
      <c r="S703" s="84" t="str">
        <f t="shared" si="70"/>
        <v>IVY CAP LINEN</v>
      </c>
      <c r="T703" s="84" t="str">
        <f t="shared" si="73"/>
        <v>серый</v>
      </c>
      <c r="Y703" s="60">
        <f t="shared" si="74"/>
        <v>2</v>
      </c>
      <c r="Z703" s="49">
        <f t="shared" si="75"/>
        <v>191</v>
      </c>
      <c r="AA703" s="60">
        <f t="shared" si="76"/>
        <v>2191</v>
      </c>
    </row>
    <row r="704" spans="1:27">
      <c r="A704" s="84" t="str">
        <f t="shared" si="71"/>
        <v>6173501330</v>
      </c>
      <c r="B704" s="84" t="str">
        <f t="shared" si="72"/>
        <v>02-191-08</v>
      </c>
      <c r="C704" s="113" t="s">
        <v>1918</v>
      </c>
      <c r="D704" s="113" t="s">
        <v>1914</v>
      </c>
      <c r="E704" s="113" t="s">
        <v>789</v>
      </c>
      <c r="F704" s="114">
        <v>63</v>
      </c>
      <c r="G704" s="113" t="s">
        <v>1915</v>
      </c>
      <c r="H704" s="113" t="s">
        <v>83</v>
      </c>
      <c r="I704" s="113" t="s">
        <v>805</v>
      </c>
      <c r="J704" s="113" t="s">
        <v>320</v>
      </c>
      <c r="K704" s="113" t="s">
        <v>382</v>
      </c>
      <c r="L704" s="113" t="s">
        <v>420</v>
      </c>
      <c r="M704" s="113" t="s">
        <v>388</v>
      </c>
      <c r="N704" s="113" t="s">
        <v>37</v>
      </c>
      <c r="O704" s="113" t="s">
        <v>433</v>
      </c>
      <c r="P704" s="113" t="s">
        <v>824</v>
      </c>
      <c r="Q704" s="113">
        <v>330</v>
      </c>
      <c r="R704" s="113" t="s">
        <v>83</v>
      </c>
      <c r="S704" s="84" t="str">
        <f t="shared" si="70"/>
        <v>IVY CAP LINEN</v>
      </c>
      <c r="T704" s="84" t="str">
        <f t="shared" si="73"/>
        <v>серый</v>
      </c>
      <c r="Y704" s="60">
        <f t="shared" si="74"/>
        <v>2</v>
      </c>
      <c r="Z704" s="49">
        <f t="shared" si="75"/>
        <v>191</v>
      </c>
      <c r="AA704" s="60">
        <f t="shared" si="76"/>
        <v>2191</v>
      </c>
    </row>
    <row r="705" spans="1:27">
      <c r="A705" s="84" t="str">
        <f t="shared" si="71"/>
        <v>617380221</v>
      </c>
      <c r="B705" s="84" t="str">
        <f t="shared" si="72"/>
        <v>02-192-19</v>
      </c>
      <c r="C705" s="113" t="s">
        <v>1919</v>
      </c>
      <c r="D705" s="113" t="s">
        <v>1920</v>
      </c>
      <c r="E705" s="113" t="s">
        <v>787</v>
      </c>
      <c r="F705" s="114">
        <v>57</v>
      </c>
      <c r="G705" s="113" t="s">
        <v>1921</v>
      </c>
      <c r="H705" s="113" t="s">
        <v>91</v>
      </c>
      <c r="I705" s="113" t="s">
        <v>805</v>
      </c>
      <c r="J705" s="113" t="s">
        <v>320</v>
      </c>
      <c r="K705" s="113" t="s">
        <v>382</v>
      </c>
      <c r="L705" s="113" t="s">
        <v>420</v>
      </c>
      <c r="M705" s="113" t="s">
        <v>384</v>
      </c>
      <c r="N705" s="113" t="s">
        <v>37</v>
      </c>
      <c r="O705" s="113" t="s">
        <v>433</v>
      </c>
      <c r="P705" s="113" t="s">
        <v>824</v>
      </c>
      <c r="Q705" s="113">
        <v>21</v>
      </c>
      <c r="R705" s="113" t="s">
        <v>91</v>
      </c>
      <c r="S705" s="84" t="str">
        <f t="shared" si="70"/>
        <v>IVY CAP LINEN</v>
      </c>
      <c r="T705" s="84" t="str">
        <f t="shared" si="73"/>
        <v>голубой</v>
      </c>
      <c r="Y705" s="60">
        <f t="shared" si="74"/>
        <v>2</v>
      </c>
      <c r="Z705" s="49">
        <f t="shared" si="75"/>
        <v>192</v>
      </c>
      <c r="AA705" s="60">
        <f t="shared" si="76"/>
        <v>2192</v>
      </c>
    </row>
    <row r="706" spans="1:27">
      <c r="A706" s="84" t="str">
        <f t="shared" si="71"/>
        <v>617380221</v>
      </c>
      <c r="B706" s="84" t="str">
        <f t="shared" si="72"/>
        <v>02-192-19</v>
      </c>
      <c r="C706" s="113" t="s">
        <v>1922</v>
      </c>
      <c r="D706" s="113" t="s">
        <v>1920</v>
      </c>
      <c r="E706" s="113" t="s">
        <v>785</v>
      </c>
      <c r="F706" s="114">
        <v>59</v>
      </c>
      <c r="G706" s="113" t="s">
        <v>1921</v>
      </c>
      <c r="H706" s="113" t="s">
        <v>91</v>
      </c>
      <c r="I706" s="113" t="s">
        <v>805</v>
      </c>
      <c r="J706" s="113" t="s">
        <v>320</v>
      </c>
      <c r="K706" s="113" t="s">
        <v>382</v>
      </c>
      <c r="L706" s="113" t="s">
        <v>420</v>
      </c>
      <c r="M706" s="113" t="s">
        <v>384</v>
      </c>
      <c r="N706" s="113" t="s">
        <v>37</v>
      </c>
      <c r="O706" s="113" t="s">
        <v>433</v>
      </c>
      <c r="P706" s="113" t="s">
        <v>824</v>
      </c>
      <c r="Q706" s="113">
        <v>21</v>
      </c>
      <c r="R706" s="113" t="s">
        <v>91</v>
      </c>
      <c r="S706" s="84" t="str">
        <f t="shared" ref="S706:S769" si="77">IF(A706&lt;&gt;"",IF(FIND(" ",G706)&gt;=1,MID(G706,FIND(" ",G706)+1,LEN(G706)),""),"")</f>
        <v>IVY CAP LINEN</v>
      </c>
      <c r="T706" s="84" t="str">
        <f t="shared" si="73"/>
        <v>голубой</v>
      </c>
      <c r="Y706" s="60">
        <f t="shared" si="74"/>
        <v>2</v>
      </c>
      <c r="Z706" s="49">
        <f t="shared" si="75"/>
        <v>192</v>
      </c>
      <c r="AA706" s="60">
        <f t="shared" si="76"/>
        <v>2192</v>
      </c>
    </row>
    <row r="707" spans="1:27">
      <c r="A707" s="84" t="str">
        <f t="shared" ref="A707:A770" si="78">IF(G707&amp;Q707&lt;&gt;"",IF(FIND(" ",G707)&gt;=1,MID(G707,1,FIND(" ",G707)-1)&amp;Q707,G707&amp;Q707),"")</f>
        <v>617380221</v>
      </c>
      <c r="B707" s="84" t="str">
        <f t="shared" ref="B707:B770" si="79">IF(C707&lt;&gt;"",LEFT(C707,9),"")</f>
        <v>02-192-19</v>
      </c>
      <c r="C707" s="113" t="s">
        <v>1923</v>
      </c>
      <c r="D707" s="113" t="s">
        <v>1920</v>
      </c>
      <c r="E707" s="113" t="s">
        <v>788</v>
      </c>
      <c r="F707" s="114">
        <v>61</v>
      </c>
      <c r="G707" s="113" t="s">
        <v>1921</v>
      </c>
      <c r="H707" s="113" t="s">
        <v>91</v>
      </c>
      <c r="I707" s="113" t="s">
        <v>805</v>
      </c>
      <c r="J707" s="113" t="s">
        <v>320</v>
      </c>
      <c r="K707" s="113" t="s">
        <v>382</v>
      </c>
      <c r="L707" s="113" t="s">
        <v>420</v>
      </c>
      <c r="M707" s="113" t="s">
        <v>384</v>
      </c>
      <c r="N707" s="113" t="s">
        <v>37</v>
      </c>
      <c r="O707" s="113" t="s">
        <v>433</v>
      </c>
      <c r="P707" s="113" t="s">
        <v>824</v>
      </c>
      <c r="Q707" s="113">
        <v>21</v>
      </c>
      <c r="R707" s="113" t="s">
        <v>91</v>
      </c>
      <c r="S707" s="84" t="str">
        <f t="shared" si="77"/>
        <v>IVY CAP LINEN</v>
      </c>
      <c r="T707" s="84" t="str">
        <f t="shared" ref="T707:T770" si="80">IF(H707&lt;&gt;"",H707,"")</f>
        <v>голубой</v>
      </c>
      <c r="Y707" s="60">
        <f t="shared" ref="Y707:Y770" si="81">IFERROR(VALUE(MID($C707,1,2)),0)</f>
        <v>2</v>
      </c>
      <c r="Z707" s="49">
        <f t="shared" ref="Z707:Z770" si="82">IFERROR(VALUE(MID($C707,4,3)),0)</f>
        <v>192</v>
      </c>
      <c r="AA707" s="60">
        <f t="shared" ref="AA707:AA770" si="83">VALUE(RIGHT("00"&amp;Y707,2)&amp;RIGHT("000"&amp;Z707,3))</f>
        <v>2192</v>
      </c>
    </row>
    <row r="708" spans="1:27">
      <c r="A708" s="84" t="str">
        <f t="shared" si="78"/>
        <v>617380276</v>
      </c>
      <c r="B708" s="84" t="str">
        <f t="shared" si="79"/>
        <v>02-192-00</v>
      </c>
      <c r="C708" s="113" t="s">
        <v>1924</v>
      </c>
      <c r="D708" s="113" t="s">
        <v>1925</v>
      </c>
      <c r="E708" s="113" t="s">
        <v>787</v>
      </c>
      <c r="F708" s="114">
        <v>57</v>
      </c>
      <c r="G708" s="113" t="s">
        <v>1921</v>
      </c>
      <c r="H708" s="113" t="s">
        <v>265</v>
      </c>
      <c r="I708" s="113" t="s">
        <v>805</v>
      </c>
      <c r="J708" s="113" t="s">
        <v>320</v>
      </c>
      <c r="K708" s="113" t="s">
        <v>382</v>
      </c>
      <c r="L708" s="113" t="s">
        <v>420</v>
      </c>
      <c r="M708" s="113" t="s">
        <v>384</v>
      </c>
      <c r="N708" s="113" t="s">
        <v>37</v>
      </c>
      <c r="O708" s="113" t="s">
        <v>433</v>
      </c>
      <c r="P708" s="113" t="s">
        <v>824</v>
      </c>
      <c r="Q708" s="113">
        <v>76</v>
      </c>
      <c r="R708" s="113" t="s">
        <v>63</v>
      </c>
      <c r="S708" s="84" t="str">
        <f t="shared" si="77"/>
        <v>IVY CAP LINEN</v>
      </c>
      <c r="T708" s="84" t="str">
        <f t="shared" si="80"/>
        <v>темно-бежевый</v>
      </c>
      <c r="Y708" s="60">
        <f t="shared" si="81"/>
        <v>2</v>
      </c>
      <c r="Z708" s="49">
        <f t="shared" si="82"/>
        <v>192</v>
      </c>
      <c r="AA708" s="60">
        <f t="shared" si="83"/>
        <v>2192</v>
      </c>
    </row>
    <row r="709" spans="1:27">
      <c r="A709" s="84" t="str">
        <f t="shared" si="78"/>
        <v>617380276</v>
      </c>
      <c r="B709" s="84" t="str">
        <f t="shared" si="79"/>
        <v>02-192-00</v>
      </c>
      <c r="C709" s="113" t="s">
        <v>1926</v>
      </c>
      <c r="D709" s="113" t="s">
        <v>1925</v>
      </c>
      <c r="E709" s="113" t="s">
        <v>785</v>
      </c>
      <c r="F709" s="114">
        <v>59</v>
      </c>
      <c r="G709" s="113" t="s">
        <v>1921</v>
      </c>
      <c r="H709" s="113" t="s">
        <v>265</v>
      </c>
      <c r="I709" s="113" t="s">
        <v>805</v>
      </c>
      <c r="J709" s="113" t="s">
        <v>320</v>
      </c>
      <c r="K709" s="113" t="s">
        <v>382</v>
      </c>
      <c r="L709" s="113" t="s">
        <v>420</v>
      </c>
      <c r="M709" s="113" t="s">
        <v>384</v>
      </c>
      <c r="N709" s="113" t="s">
        <v>37</v>
      </c>
      <c r="O709" s="113" t="s">
        <v>433</v>
      </c>
      <c r="P709" s="113" t="s">
        <v>824</v>
      </c>
      <c r="Q709" s="113">
        <v>76</v>
      </c>
      <c r="R709" s="113" t="s">
        <v>63</v>
      </c>
      <c r="S709" s="84" t="str">
        <f t="shared" si="77"/>
        <v>IVY CAP LINEN</v>
      </c>
      <c r="T709" s="84" t="str">
        <f t="shared" si="80"/>
        <v>темно-бежевый</v>
      </c>
      <c r="Y709" s="60">
        <f t="shared" si="81"/>
        <v>2</v>
      </c>
      <c r="Z709" s="49">
        <f t="shared" si="82"/>
        <v>192</v>
      </c>
      <c r="AA709" s="60">
        <f t="shared" si="83"/>
        <v>2192</v>
      </c>
    </row>
    <row r="710" spans="1:27">
      <c r="A710" s="84" t="str">
        <f t="shared" si="78"/>
        <v>6213401226</v>
      </c>
      <c r="B710" s="84" t="str">
        <f t="shared" si="79"/>
        <v>02-193-19</v>
      </c>
      <c r="C710" s="113" t="s">
        <v>1927</v>
      </c>
      <c r="D710" s="113" t="s">
        <v>1928</v>
      </c>
      <c r="E710" s="113" t="s">
        <v>787</v>
      </c>
      <c r="F710" s="114">
        <v>57</v>
      </c>
      <c r="G710" s="113" t="s">
        <v>1929</v>
      </c>
      <c r="H710" s="113" t="s">
        <v>91</v>
      </c>
      <c r="I710" s="113" t="s">
        <v>805</v>
      </c>
      <c r="J710" s="113" t="s">
        <v>324</v>
      </c>
      <c r="K710" s="113" t="s">
        <v>382</v>
      </c>
      <c r="L710" s="113" t="s">
        <v>420</v>
      </c>
      <c r="M710" s="113" t="s">
        <v>384</v>
      </c>
      <c r="N710" s="113" t="s">
        <v>37</v>
      </c>
      <c r="O710" s="113" t="s">
        <v>433</v>
      </c>
      <c r="P710" s="113" t="s">
        <v>824</v>
      </c>
      <c r="Q710" s="113">
        <v>226</v>
      </c>
      <c r="R710" s="113" t="s">
        <v>91</v>
      </c>
      <c r="S710" s="84" t="str">
        <f t="shared" si="77"/>
        <v>KENT LINEN</v>
      </c>
      <c r="T710" s="84" t="str">
        <f t="shared" si="80"/>
        <v>голубой</v>
      </c>
      <c r="Y710" s="60">
        <f t="shared" si="81"/>
        <v>2</v>
      </c>
      <c r="Z710" s="49">
        <f t="shared" si="82"/>
        <v>193</v>
      </c>
      <c r="AA710" s="60">
        <f t="shared" si="83"/>
        <v>2193</v>
      </c>
    </row>
    <row r="711" spans="1:27">
      <c r="A711" s="84" t="str">
        <f t="shared" si="78"/>
        <v>6213401226</v>
      </c>
      <c r="B711" s="84" t="str">
        <f t="shared" si="79"/>
        <v>02-193-19</v>
      </c>
      <c r="C711" s="113" t="s">
        <v>1930</v>
      </c>
      <c r="D711" s="113" t="s">
        <v>1928</v>
      </c>
      <c r="E711" s="113" t="s">
        <v>785</v>
      </c>
      <c r="F711" s="114">
        <v>59</v>
      </c>
      <c r="G711" s="113" t="s">
        <v>1929</v>
      </c>
      <c r="H711" s="113" t="s">
        <v>91</v>
      </c>
      <c r="I711" s="113" t="s">
        <v>805</v>
      </c>
      <c r="J711" s="113" t="s">
        <v>324</v>
      </c>
      <c r="K711" s="113" t="s">
        <v>382</v>
      </c>
      <c r="L711" s="113" t="s">
        <v>420</v>
      </c>
      <c r="M711" s="113" t="s">
        <v>384</v>
      </c>
      <c r="N711" s="113" t="s">
        <v>37</v>
      </c>
      <c r="O711" s="113" t="s">
        <v>433</v>
      </c>
      <c r="P711" s="113" t="s">
        <v>824</v>
      </c>
      <c r="Q711" s="113">
        <v>226</v>
      </c>
      <c r="R711" s="113" t="s">
        <v>91</v>
      </c>
      <c r="S711" s="84" t="str">
        <f t="shared" si="77"/>
        <v>KENT LINEN</v>
      </c>
      <c r="T711" s="84" t="str">
        <f t="shared" si="80"/>
        <v>голубой</v>
      </c>
      <c r="Y711" s="60">
        <f t="shared" si="81"/>
        <v>2</v>
      </c>
      <c r="Z711" s="49">
        <f t="shared" si="82"/>
        <v>193</v>
      </c>
      <c r="AA711" s="60">
        <f t="shared" si="83"/>
        <v>2193</v>
      </c>
    </row>
    <row r="712" spans="1:27">
      <c r="A712" s="84" t="str">
        <f t="shared" si="78"/>
        <v>6213401226</v>
      </c>
      <c r="B712" s="84" t="str">
        <f t="shared" si="79"/>
        <v>02-193-19</v>
      </c>
      <c r="C712" s="113" t="s">
        <v>1931</v>
      </c>
      <c r="D712" s="113" t="s">
        <v>1928</v>
      </c>
      <c r="E712" s="113" t="s">
        <v>788</v>
      </c>
      <c r="F712" s="114">
        <v>61</v>
      </c>
      <c r="G712" s="113" t="s">
        <v>1929</v>
      </c>
      <c r="H712" s="113" t="s">
        <v>91</v>
      </c>
      <c r="I712" s="113" t="s">
        <v>805</v>
      </c>
      <c r="J712" s="113" t="s">
        <v>324</v>
      </c>
      <c r="K712" s="113" t="s">
        <v>382</v>
      </c>
      <c r="L712" s="113" t="s">
        <v>420</v>
      </c>
      <c r="M712" s="113" t="s">
        <v>384</v>
      </c>
      <c r="N712" s="113" t="s">
        <v>37</v>
      </c>
      <c r="O712" s="113" t="s">
        <v>433</v>
      </c>
      <c r="P712" s="113" t="s">
        <v>824</v>
      </c>
      <c r="Q712" s="113">
        <v>226</v>
      </c>
      <c r="R712" s="113" t="s">
        <v>91</v>
      </c>
      <c r="S712" s="84" t="str">
        <f t="shared" si="77"/>
        <v>KENT LINEN</v>
      </c>
      <c r="T712" s="84" t="str">
        <f t="shared" si="80"/>
        <v>голубой</v>
      </c>
      <c r="Y712" s="60">
        <f t="shared" si="81"/>
        <v>2</v>
      </c>
      <c r="Z712" s="49">
        <f t="shared" si="82"/>
        <v>193</v>
      </c>
      <c r="AA712" s="60">
        <f t="shared" si="83"/>
        <v>2193</v>
      </c>
    </row>
    <row r="713" spans="1:27">
      <c r="A713" s="84" t="str">
        <f t="shared" si="78"/>
        <v>6213401282</v>
      </c>
      <c r="B713" s="84" t="str">
        <f t="shared" si="79"/>
        <v>02-193-13</v>
      </c>
      <c r="C713" s="113" t="s">
        <v>1932</v>
      </c>
      <c r="D713" s="113" t="s">
        <v>1933</v>
      </c>
      <c r="E713" s="113" t="s">
        <v>787</v>
      </c>
      <c r="F713" s="114">
        <v>57</v>
      </c>
      <c r="G713" s="113" t="s">
        <v>1929</v>
      </c>
      <c r="H713" s="113" t="s">
        <v>199</v>
      </c>
      <c r="I713" s="113" t="s">
        <v>805</v>
      </c>
      <c r="J713" s="113" t="s">
        <v>324</v>
      </c>
      <c r="K713" s="113" t="s">
        <v>382</v>
      </c>
      <c r="L713" s="113" t="s">
        <v>420</v>
      </c>
      <c r="M713" s="113" t="s">
        <v>384</v>
      </c>
      <c r="N713" s="113" t="s">
        <v>37</v>
      </c>
      <c r="O713" s="113" t="s">
        <v>433</v>
      </c>
      <c r="P713" s="113" t="s">
        <v>824</v>
      </c>
      <c r="Q713" s="113">
        <v>282</v>
      </c>
      <c r="R713" s="113" t="s">
        <v>199</v>
      </c>
      <c r="S713" s="84" t="str">
        <f t="shared" si="77"/>
        <v>KENT LINEN</v>
      </c>
      <c r="T713" s="84" t="str">
        <f t="shared" si="80"/>
        <v>оранжевый</v>
      </c>
      <c r="Y713" s="60">
        <f t="shared" si="81"/>
        <v>2</v>
      </c>
      <c r="Z713" s="49">
        <f t="shared" si="82"/>
        <v>193</v>
      </c>
      <c r="AA713" s="60">
        <f t="shared" si="83"/>
        <v>2193</v>
      </c>
    </row>
    <row r="714" spans="1:27">
      <c r="A714" s="84" t="str">
        <f t="shared" si="78"/>
        <v>6213401282</v>
      </c>
      <c r="B714" s="84" t="str">
        <f t="shared" si="79"/>
        <v>02-193-13</v>
      </c>
      <c r="C714" s="113" t="s">
        <v>1934</v>
      </c>
      <c r="D714" s="113" t="s">
        <v>1933</v>
      </c>
      <c r="E714" s="113" t="s">
        <v>785</v>
      </c>
      <c r="F714" s="114">
        <v>59</v>
      </c>
      <c r="G714" s="113" t="s">
        <v>1929</v>
      </c>
      <c r="H714" s="113" t="s">
        <v>199</v>
      </c>
      <c r="I714" s="113" t="s">
        <v>805</v>
      </c>
      <c r="J714" s="113" t="s">
        <v>324</v>
      </c>
      <c r="K714" s="113" t="s">
        <v>382</v>
      </c>
      <c r="L714" s="113" t="s">
        <v>420</v>
      </c>
      <c r="M714" s="113" t="s">
        <v>384</v>
      </c>
      <c r="N714" s="113" t="s">
        <v>37</v>
      </c>
      <c r="O714" s="113" t="s">
        <v>433</v>
      </c>
      <c r="P714" s="113" t="s">
        <v>824</v>
      </c>
      <c r="Q714" s="113">
        <v>282</v>
      </c>
      <c r="R714" s="113" t="s">
        <v>199</v>
      </c>
      <c r="S714" s="84" t="str">
        <f t="shared" si="77"/>
        <v>KENT LINEN</v>
      </c>
      <c r="T714" s="84" t="str">
        <f t="shared" si="80"/>
        <v>оранжевый</v>
      </c>
      <c r="Y714" s="60">
        <f t="shared" si="81"/>
        <v>2</v>
      </c>
      <c r="Z714" s="49">
        <f t="shared" si="82"/>
        <v>193</v>
      </c>
      <c r="AA714" s="60">
        <f t="shared" si="83"/>
        <v>2193</v>
      </c>
    </row>
    <row r="715" spans="1:27">
      <c r="A715" s="84" t="str">
        <f t="shared" si="78"/>
        <v>62211015</v>
      </c>
      <c r="B715" s="84" t="str">
        <f t="shared" si="79"/>
        <v>02-194-03</v>
      </c>
      <c r="C715" s="113" t="s">
        <v>1935</v>
      </c>
      <c r="D715" s="113" t="s">
        <v>1936</v>
      </c>
      <c r="E715" s="113" t="s">
        <v>787</v>
      </c>
      <c r="F715" s="114">
        <v>57</v>
      </c>
      <c r="G715" s="113" t="s">
        <v>1937</v>
      </c>
      <c r="H715" s="113" t="s">
        <v>195</v>
      </c>
      <c r="I715" s="113" t="s">
        <v>792</v>
      </c>
      <c r="J715" s="113" t="s">
        <v>324</v>
      </c>
      <c r="K715" s="113" t="s">
        <v>382</v>
      </c>
      <c r="L715" s="113" t="s">
        <v>420</v>
      </c>
      <c r="M715" s="113" t="s">
        <v>384</v>
      </c>
      <c r="N715" s="113" t="s">
        <v>43</v>
      </c>
      <c r="O715" s="113" t="s">
        <v>386</v>
      </c>
      <c r="P715" s="113" t="s">
        <v>824</v>
      </c>
      <c r="Q715" s="113">
        <v>5</v>
      </c>
      <c r="R715" s="113" t="s">
        <v>195</v>
      </c>
      <c r="S715" s="84" t="str">
        <f t="shared" si="77"/>
        <v>DRIVER CAP CANVAS</v>
      </c>
      <c r="T715" s="84" t="str">
        <f t="shared" si="80"/>
        <v>оливковый</v>
      </c>
      <c r="Y715" s="60">
        <f t="shared" si="81"/>
        <v>2</v>
      </c>
      <c r="Z715" s="49">
        <f t="shared" si="82"/>
        <v>194</v>
      </c>
      <c r="AA715" s="60">
        <f t="shared" si="83"/>
        <v>2194</v>
      </c>
    </row>
    <row r="716" spans="1:27">
      <c r="A716" s="84" t="str">
        <f t="shared" si="78"/>
        <v>62211015</v>
      </c>
      <c r="B716" s="84" t="str">
        <f t="shared" si="79"/>
        <v>02-194-03</v>
      </c>
      <c r="C716" s="113" t="s">
        <v>1938</v>
      </c>
      <c r="D716" s="113" t="s">
        <v>1936</v>
      </c>
      <c r="E716" s="113" t="s">
        <v>785</v>
      </c>
      <c r="F716" s="114">
        <v>59</v>
      </c>
      <c r="G716" s="113" t="s">
        <v>1937</v>
      </c>
      <c r="H716" s="113" t="s">
        <v>195</v>
      </c>
      <c r="I716" s="113" t="s">
        <v>792</v>
      </c>
      <c r="J716" s="113" t="s">
        <v>324</v>
      </c>
      <c r="K716" s="113" t="s">
        <v>382</v>
      </c>
      <c r="L716" s="113" t="s">
        <v>420</v>
      </c>
      <c r="M716" s="113" t="s">
        <v>384</v>
      </c>
      <c r="N716" s="113" t="s">
        <v>43</v>
      </c>
      <c r="O716" s="113" t="s">
        <v>386</v>
      </c>
      <c r="P716" s="113" t="s">
        <v>824</v>
      </c>
      <c r="Q716" s="113">
        <v>5</v>
      </c>
      <c r="R716" s="113" t="s">
        <v>195</v>
      </c>
      <c r="S716" s="84" t="str">
        <f t="shared" si="77"/>
        <v>DRIVER CAP CANVAS</v>
      </c>
      <c r="T716" s="84" t="str">
        <f t="shared" si="80"/>
        <v>оливковый</v>
      </c>
      <c r="Y716" s="60">
        <f t="shared" si="81"/>
        <v>2</v>
      </c>
      <c r="Z716" s="49">
        <f t="shared" si="82"/>
        <v>194</v>
      </c>
      <c r="AA716" s="60">
        <f t="shared" si="83"/>
        <v>2194</v>
      </c>
    </row>
    <row r="717" spans="1:27">
      <c r="A717" s="84" t="str">
        <f t="shared" si="78"/>
        <v>629310423</v>
      </c>
      <c r="B717" s="84" t="str">
        <f t="shared" si="79"/>
        <v>02-195-06</v>
      </c>
      <c r="C717" s="113" t="s">
        <v>1939</v>
      </c>
      <c r="D717" s="113" t="s">
        <v>1940</v>
      </c>
      <c r="E717" s="113" t="s">
        <v>787</v>
      </c>
      <c r="F717" s="114">
        <v>57</v>
      </c>
      <c r="G717" s="113" t="s">
        <v>1941</v>
      </c>
      <c r="H717" s="113" t="s">
        <v>71</v>
      </c>
      <c r="I717" s="113" t="s">
        <v>805</v>
      </c>
      <c r="J717" s="113" t="s">
        <v>348</v>
      </c>
      <c r="K717" s="113" t="s">
        <v>382</v>
      </c>
      <c r="L717" s="113" t="s">
        <v>420</v>
      </c>
      <c r="M717" s="113" t="s">
        <v>384</v>
      </c>
      <c r="N717" s="113" t="s">
        <v>37</v>
      </c>
      <c r="O717" s="113" t="s">
        <v>385</v>
      </c>
      <c r="P717" s="113" t="s">
        <v>824</v>
      </c>
      <c r="Q717" s="113">
        <v>23</v>
      </c>
      <c r="R717" s="113" t="s">
        <v>71</v>
      </c>
      <c r="S717" s="84" t="str">
        <f t="shared" si="77"/>
        <v>RIDERS CAP LINEN</v>
      </c>
      <c r="T717" s="84" t="str">
        <f t="shared" si="80"/>
        <v>синий</v>
      </c>
      <c r="Y717" s="60">
        <f t="shared" si="81"/>
        <v>2</v>
      </c>
      <c r="Z717" s="49">
        <f t="shared" si="82"/>
        <v>195</v>
      </c>
      <c r="AA717" s="60">
        <f t="shared" si="83"/>
        <v>2195</v>
      </c>
    </row>
    <row r="718" spans="1:27">
      <c r="A718" s="84" t="str">
        <f t="shared" si="78"/>
        <v>629310423</v>
      </c>
      <c r="B718" s="84" t="str">
        <f t="shared" si="79"/>
        <v>02-195-06</v>
      </c>
      <c r="C718" s="113" t="s">
        <v>1942</v>
      </c>
      <c r="D718" s="113" t="s">
        <v>1940</v>
      </c>
      <c r="E718" s="113" t="s">
        <v>785</v>
      </c>
      <c r="F718" s="114">
        <v>59</v>
      </c>
      <c r="G718" s="113" t="s">
        <v>1941</v>
      </c>
      <c r="H718" s="113" t="s">
        <v>71</v>
      </c>
      <c r="I718" s="113" t="s">
        <v>805</v>
      </c>
      <c r="J718" s="113" t="s">
        <v>348</v>
      </c>
      <c r="K718" s="113" t="s">
        <v>382</v>
      </c>
      <c r="L718" s="113" t="s">
        <v>420</v>
      </c>
      <c r="M718" s="113" t="s">
        <v>384</v>
      </c>
      <c r="N718" s="113" t="s">
        <v>37</v>
      </c>
      <c r="O718" s="113" t="s">
        <v>385</v>
      </c>
      <c r="P718" s="113" t="s">
        <v>824</v>
      </c>
      <c r="Q718" s="113">
        <v>23</v>
      </c>
      <c r="R718" s="113" t="s">
        <v>71</v>
      </c>
      <c r="S718" s="84" t="str">
        <f t="shared" si="77"/>
        <v>RIDERS CAP LINEN</v>
      </c>
      <c r="T718" s="84" t="str">
        <f t="shared" si="80"/>
        <v>синий</v>
      </c>
      <c r="Y718" s="60">
        <f t="shared" si="81"/>
        <v>2</v>
      </c>
      <c r="Z718" s="49">
        <f t="shared" si="82"/>
        <v>195</v>
      </c>
      <c r="AA718" s="60">
        <f t="shared" si="83"/>
        <v>2195</v>
      </c>
    </row>
    <row r="719" spans="1:27">
      <c r="A719" s="84" t="str">
        <f t="shared" si="78"/>
        <v>6293501320</v>
      </c>
      <c r="B719" s="84" t="str">
        <f t="shared" si="79"/>
        <v>02-196-06</v>
      </c>
      <c r="C719" s="113" t="s">
        <v>1943</v>
      </c>
      <c r="D719" s="113" t="s">
        <v>1944</v>
      </c>
      <c r="E719" s="113" t="s">
        <v>787</v>
      </c>
      <c r="F719" s="114">
        <v>57</v>
      </c>
      <c r="G719" s="113" t="s">
        <v>1945</v>
      </c>
      <c r="H719" s="113" t="s">
        <v>71</v>
      </c>
      <c r="I719" s="113" t="s">
        <v>805</v>
      </c>
      <c r="J719" s="113" t="s">
        <v>324</v>
      </c>
      <c r="K719" s="113" t="s">
        <v>382</v>
      </c>
      <c r="L719" s="113" t="s">
        <v>420</v>
      </c>
      <c r="M719" s="113" t="s">
        <v>384</v>
      </c>
      <c r="N719" s="113" t="s">
        <v>37</v>
      </c>
      <c r="O719" s="113" t="s">
        <v>433</v>
      </c>
      <c r="P719" s="113" t="s">
        <v>824</v>
      </c>
      <c r="Q719" s="113">
        <v>320</v>
      </c>
      <c r="R719" s="113" t="s">
        <v>71</v>
      </c>
      <c r="S719" s="84" t="str">
        <f t="shared" si="77"/>
        <v>KENT LINEN</v>
      </c>
      <c r="T719" s="84" t="str">
        <f t="shared" si="80"/>
        <v>синий</v>
      </c>
      <c r="Y719" s="60">
        <f t="shared" si="81"/>
        <v>2</v>
      </c>
      <c r="Z719" s="49">
        <f t="shared" si="82"/>
        <v>196</v>
      </c>
      <c r="AA719" s="60">
        <f t="shared" si="83"/>
        <v>2196</v>
      </c>
    </row>
    <row r="720" spans="1:27">
      <c r="A720" s="84" t="str">
        <f t="shared" si="78"/>
        <v>6293501320</v>
      </c>
      <c r="B720" s="84" t="str">
        <f t="shared" si="79"/>
        <v>02-196-06</v>
      </c>
      <c r="C720" s="113" t="s">
        <v>1946</v>
      </c>
      <c r="D720" s="113" t="s">
        <v>1944</v>
      </c>
      <c r="E720" s="113" t="s">
        <v>785</v>
      </c>
      <c r="F720" s="114">
        <v>59</v>
      </c>
      <c r="G720" s="113" t="s">
        <v>1945</v>
      </c>
      <c r="H720" s="113" t="s">
        <v>71</v>
      </c>
      <c r="I720" s="113" t="s">
        <v>805</v>
      </c>
      <c r="J720" s="113" t="s">
        <v>324</v>
      </c>
      <c r="K720" s="113" t="s">
        <v>382</v>
      </c>
      <c r="L720" s="113" t="s">
        <v>420</v>
      </c>
      <c r="M720" s="113" t="s">
        <v>384</v>
      </c>
      <c r="N720" s="113" t="s">
        <v>37</v>
      </c>
      <c r="O720" s="113" t="s">
        <v>433</v>
      </c>
      <c r="P720" s="113" t="s">
        <v>824</v>
      </c>
      <c r="Q720" s="113">
        <v>320</v>
      </c>
      <c r="R720" s="113" t="s">
        <v>71</v>
      </c>
      <c r="S720" s="84" t="str">
        <f t="shared" si="77"/>
        <v>KENT LINEN</v>
      </c>
      <c r="T720" s="84" t="str">
        <f t="shared" si="80"/>
        <v>синий</v>
      </c>
      <c r="Y720" s="60">
        <f t="shared" si="81"/>
        <v>2</v>
      </c>
      <c r="Z720" s="49">
        <f t="shared" si="82"/>
        <v>196</v>
      </c>
      <c r="AA720" s="60">
        <f t="shared" si="83"/>
        <v>2196</v>
      </c>
    </row>
    <row r="721" spans="1:27">
      <c r="A721" s="84" t="str">
        <f t="shared" si="78"/>
        <v>6293501320</v>
      </c>
      <c r="B721" s="84" t="str">
        <f t="shared" si="79"/>
        <v>02-196-06</v>
      </c>
      <c r="C721" s="113" t="s">
        <v>1947</v>
      </c>
      <c r="D721" s="113" t="s">
        <v>1944</v>
      </c>
      <c r="E721" s="113" t="s">
        <v>788</v>
      </c>
      <c r="F721" s="114">
        <v>61</v>
      </c>
      <c r="G721" s="113" t="s">
        <v>1945</v>
      </c>
      <c r="H721" s="113" t="s">
        <v>71</v>
      </c>
      <c r="I721" s="113" t="s">
        <v>805</v>
      </c>
      <c r="J721" s="113" t="s">
        <v>324</v>
      </c>
      <c r="K721" s="113" t="s">
        <v>382</v>
      </c>
      <c r="L721" s="113" t="s">
        <v>420</v>
      </c>
      <c r="M721" s="113" t="s">
        <v>384</v>
      </c>
      <c r="N721" s="113" t="s">
        <v>37</v>
      </c>
      <c r="O721" s="113" t="s">
        <v>433</v>
      </c>
      <c r="P721" s="113" t="s">
        <v>824</v>
      </c>
      <c r="Q721" s="113">
        <v>320</v>
      </c>
      <c r="R721" s="113" t="s">
        <v>71</v>
      </c>
      <c r="S721" s="84" t="str">
        <f t="shared" si="77"/>
        <v>KENT LINEN</v>
      </c>
      <c r="T721" s="84" t="str">
        <f t="shared" si="80"/>
        <v>синий</v>
      </c>
      <c r="Y721" s="60">
        <f t="shared" si="81"/>
        <v>2</v>
      </c>
      <c r="Z721" s="49">
        <f t="shared" si="82"/>
        <v>196</v>
      </c>
      <c r="AA721" s="60">
        <f t="shared" si="83"/>
        <v>2196</v>
      </c>
    </row>
    <row r="722" spans="1:27">
      <c r="A722" s="84" t="str">
        <f t="shared" si="78"/>
        <v>63831013</v>
      </c>
      <c r="B722" s="84" t="str">
        <f t="shared" si="79"/>
        <v>02-197-16</v>
      </c>
      <c r="C722" s="113" t="s">
        <v>1948</v>
      </c>
      <c r="D722" s="113" t="s">
        <v>1949</v>
      </c>
      <c r="E722" s="113" t="s">
        <v>787</v>
      </c>
      <c r="F722" s="114">
        <v>57</v>
      </c>
      <c r="G722" s="113" t="s">
        <v>1950</v>
      </c>
      <c r="H722" s="113" t="s">
        <v>55</v>
      </c>
      <c r="I722" s="113" t="s">
        <v>805</v>
      </c>
      <c r="J722" s="113" t="s">
        <v>324</v>
      </c>
      <c r="K722" s="113" t="s">
        <v>382</v>
      </c>
      <c r="L722" s="113" t="s">
        <v>420</v>
      </c>
      <c r="M722" s="113" t="s">
        <v>384</v>
      </c>
      <c r="N722" s="113" t="s">
        <v>37</v>
      </c>
      <c r="O722" s="113" t="s">
        <v>428</v>
      </c>
      <c r="P722" s="113" t="s">
        <v>824</v>
      </c>
      <c r="Q722" s="113">
        <v>3</v>
      </c>
      <c r="R722" s="113" t="s">
        <v>71</v>
      </c>
      <c r="S722" s="84" t="str">
        <f t="shared" si="77"/>
        <v>DRIVER CAP LINEN</v>
      </c>
      <c r="T722" s="84" t="str">
        <f t="shared" si="80"/>
        <v>темно-синий</v>
      </c>
      <c r="Y722" s="60">
        <f t="shared" si="81"/>
        <v>2</v>
      </c>
      <c r="Z722" s="49">
        <f t="shared" si="82"/>
        <v>197</v>
      </c>
      <c r="AA722" s="60">
        <f t="shared" si="83"/>
        <v>2197</v>
      </c>
    </row>
    <row r="723" spans="1:27">
      <c r="A723" s="84" t="str">
        <f t="shared" si="78"/>
        <v>63831013</v>
      </c>
      <c r="B723" s="84" t="str">
        <f t="shared" si="79"/>
        <v>02-197-16</v>
      </c>
      <c r="C723" s="113" t="s">
        <v>1951</v>
      </c>
      <c r="D723" s="113" t="s">
        <v>1949</v>
      </c>
      <c r="E723" s="113" t="s">
        <v>785</v>
      </c>
      <c r="F723" s="114">
        <v>59</v>
      </c>
      <c r="G723" s="113" t="s">
        <v>1950</v>
      </c>
      <c r="H723" s="113" t="s">
        <v>55</v>
      </c>
      <c r="I723" s="113" t="s">
        <v>805</v>
      </c>
      <c r="J723" s="113" t="s">
        <v>324</v>
      </c>
      <c r="K723" s="113" t="s">
        <v>382</v>
      </c>
      <c r="L723" s="113" t="s">
        <v>420</v>
      </c>
      <c r="M723" s="113" t="s">
        <v>384</v>
      </c>
      <c r="N723" s="113" t="s">
        <v>37</v>
      </c>
      <c r="O723" s="113" t="s">
        <v>428</v>
      </c>
      <c r="P723" s="113" t="s">
        <v>824</v>
      </c>
      <c r="Q723" s="113">
        <v>3</v>
      </c>
      <c r="R723" s="113" t="s">
        <v>71</v>
      </c>
      <c r="S723" s="84" t="str">
        <f t="shared" si="77"/>
        <v>DRIVER CAP LINEN</v>
      </c>
      <c r="T723" s="84" t="str">
        <f t="shared" si="80"/>
        <v>темно-синий</v>
      </c>
      <c r="Y723" s="60">
        <f t="shared" si="81"/>
        <v>2</v>
      </c>
      <c r="Z723" s="49">
        <f t="shared" si="82"/>
        <v>197</v>
      </c>
      <c r="AA723" s="60">
        <f t="shared" si="83"/>
        <v>2197</v>
      </c>
    </row>
    <row r="724" spans="1:27">
      <c r="A724" s="84" t="str">
        <f t="shared" si="78"/>
        <v>638310123</v>
      </c>
      <c r="B724" s="84" t="str">
        <f t="shared" si="79"/>
        <v>02-197-06</v>
      </c>
      <c r="C724" s="113" t="s">
        <v>1952</v>
      </c>
      <c r="D724" s="113" t="s">
        <v>1953</v>
      </c>
      <c r="E724" s="113" t="s">
        <v>787</v>
      </c>
      <c r="F724" s="114">
        <v>57</v>
      </c>
      <c r="G724" s="113" t="s">
        <v>1950</v>
      </c>
      <c r="H724" s="113" t="s">
        <v>71</v>
      </c>
      <c r="I724" s="113" t="s">
        <v>805</v>
      </c>
      <c r="J724" s="113" t="s">
        <v>324</v>
      </c>
      <c r="K724" s="113" t="s">
        <v>382</v>
      </c>
      <c r="L724" s="113" t="s">
        <v>420</v>
      </c>
      <c r="M724" s="113" t="s">
        <v>384</v>
      </c>
      <c r="N724" s="113" t="s">
        <v>37</v>
      </c>
      <c r="O724" s="113" t="s">
        <v>428</v>
      </c>
      <c r="P724" s="113" t="s">
        <v>824</v>
      </c>
      <c r="Q724" s="113">
        <v>23</v>
      </c>
      <c r="R724" s="113" t="s">
        <v>71</v>
      </c>
      <c r="S724" s="84" t="str">
        <f t="shared" si="77"/>
        <v>DRIVER CAP LINEN</v>
      </c>
      <c r="T724" s="84" t="str">
        <f t="shared" si="80"/>
        <v>синий</v>
      </c>
      <c r="Y724" s="60">
        <f t="shared" si="81"/>
        <v>2</v>
      </c>
      <c r="Z724" s="49">
        <f t="shared" si="82"/>
        <v>197</v>
      </c>
      <c r="AA724" s="60">
        <f t="shared" si="83"/>
        <v>2197</v>
      </c>
    </row>
    <row r="725" spans="1:27">
      <c r="A725" s="84" t="str">
        <f t="shared" si="78"/>
        <v>638310123</v>
      </c>
      <c r="B725" s="84" t="str">
        <f t="shared" si="79"/>
        <v>02-197-06</v>
      </c>
      <c r="C725" s="113" t="s">
        <v>1954</v>
      </c>
      <c r="D725" s="113" t="s">
        <v>1953</v>
      </c>
      <c r="E725" s="113" t="s">
        <v>785</v>
      </c>
      <c r="F725" s="114">
        <v>59</v>
      </c>
      <c r="G725" s="113" t="s">
        <v>1950</v>
      </c>
      <c r="H725" s="113" t="s">
        <v>71</v>
      </c>
      <c r="I725" s="113" t="s">
        <v>805</v>
      </c>
      <c r="J725" s="113" t="s">
        <v>324</v>
      </c>
      <c r="K725" s="113" t="s">
        <v>382</v>
      </c>
      <c r="L725" s="113" t="s">
        <v>420</v>
      </c>
      <c r="M725" s="113" t="s">
        <v>384</v>
      </c>
      <c r="N725" s="113" t="s">
        <v>37</v>
      </c>
      <c r="O725" s="113" t="s">
        <v>428</v>
      </c>
      <c r="P725" s="113" t="s">
        <v>824</v>
      </c>
      <c r="Q725" s="113">
        <v>23</v>
      </c>
      <c r="R725" s="113" t="s">
        <v>71</v>
      </c>
      <c r="S725" s="84" t="str">
        <f t="shared" si="77"/>
        <v>DRIVER CAP LINEN</v>
      </c>
      <c r="T725" s="84" t="str">
        <f t="shared" si="80"/>
        <v>синий</v>
      </c>
      <c r="Y725" s="60">
        <f t="shared" si="81"/>
        <v>2</v>
      </c>
      <c r="Z725" s="49">
        <f t="shared" si="82"/>
        <v>197</v>
      </c>
      <c r="AA725" s="60">
        <f t="shared" si="83"/>
        <v>2197</v>
      </c>
    </row>
    <row r="726" spans="1:27">
      <c r="A726" s="84" t="str">
        <f t="shared" si="78"/>
        <v>6383203122</v>
      </c>
      <c r="B726" s="84" t="str">
        <f t="shared" si="79"/>
        <v>02-198-06</v>
      </c>
      <c r="C726" s="113" t="s">
        <v>1955</v>
      </c>
      <c r="D726" s="113" t="s">
        <v>1956</v>
      </c>
      <c r="E726" s="113" t="s">
        <v>787</v>
      </c>
      <c r="F726" s="114">
        <v>57</v>
      </c>
      <c r="G726" s="113" t="s">
        <v>1957</v>
      </c>
      <c r="H726" s="113" t="s">
        <v>71</v>
      </c>
      <c r="I726" s="113" t="s">
        <v>805</v>
      </c>
      <c r="J726" s="113" t="s">
        <v>324</v>
      </c>
      <c r="K726" s="113" t="s">
        <v>382</v>
      </c>
      <c r="L726" s="113" t="s">
        <v>420</v>
      </c>
      <c r="M726" s="113" t="s">
        <v>384</v>
      </c>
      <c r="N726" s="113" t="s">
        <v>37</v>
      </c>
      <c r="O726" s="113" t="s">
        <v>433</v>
      </c>
      <c r="P726" s="113" t="s">
        <v>824</v>
      </c>
      <c r="Q726" s="113">
        <v>122</v>
      </c>
      <c r="R726" s="113" t="s">
        <v>71</v>
      </c>
      <c r="S726" s="84" t="str">
        <f t="shared" si="77"/>
        <v>DRIVER CAP LINEN</v>
      </c>
      <c r="T726" s="84" t="str">
        <f t="shared" si="80"/>
        <v>синий</v>
      </c>
      <c r="Y726" s="60">
        <f t="shared" si="81"/>
        <v>2</v>
      </c>
      <c r="Z726" s="49">
        <f t="shared" si="82"/>
        <v>198</v>
      </c>
      <c r="AA726" s="60">
        <f t="shared" si="83"/>
        <v>2198</v>
      </c>
    </row>
    <row r="727" spans="1:27">
      <c r="A727" s="84" t="str">
        <f t="shared" si="78"/>
        <v>6383203122</v>
      </c>
      <c r="B727" s="84" t="str">
        <f t="shared" si="79"/>
        <v>02-198-06</v>
      </c>
      <c r="C727" s="113" t="s">
        <v>1958</v>
      </c>
      <c r="D727" s="113" t="s">
        <v>1956</v>
      </c>
      <c r="E727" s="113" t="s">
        <v>785</v>
      </c>
      <c r="F727" s="114">
        <v>59</v>
      </c>
      <c r="G727" s="113" t="s">
        <v>1957</v>
      </c>
      <c r="H727" s="113" t="s">
        <v>71</v>
      </c>
      <c r="I727" s="113" t="s">
        <v>805</v>
      </c>
      <c r="J727" s="113" t="s">
        <v>324</v>
      </c>
      <c r="K727" s="113" t="s">
        <v>382</v>
      </c>
      <c r="L727" s="113" t="s">
        <v>420</v>
      </c>
      <c r="M727" s="113" t="s">
        <v>384</v>
      </c>
      <c r="N727" s="113" t="s">
        <v>37</v>
      </c>
      <c r="O727" s="113" t="s">
        <v>433</v>
      </c>
      <c r="P727" s="113" t="s">
        <v>824</v>
      </c>
      <c r="Q727" s="113">
        <v>122</v>
      </c>
      <c r="R727" s="113" t="s">
        <v>71</v>
      </c>
      <c r="S727" s="84" t="str">
        <f t="shared" si="77"/>
        <v>DRIVER CAP LINEN</v>
      </c>
      <c r="T727" s="84" t="str">
        <f t="shared" si="80"/>
        <v>синий</v>
      </c>
      <c r="Y727" s="60">
        <f t="shared" si="81"/>
        <v>2</v>
      </c>
      <c r="Z727" s="49">
        <f t="shared" si="82"/>
        <v>198</v>
      </c>
      <c r="AA727" s="60">
        <f t="shared" si="83"/>
        <v>2198</v>
      </c>
    </row>
    <row r="728" spans="1:27">
      <c r="A728" s="84" t="str">
        <f t="shared" si="78"/>
        <v>6383203162</v>
      </c>
      <c r="B728" s="84" t="str">
        <f t="shared" si="79"/>
        <v>02-198-14</v>
      </c>
      <c r="C728" s="113" t="s">
        <v>1959</v>
      </c>
      <c r="D728" s="113" t="s">
        <v>1960</v>
      </c>
      <c r="E728" s="113" t="s">
        <v>787</v>
      </c>
      <c r="F728" s="114">
        <v>57</v>
      </c>
      <c r="G728" s="113" t="s">
        <v>1957</v>
      </c>
      <c r="H728" s="113" t="s">
        <v>86</v>
      </c>
      <c r="I728" s="113" t="s">
        <v>805</v>
      </c>
      <c r="J728" s="113" t="s">
        <v>324</v>
      </c>
      <c r="K728" s="113" t="s">
        <v>382</v>
      </c>
      <c r="L728" s="113" t="s">
        <v>420</v>
      </c>
      <c r="M728" s="113" t="s">
        <v>384</v>
      </c>
      <c r="N728" s="113" t="s">
        <v>37</v>
      </c>
      <c r="O728" s="113" t="s">
        <v>433</v>
      </c>
      <c r="P728" s="113" t="s">
        <v>824</v>
      </c>
      <c r="Q728" s="113">
        <v>162</v>
      </c>
      <c r="R728" s="113" t="s">
        <v>86</v>
      </c>
      <c r="S728" s="84" t="str">
        <f t="shared" si="77"/>
        <v>DRIVER CAP LINEN</v>
      </c>
      <c r="T728" s="84" t="str">
        <f t="shared" si="80"/>
        <v>коричневый</v>
      </c>
      <c r="Y728" s="60">
        <f t="shared" si="81"/>
        <v>2</v>
      </c>
      <c r="Z728" s="49">
        <f t="shared" si="82"/>
        <v>198</v>
      </c>
      <c r="AA728" s="60">
        <f t="shared" si="83"/>
        <v>2198</v>
      </c>
    </row>
    <row r="729" spans="1:27">
      <c r="A729" s="84" t="str">
        <f t="shared" si="78"/>
        <v>6383203162</v>
      </c>
      <c r="B729" s="84" t="str">
        <f t="shared" si="79"/>
        <v>02-198-14</v>
      </c>
      <c r="C729" s="113" t="s">
        <v>1961</v>
      </c>
      <c r="D729" s="113" t="s">
        <v>1960</v>
      </c>
      <c r="E729" s="113" t="s">
        <v>785</v>
      </c>
      <c r="F729" s="114">
        <v>59</v>
      </c>
      <c r="G729" s="113" t="s">
        <v>1957</v>
      </c>
      <c r="H729" s="113" t="s">
        <v>86</v>
      </c>
      <c r="I729" s="113" t="s">
        <v>805</v>
      </c>
      <c r="J729" s="113" t="s">
        <v>324</v>
      </c>
      <c r="K729" s="113" t="s">
        <v>382</v>
      </c>
      <c r="L729" s="113" t="s">
        <v>420</v>
      </c>
      <c r="M729" s="113" t="s">
        <v>384</v>
      </c>
      <c r="N729" s="113" t="s">
        <v>37</v>
      </c>
      <c r="O729" s="113" t="s">
        <v>433</v>
      </c>
      <c r="P729" s="113" t="s">
        <v>824</v>
      </c>
      <c r="Q729" s="113">
        <v>162</v>
      </c>
      <c r="R729" s="113" t="s">
        <v>86</v>
      </c>
      <c r="S729" s="84" t="str">
        <f t="shared" si="77"/>
        <v>DRIVER CAP LINEN</v>
      </c>
      <c r="T729" s="84" t="str">
        <f t="shared" si="80"/>
        <v>коричневый</v>
      </c>
      <c r="Y729" s="60">
        <f t="shared" si="81"/>
        <v>2</v>
      </c>
      <c r="Z729" s="49">
        <f t="shared" si="82"/>
        <v>198</v>
      </c>
      <c r="AA729" s="60">
        <f t="shared" si="83"/>
        <v>2198</v>
      </c>
    </row>
    <row r="730" spans="1:27">
      <c r="A730" s="84" t="str">
        <f t="shared" si="78"/>
        <v>6383203162</v>
      </c>
      <c r="B730" s="84" t="str">
        <f t="shared" si="79"/>
        <v>02-198-14</v>
      </c>
      <c r="C730" s="113" t="s">
        <v>1962</v>
      </c>
      <c r="D730" s="113" t="s">
        <v>1960</v>
      </c>
      <c r="E730" s="113" t="s">
        <v>788</v>
      </c>
      <c r="F730" s="114">
        <v>61</v>
      </c>
      <c r="G730" s="113" t="s">
        <v>1957</v>
      </c>
      <c r="H730" s="113" t="s">
        <v>86</v>
      </c>
      <c r="I730" s="113" t="s">
        <v>805</v>
      </c>
      <c r="J730" s="113" t="s">
        <v>324</v>
      </c>
      <c r="K730" s="113" t="s">
        <v>382</v>
      </c>
      <c r="L730" s="113" t="s">
        <v>420</v>
      </c>
      <c r="M730" s="113" t="s">
        <v>384</v>
      </c>
      <c r="N730" s="113" t="s">
        <v>37</v>
      </c>
      <c r="O730" s="113" t="s">
        <v>433</v>
      </c>
      <c r="P730" s="113" t="s">
        <v>824</v>
      </c>
      <c r="Q730" s="113">
        <v>162</v>
      </c>
      <c r="R730" s="113" t="s">
        <v>86</v>
      </c>
      <c r="S730" s="84" t="str">
        <f t="shared" si="77"/>
        <v>DRIVER CAP LINEN</v>
      </c>
      <c r="T730" s="84" t="str">
        <f t="shared" si="80"/>
        <v>коричневый</v>
      </c>
      <c r="Y730" s="60">
        <f t="shared" si="81"/>
        <v>2</v>
      </c>
      <c r="Z730" s="49">
        <f t="shared" si="82"/>
        <v>198</v>
      </c>
      <c r="AA730" s="60">
        <f t="shared" si="83"/>
        <v>2198</v>
      </c>
    </row>
    <row r="731" spans="1:27">
      <c r="A731" s="84" t="str">
        <f t="shared" si="78"/>
        <v>6433201122</v>
      </c>
      <c r="B731" s="84" t="str">
        <f t="shared" si="79"/>
        <v>02-199-06</v>
      </c>
      <c r="C731" s="113" t="s">
        <v>1963</v>
      </c>
      <c r="D731" s="113" t="s">
        <v>1964</v>
      </c>
      <c r="E731" s="113" t="s">
        <v>787</v>
      </c>
      <c r="F731" s="114">
        <v>57</v>
      </c>
      <c r="G731" s="113" t="s">
        <v>1965</v>
      </c>
      <c r="H731" s="113" t="s">
        <v>71</v>
      </c>
      <c r="I731" s="113" t="s">
        <v>805</v>
      </c>
      <c r="J731" s="113" t="s">
        <v>318</v>
      </c>
      <c r="K731" s="113" t="s">
        <v>382</v>
      </c>
      <c r="L731" s="113" t="s">
        <v>420</v>
      </c>
      <c r="M731" s="113" t="s">
        <v>384</v>
      </c>
      <c r="N731" s="113" t="s">
        <v>37</v>
      </c>
      <c r="O731" s="113" t="s">
        <v>428</v>
      </c>
      <c r="P731" s="113" t="s">
        <v>824</v>
      </c>
      <c r="Q731" s="113">
        <v>122</v>
      </c>
      <c r="R731" s="113" t="s">
        <v>71</v>
      </c>
      <c r="S731" s="84" t="str">
        <f t="shared" si="77"/>
        <v>4-PANEL CAP LINEN</v>
      </c>
      <c r="T731" s="84" t="str">
        <f t="shared" si="80"/>
        <v>синий</v>
      </c>
      <c r="Y731" s="60">
        <f t="shared" si="81"/>
        <v>2</v>
      </c>
      <c r="Z731" s="49">
        <f t="shared" si="82"/>
        <v>199</v>
      </c>
      <c r="AA731" s="60">
        <f t="shared" si="83"/>
        <v>2199</v>
      </c>
    </row>
    <row r="732" spans="1:27">
      <c r="A732" s="84" t="str">
        <f t="shared" si="78"/>
        <v>6433201122</v>
      </c>
      <c r="B732" s="84" t="str">
        <f t="shared" si="79"/>
        <v>02-199-06</v>
      </c>
      <c r="C732" s="113" t="s">
        <v>1966</v>
      </c>
      <c r="D732" s="113" t="s">
        <v>1964</v>
      </c>
      <c r="E732" s="113" t="s">
        <v>785</v>
      </c>
      <c r="F732" s="114">
        <v>59</v>
      </c>
      <c r="G732" s="113" t="s">
        <v>1965</v>
      </c>
      <c r="H732" s="113" t="s">
        <v>71</v>
      </c>
      <c r="I732" s="113" t="s">
        <v>805</v>
      </c>
      <c r="J732" s="113" t="s">
        <v>318</v>
      </c>
      <c r="K732" s="113" t="s">
        <v>382</v>
      </c>
      <c r="L732" s="113" t="s">
        <v>420</v>
      </c>
      <c r="M732" s="113" t="s">
        <v>384</v>
      </c>
      <c r="N732" s="113" t="s">
        <v>37</v>
      </c>
      <c r="O732" s="113" t="s">
        <v>428</v>
      </c>
      <c r="P732" s="113" t="s">
        <v>824</v>
      </c>
      <c r="Q732" s="113">
        <v>122</v>
      </c>
      <c r="R732" s="113" t="s">
        <v>71</v>
      </c>
      <c r="S732" s="84" t="str">
        <f t="shared" si="77"/>
        <v>4-PANEL CAP LINEN</v>
      </c>
      <c r="T732" s="84" t="str">
        <f t="shared" si="80"/>
        <v>синий</v>
      </c>
      <c r="Y732" s="60">
        <f t="shared" si="81"/>
        <v>2</v>
      </c>
      <c r="Z732" s="49">
        <f t="shared" si="82"/>
        <v>199</v>
      </c>
      <c r="AA732" s="60">
        <f t="shared" si="83"/>
        <v>2199</v>
      </c>
    </row>
    <row r="733" spans="1:27">
      <c r="A733" s="84" t="str">
        <f t="shared" si="78"/>
        <v>6433201122</v>
      </c>
      <c r="B733" s="84" t="str">
        <f t="shared" si="79"/>
        <v>02-199-06</v>
      </c>
      <c r="C733" s="113" t="s">
        <v>1967</v>
      </c>
      <c r="D733" s="113" t="s">
        <v>1964</v>
      </c>
      <c r="E733" s="113" t="s">
        <v>788</v>
      </c>
      <c r="F733" s="114">
        <v>61</v>
      </c>
      <c r="G733" s="113" t="s">
        <v>1965</v>
      </c>
      <c r="H733" s="113" t="s">
        <v>71</v>
      </c>
      <c r="I733" s="113" t="s">
        <v>805</v>
      </c>
      <c r="J733" s="113" t="s">
        <v>318</v>
      </c>
      <c r="K733" s="113" t="s">
        <v>382</v>
      </c>
      <c r="L733" s="113" t="s">
        <v>420</v>
      </c>
      <c r="M733" s="113" t="s">
        <v>384</v>
      </c>
      <c r="N733" s="113" t="s">
        <v>37</v>
      </c>
      <c r="O733" s="113" t="s">
        <v>428</v>
      </c>
      <c r="P733" s="113" t="s">
        <v>824</v>
      </c>
      <c r="Q733" s="113">
        <v>122</v>
      </c>
      <c r="R733" s="113" t="s">
        <v>71</v>
      </c>
      <c r="S733" s="84" t="str">
        <f t="shared" si="77"/>
        <v>4-PANEL CAP LINEN</v>
      </c>
      <c r="T733" s="84" t="str">
        <f t="shared" si="80"/>
        <v>синий</v>
      </c>
      <c r="Y733" s="60">
        <f t="shared" si="81"/>
        <v>2</v>
      </c>
      <c r="Z733" s="49">
        <f t="shared" si="82"/>
        <v>199</v>
      </c>
      <c r="AA733" s="60">
        <f t="shared" si="83"/>
        <v>2199</v>
      </c>
    </row>
    <row r="734" spans="1:27">
      <c r="A734" s="84" t="str">
        <f t="shared" si="78"/>
        <v>6433201162</v>
      </c>
      <c r="B734" s="84" t="str">
        <f t="shared" si="79"/>
        <v>02-199-14</v>
      </c>
      <c r="C734" s="113" t="s">
        <v>1968</v>
      </c>
      <c r="D734" s="113" t="s">
        <v>1969</v>
      </c>
      <c r="E734" s="113" t="s">
        <v>787</v>
      </c>
      <c r="F734" s="114">
        <v>57</v>
      </c>
      <c r="G734" s="113" t="s">
        <v>1965</v>
      </c>
      <c r="H734" s="113" t="s">
        <v>86</v>
      </c>
      <c r="I734" s="113" t="s">
        <v>805</v>
      </c>
      <c r="J734" s="113" t="s">
        <v>318</v>
      </c>
      <c r="K734" s="113" t="s">
        <v>382</v>
      </c>
      <c r="L734" s="113" t="s">
        <v>420</v>
      </c>
      <c r="M734" s="113" t="s">
        <v>384</v>
      </c>
      <c r="N734" s="113" t="s">
        <v>37</v>
      </c>
      <c r="O734" s="113" t="s">
        <v>428</v>
      </c>
      <c r="P734" s="113" t="s">
        <v>824</v>
      </c>
      <c r="Q734" s="113">
        <v>162</v>
      </c>
      <c r="R734" s="113" t="s">
        <v>86</v>
      </c>
      <c r="S734" s="84" t="str">
        <f t="shared" si="77"/>
        <v>4-PANEL CAP LINEN</v>
      </c>
      <c r="T734" s="84" t="str">
        <f t="shared" si="80"/>
        <v>коричневый</v>
      </c>
      <c r="Y734" s="60">
        <f t="shared" si="81"/>
        <v>2</v>
      </c>
      <c r="Z734" s="49">
        <f t="shared" si="82"/>
        <v>199</v>
      </c>
      <c r="AA734" s="60">
        <f t="shared" si="83"/>
        <v>2199</v>
      </c>
    </row>
    <row r="735" spans="1:27">
      <c r="A735" s="84" t="str">
        <f t="shared" si="78"/>
        <v>6433201162</v>
      </c>
      <c r="B735" s="84" t="str">
        <f t="shared" si="79"/>
        <v>02-199-14</v>
      </c>
      <c r="C735" s="113" t="s">
        <v>1970</v>
      </c>
      <c r="D735" s="113" t="s">
        <v>1969</v>
      </c>
      <c r="E735" s="113" t="s">
        <v>785</v>
      </c>
      <c r="F735" s="114">
        <v>59</v>
      </c>
      <c r="G735" s="113" t="s">
        <v>1965</v>
      </c>
      <c r="H735" s="113" t="s">
        <v>86</v>
      </c>
      <c r="I735" s="113" t="s">
        <v>805</v>
      </c>
      <c r="J735" s="113" t="s">
        <v>318</v>
      </c>
      <c r="K735" s="113" t="s">
        <v>382</v>
      </c>
      <c r="L735" s="113" t="s">
        <v>420</v>
      </c>
      <c r="M735" s="113" t="s">
        <v>384</v>
      </c>
      <c r="N735" s="113" t="s">
        <v>37</v>
      </c>
      <c r="O735" s="113" t="s">
        <v>428</v>
      </c>
      <c r="P735" s="113" t="s">
        <v>824</v>
      </c>
      <c r="Q735" s="113">
        <v>162</v>
      </c>
      <c r="R735" s="113" t="s">
        <v>86</v>
      </c>
      <c r="S735" s="84" t="str">
        <f t="shared" si="77"/>
        <v>4-PANEL CAP LINEN</v>
      </c>
      <c r="T735" s="84" t="str">
        <f t="shared" si="80"/>
        <v>коричневый</v>
      </c>
      <c r="Y735" s="60">
        <f t="shared" si="81"/>
        <v>2</v>
      </c>
      <c r="Z735" s="49">
        <f t="shared" si="82"/>
        <v>199</v>
      </c>
      <c r="AA735" s="60">
        <f t="shared" si="83"/>
        <v>2199</v>
      </c>
    </row>
    <row r="736" spans="1:27">
      <c r="A736" s="84" t="str">
        <f t="shared" si="78"/>
        <v>66111021</v>
      </c>
      <c r="B736" s="84" t="str">
        <f t="shared" si="79"/>
        <v>02-200-09</v>
      </c>
      <c r="C736" s="113" t="s">
        <v>1971</v>
      </c>
      <c r="D736" s="113" t="s">
        <v>1972</v>
      </c>
      <c r="E736" s="113" t="s">
        <v>787</v>
      </c>
      <c r="F736" s="114">
        <v>57</v>
      </c>
      <c r="G736" s="113" t="s">
        <v>1973</v>
      </c>
      <c r="H736" s="113" t="s">
        <v>83</v>
      </c>
      <c r="I736" s="113" t="s">
        <v>792</v>
      </c>
      <c r="J736" s="113" t="s">
        <v>320</v>
      </c>
      <c r="K736" s="113" t="s">
        <v>382</v>
      </c>
      <c r="L736" s="113" t="s">
        <v>420</v>
      </c>
      <c r="M736" s="113" t="s">
        <v>388</v>
      </c>
      <c r="N736" s="113" t="s">
        <v>43</v>
      </c>
      <c r="O736" s="113" t="s">
        <v>386</v>
      </c>
      <c r="P736" s="113" t="s">
        <v>824</v>
      </c>
      <c r="Q736" s="113">
        <v>1</v>
      </c>
      <c r="R736" s="113" t="s">
        <v>83</v>
      </c>
      <c r="S736" s="84" t="str">
        <f t="shared" si="77"/>
        <v>TEXAS CANVAS</v>
      </c>
      <c r="T736" s="84" t="str">
        <f t="shared" si="80"/>
        <v>серый</v>
      </c>
      <c r="Y736" s="60">
        <f t="shared" si="81"/>
        <v>2</v>
      </c>
      <c r="Z736" s="49">
        <f t="shared" si="82"/>
        <v>200</v>
      </c>
      <c r="AA736" s="60">
        <f t="shared" si="83"/>
        <v>2200</v>
      </c>
    </row>
    <row r="737" spans="1:27">
      <c r="A737" s="84" t="str">
        <f t="shared" si="78"/>
        <v>66111021</v>
      </c>
      <c r="B737" s="84" t="str">
        <f t="shared" si="79"/>
        <v>02-200-09</v>
      </c>
      <c r="C737" s="113" t="s">
        <v>1974</v>
      </c>
      <c r="D737" s="113" t="s">
        <v>1972</v>
      </c>
      <c r="E737" s="113" t="s">
        <v>785</v>
      </c>
      <c r="F737" s="114">
        <v>59</v>
      </c>
      <c r="G737" s="113" t="s">
        <v>1973</v>
      </c>
      <c r="H737" s="113" t="s">
        <v>83</v>
      </c>
      <c r="I737" s="113" t="s">
        <v>792</v>
      </c>
      <c r="J737" s="113" t="s">
        <v>320</v>
      </c>
      <c r="K737" s="113" t="s">
        <v>382</v>
      </c>
      <c r="L737" s="113" t="s">
        <v>420</v>
      </c>
      <c r="M737" s="113" t="s">
        <v>388</v>
      </c>
      <c r="N737" s="113" t="s">
        <v>43</v>
      </c>
      <c r="O737" s="113" t="s">
        <v>386</v>
      </c>
      <c r="P737" s="113" t="s">
        <v>824</v>
      </c>
      <c r="Q737" s="113">
        <v>1</v>
      </c>
      <c r="R737" s="113" t="s">
        <v>83</v>
      </c>
      <c r="S737" s="84" t="str">
        <f t="shared" si="77"/>
        <v>TEXAS CANVAS</v>
      </c>
      <c r="T737" s="84" t="str">
        <f t="shared" si="80"/>
        <v>серый</v>
      </c>
      <c r="Y737" s="60">
        <f t="shared" si="81"/>
        <v>2</v>
      </c>
      <c r="Z737" s="49">
        <f t="shared" si="82"/>
        <v>200</v>
      </c>
      <c r="AA737" s="60">
        <f t="shared" si="83"/>
        <v>2200</v>
      </c>
    </row>
    <row r="738" spans="1:27">
      <c r="A738" s="84" t="str">
        <f t="shared" si="78"/>
        <v>66111021</v>
      </c>
      <c r="B738" s="84" t="str">
        <f t="shared" si="79"/>
        <v>02-200-09</v>
      </c>
      <c r="C738" s="113" t="s">
        <v>1975</v>
      </c>
      <c r="D738" s="113" t="s">
        <v>1972</v>
      </c>
      <c r="E738" s="113" t="s">
        <v>788</v>
      </c>
      <c r="F738" s="114">
        <v>61</v>
      </c>
      <c r="G738" s="113" t="s">
        <v>1973</v>
      </c>
      <c r="H738" s="113" t="s">
        <v>83</v>
      </c>
      <c r="I738" s="113" t="s">
        <v>792</v>
      </c>
      <c r="J738" s="113" t="s">
        <v>320</v>
      </c>
      <c r="K738" s="113" t="s">
        <v>382</v>
      </c>
      <c r="L738" s="113" t="s">
        <v>420</v>
      </c>
      <c r="M738" s="113" t="s">
        <v>388</v>
      </c>
      <c r="N738" s="113" t="s">
        <v>43</v>
      </c>
      <c r="O738" s="113" t="s">
        <v>386</v>
      </c>
      <c r="P738" s="113" t="s">
        <v>824</v>
      </c>
      <c r="Q738" s="113">
        <v>1</v>
      </c>
      <c r="R738" s="113" t="s">
        <v>83</v>
      </c>
      <c r="S738" s="84" t="str">
        <f t="shared" si="77"/>
        <v>TEXAS CANVAS</v>
      </c>
      <c r="T738" s="84" t="str">
        <f t="shared" si="80"/>
        <v>серый</v>
      </c>
      <c r="Y738" s="60">
        <f t="shared" si="81"/>
        <v>2</v>
      </c>
      <c r="Z738" s="49">
        <f t="shared" si="82"/>
        <v>200</v>
      </c>
      <c r="AA738" s="60">
        <f t="shared" si="83"/>
        <v>2200</v>
      </c>
    </row>
    <row r="739" spans="1:27">
      <c r="A739" s="84" t="str">
        <f t="shared" si="78"/>
        <v>66111025</v>
      </c>
      <c r="B739" s="84" t="str">
        <f t="shared" si="79"/>
        <v>02-200-03</v>
      </c>
      <c r="C739" s="113" t="s">
        <v>1976</v>
      </c>
      <c r="D739" s="113" t="s">
        <v>1977</v>
      </c>
      <c r="E739" s="113" t="s">
        <v>787</v>
      </c>
      <c r="F739" s="114">
        <v>57</v>
      </c>
      <c r="G739" s="113" t="s">
        <v>1973</v>
      </c>
      <c r="H739" s="113" t="s">
        <v>195</v>
      </c>
      <c r="I739" s="113" t="s">
        <v>792</v>
      </c>
      <c r="J739" s="113" t="s">
        <v>320</v>
      </c>
      <c r="K739" s="113" t="s">
        <v>382</v>
      </c>
      <c r="L739" s="113" t="s">
        <v>420</v>
      </c>
      <c r="M739" s="113" t="s">
        <v>384</v>
      </c>
      <c r="N739" s="113" t="s">
        <v>43</v>
      </c>
      <c r="O739" s="113" t="s">
        <v>386</v>
      </c>
      <c r="P739" s="113" t="s">
        <v>824</v>
      </c>
      <c r="Q739" s="113">
        <v>5</v>
      </c>
      <c r="R739" s="113" t="s">
        <v>195</v>
      </c>
      <c r="S739" s="84" t="str">
        <f t="shared" si="77"/>
        <v>TEXAS CANVAS</v>
      </c>
      <c r="T739" s="84" t="str">
        <f t="shared" si="80"/>
        <v>оливковый</v>
      </c>
      <c r="Y739" s="60">
        <f t="shared" si="81"/>
        <v>2</v>
      </c>
      <c r="Z739" s="49">
        <f t="shared" si="82"/>
        <v>200</v>
      </c>
      <c r="AA739" s="60">
        <f t="shared" si="83"/>
        <v>2200</v>
      </c>
    </row>
    <row r="740" spans="1:27">
      <c r="A740" s="84" t="str">
        <f t="shared" si="78"/>
        <v>66111025</v>
      </c>
      <c r="B740" s="84" t="str">
        <f t="shared" si="79"/>
        <v>02-200-03</v>
      </c>
      <c r="C740" s="113" t="s">
        <v>1978</v>
      </c>
      <c r="D740" s="113" t="s">
        <v>1977</v>
      </c>
      <c r="E740" s="113" t="s">
        <v>785</v>
      </c>
      <c r="F740" s="114">
        <v>59</v>
      </c>
      <c r="G740" s="113" t="s">
        <v>1973</v>
      </c>
      <c r="H740" s="113" t="s">
        <v>195</v>
      </c>
      <c r="I740" s="113" t="s">
        <v>792</v>
      </c>
      <c r="J740" s="113" t="s">
        <v>320</v>
      </c>
      <c r="K740" s="113" t="s">
        <v>382</v>
      </c>
      <c r="L740" s="113" t="s">
        <v>420</v>
      </c>
      <c r="M740" s="113" t="s">
        <v>384</v>
      </c>
      <c r="N740" s="113" t="s">
        <v>43</v>
      </c>
      <c r="O740" s="113" t="s">
        <v>386</v>
      </c>
      <c r="P740" s="113" t="s">
        <v>824</v>
      </c>
      <c r="Q740" s="113">
        <v>5</v>
      </c>
      <c r="R740" s="113" t="s">
        <v>195</v>
      </c>
      <c r="S740" s="84" t="str">
        <f t="shared" si="77"/>
        <v>TEXAS CANVAS</v>
      </c>
      <c r="T740" s="84" t="str">
        <f t="shared" si="80"/>
        <v>оливковый</v>
      </c>
      <c r="Y740" s="60">
        <f t="shared" si="81"/>
        <v>2</v>
      </c>
      <c r="Z740" s="49">
        <f t="shared" si="82"/>
        <v>200</v>
      </c>
      <c r="AA740" s="60">
        <f t="shared" si="83"/>
        <v>2200</v>
      </c>
    </row>
    <row r="741" spans="1:27">
      <c r="A741" s="84" t="str">
        <f t="shared" si="78"/>
        <v>66111051</v>
      </c>
      <c r="B741" s="84" t="str">
        <f t="shared" si="79"/>
        <v>02-201-09</v>
      </c>
      <c r="C741" s="113" t="s">
        <v>1979</v>
      </c>
      <c r="D741" s="113" t="s">
        <v>1980</v>
      </c>
      <c r="E741" s="113" t="s">
        <v>787</v>
      </c>
      <c r="F741" s="114">
        <v>57</v>
      </c>
      <c r="G741" s="113" t="s">
        <v>1981</v>
      </c>
      <c r="H741" s="113" t="s">
        <v>53</v>
      </c>
      <c r="I741" s="113" t="s">
        <v>792</v>
      </c>
      <c r="J741" s="113" t="s">
        <v>320</v>
      </c>
      <c r="K741" s="113" t="s">
        <v>382</v>
      </c>
      <c r="L741" s="113" t="s">
        <v>420</v>
      </c>
      <c r="M741" s="113" t="s">
        <v>388</v>
      </c>
      <c r="N741" s="113" t="s">
        <v>43</v>
      </c>
      <c r="O741" s="113" t="s">
        <v>386</v>
      </c>
      <c r="P741" s="113" t="s">
        <v>824</v>
      </c>
      <c r="Q741" s="113">
        <v>1</v>
      </c>
      <c r="R741" s="113" t="s">
        <v>53</v>
      </c>
      <c r="S741" s="84" t="str">
        <f t="shared" si="77"/>
        <v>TEXAS COTTON</v>
      </c>
      <c r="T741" s="84" t="str">
        <f t="shared" si="80"/>
        <v>черный</v>
      </c>
      <c r="Y741" s="60">
        <f t="shared" si="81"/>
        <v>2</v>
      </c>
      <c r="Z741" s="49">
        <f t="shared" si="82"/>
        <v>201</v>
      </c>
      <c r="AA741" s="60">
        <f t="shared" si="83"/>
        <v>2201</v>
      </c>
    </row>
    <row r="742" spans="1:27">
      <c r="A742" s="84" t="str">
        <f t="shared" si="78"/>
        <v>66111051</v>
      </c>
      <c r="B742" s="84" t="str">
        <f t="shared" si="79"/>
        <v>02-201-09</v>
      </c>
      <c r="C742" s="113" t="s">
        <v>1982</v>
      </c>
      <c r="D742" s="113" t="s">
        <v>1980</v>
      </c>
      <c r="E742" s="113" t="s">
        <v>785</v>
      </c>
      <c r="F742" s="114">
        <v>59</v>
      </c>
      <c r="G742" s="113" t="s">
        <v>1981</v>
      </c>
      <c r="H742" s="113" t="s">
        <v>53</v>
      </c>
      <c r="I742" s="113" t="s">
        <v>792</v>
      </c>
      <c r="J742" s="113" t="s">
        <v>320</v>
      </c>
      <c r="K742" s="113" t="s">
        <v>382</v>
      </c>
      <c r="L742" s="113" t="s">
        <v>420</v>
      </c>
      <c r="M742" s="113" t="s">
        <v>388</v>
      </c>
      <c r="N742" s="113" t="s">
        <v>43</v>
      </c>
      <c r="O742" s="113" t="s">
        <v>386</v>
      </c>
      <c r="P742" s="113" t="s">
        <v>824</v>
      </c>
      <c r="Q742" s="113">
        <v>1</v>
      </c>
      <c r="R742" s="113" t="s">
        <v>53</v>
      </c>
      <c r="S742" s="84" t="str">
        <f t="shared" si="77"/>
        <v>TEXAS COTTON</v>
      </c>
      <c r="T742" s="84" t="str">
        <f t="shared" si="80"/>
        <v>черный</v>
      </c>
      <c r="Y742" s="60">
        <f t="shared" si="81"/>
        <v>2</v>
      </c>
      <c r="Z742" s="49">
        <f t="shared" si="82"/>
        <v>201</v>
      </c>
      <c r="AA742" s="60">
        <f t="shared" si="83"/>
        <v>2201</v>
      </c>
    </row>
    <row r="743" spans="1:27">
      <c r="A743" s="84" t="str">
        <f t="shared" si="78"/>
        <v>66111051</v>
      </c>
      <c r="B743" s="84" t="str">
        <f t="shared" si="79"/>
        <v>02-201-09</v>
      </c>
      <c r="C743" s="113" t="s">
        <v>1983</v>
      </c>
      <c r="D743" s="113" t="s">
        <v>1980</v>
      </c>
      <c r="E743" s="113" t="s">
        <v>788</v>
      </c>
      <c r="F743" s="114">
        <v>61</v>
      </c>
      <c r="G743" s="113" t="s">
        <v>1981</v>
      </c>
      <c r="H743" s="113" t="s">
        <v>53</v>
      </c>
      <c r="I743" s="113" t="s">
        <v>792</v>
      </c>
      <c r="J743" s="113" t="s">
        <v>320</v>
      </c>
      <c r="K743" s="113" t="s">
        <v>382</v>
      </c>
      <c r="L743" s="113" t="s">
        <v>420</v>
      </c>
      <c r="M743" s="113" t="s">
        <v>388</v>
      </c>
      <c r="N743" s="113" t="s">
        <v>43</v>
      </c>
      <c r="O743" s="113" t="s">
        <v>386</v>
      </c>
      <c r="P743" s="113" t="s">
        <v>824</v>
      </c>
      <c r="Q743" s="113">
        <v>1</v>
      </c>
      <c r="R743" s="113" t="s">
        <v>53</v>
      </c>
      <c r="S743" s="84" t="str">
        <f t="shared" si="77"/>
        <v>TEXAS COTTON</v>
      </c>
      <c r="T743" s="84" t="str">
        <f t="shared" si="80"/>
        <v>черный</v>
      </c>
      <c r="Y743" s="60">
        <f t="shared" si="81"/>
        <v>2</v>
      </c>
      <c r="Z743" s="49">
        <f t="shared" si="82"/>
        <v>201</v>
      </c>
      <c r="AA743" s="60">
        <f t="shared" si="83"/>
        <v>2201</v>
      </c>
    </row>
    <row r="744" spans="1:27">
      <c r="A744" s="84" t="str">
        <f t="shared" si="78"/>
        <v>66111058</v>
      </c>
      <c r="B744" s="84" t="str">
        <f t="shared" si="79"/>
        <v>02-201-18</v>
      </c>
      <c r="C744" s="113" t="s">
        <v>1984</v>
      </c>
      <c r="D744" s="113" t="s">
        <v>1985</v>
      </c>
      <c r="E744" s="113" t="s">
        <v>787</v>
      </c>
      <c r="F744" s="114">
        <v>57</v>
      </c>
      <c r="G744" s="113" t="s">
        <v>1981</v>
      </c>
      <c r="H744" s="113" t="s">
        <v>78</v>
      </c>
      <c r="I744" s="113" t="s">
        <v>792</v>
      </c>
      <c r="J744" s="113" t="s">
        <v>320</v>
      </c>
      <c r="K744" s="113" t="s">
        <v>382</v>
      </c>
      <c r="L744" s="113" t="s">
        <v>420</v>
      </c>
      <c r="M744" s="113" t="s">
        <v>384</v>
      </c>
      <c r="N744" s="113" t="s">
        <v>43</v>
      </c>
      <c r="O744" s="113" t="s">
        <v>386</v>
      </c>
      <c r="P744" s="113" t="s">
        <v>824</v>
      </c>
      <c r="Q744" s="113">
        <v>8</v>
      </c>
      <c r="R744" s="113" t="s">
        <v>78</v>
      </c>
      <c r="S744" s="84" t="str">
        <f t="shared" si="77"/>
        <v>TEXAS COTTON</v>
      </c>
      <c r="T744" s="84" t="str">
        <f t="shared" si="80"/>
        <v>красный</v>
      </c>
      <c r="Y744" s="60">
        <f t="shared" si="81"/>
        <v>2</v>
      </c>
      <c r="Z744" s="49">
        <f t="shared" si="82"/>
        <v>201</v>
      </c>
      <c r="AA744" s="60">
        <f t="shared" si="83"/>
        <v>2201</v>
      </c>
    </row>
    <row r="745" spans="1:27">
      <c r="A745" s="84" t="str">
        <f t="shared" si="78"/>
        <v>66111058</v>
      </c>
      <c r="B745" s="84" t="str">
        <f t="shared" si="79"/>
        <v>02-201-18</v>
      </c>
      <c r="C745" s="113" t="s">
        <v>1986</v>
      </c>
      <c r="D745" s="113" t="s">
        <v>1985</v>
      </c>
      <c r="E745" s="113" t="s">
        <v>785</v>
      </c>
      <c r="F745" s="114">
        <v>59</v>
      </c>
      <c r="G745" s="113" t="s">
        <v>1981</v>
      </c>
      <c r="H745" s="113" t="s">
        <v>78</v>
      </c>
      <c r="I745" s="113" t="s">
        <v>792</v>
      </c>
      <c r="J745" s="113" t="s">
        <v>320</v>
      </c>
      <c r="K745" s="113" t="s">
        <v>382</v>
      </c>
      <c r="L745" s="113" t="s">
        <v>420</v>
      </c>
      <c r="M745" s="113" t="s">
        <v>384</v>
      </c>
      <c r="N745" s="113" t="s">
        <v>43</v>
      </c>
      <c r="O745" s="113" t="s">
        <v>386</v>
      </c>
      <c r="P745" s="113" t="s">
        <v>824</v>
      </c>
      <c r="Q745" s="113">
        <v>8</v>
      </c>
      <c r="R745" s="113" t="s">
        <v>78</v>
      </c>
      <c r="S745" s="84" t="str">
        <f t="shared" si="77"/>
        <v>TEXAS COTTON</v>
      </c>
      <c r="T745" s="84" t="str">
        <f t="shared" si="80"/>
        <v>красный</v>
      </c>
      <c r="Y745" s="60">
        <f t="shared" si="81"/>
        <v>2</v>
      </c>
      <c r="Z745" s="49">
        <f t="shared" si="82"/>
        <v>201</v>
      </c>
      <c r="AA745" s="60">
        <f t="shared" si="83"/>
        <v>2201</v>
      </c>
    </row>
    <row r="746" spans="1:27">
      <c r="A746" s="84" t="str">
        <f t="shared" si="78"/>
        <v>661110523</v>
      </c>
      <c r="B746" s="84" t="str">
        <f t="shared" si="79"/>
        <v>02-201-06</v>
      </c>
      <c r="C746" s="113" t="s">
        <v>1987</v>
      </c>
      <c r="D746" s="113" t="s">
        <v>1988</v>
      </c>
      <c r="E746" s="113" t="s">
        <v>787</v>
      </c>
      <c r="F746" s="114">
        <v>57</v>
      </c>
      <c r="G746" s="113" t="s">
        <v>1981</v>
      </c>
      <c r="H746" s="113" t="s">
        <v>71</v>
      </c>
      <c r="I746" s="113" t="s">
        <v>792</v>
      </c>
      <c r="J746" s="113" t="s">
        <v>320</v>
      </c>
      <c r="K746" s="113" t="s">
        <v>382</v>
      </c>
      <c r="L746" s="113" t="s">
        <v>420</v>
      </c>
      <c r="M746" s="113" t="s">
        <v>384</v>
      </c>
      <c r="N746" s="113" t="s">
        <v>43</v>
      </c>
      <c r="O746" s="113" t="s">
        <v>386</v>
      </c>
      <c r="P746" s="113" t="s">
        <v>824</v>
      </c>
      <c r="Q746" s="113">
        <v>23</v>
      </c>
      <c r="R746" s="113" t="s">
        <v>71</v>
      </c>
      <c r="S746" s="84" t="str">
        <f t="shared" si="77"/>
        <v>TEXAS COTTON</v>
      </c>
      <c r="T746" s="84" t="str">
        <f t="shared" si="80"/>
        <v>синий</v>
      </c>
      <c r="Y746" s="60">
        <f t="shared" si="81"/>
        <v>2</v>
      </c>
      <c r="Z746" s="49">
        <f t="shared" si="82"/>
        <v>201</v>
      </c>
      <c r="AA746" s="60">
        <f t="shared" si="83"/>
        <v>2201</v>
      </c>
    </row>
    <row r="747" spans="1:27">
      <c r="A747" s="84" t="str">
        <f t="shared" si="78"/>
        <v>661110523</v>
      </c>
      <c r="B747" s="84" t="str">
        <f t="shared" si="79"/>
        <v>02-201-06</v>
      </c>
      <c r="C747" s="113" t="s">
        <v>1989</v>
      </c>
      <c r="D747" s="113" t="s">
        <v>1988</v>
      </c>
      <c r="E747" s="113" t="s">
        <v>785</v>
      </c>
      <c r="F747" s="114">
        <v>59</v>
      </c>
      <c r="G747" s="113" t="s">
        <v>1981</v>
      </c>
      <c r="H747" s="113" t="s">
        <v>71</v>
      </c>
      <c r="I747" s="113" t="s">
        <v>792</v>
      </c>
      <c r="J747" s="113" t="s">
        <v>320</v>
      </c>
      <c r="K747" s="113" t="s">
        <v>382</v>
      </c>
      <c r="L747" s="113" t="s">
        <v>420</v>
      </c>
      <c r="M747" s="113" t="s">
        <v>384</v>
      </c>
      <c r="N747" s="113" t="s">
        <v>43</v>
      </c>
      <c r="O747" s="113" t="s">
        <v>386</v>
      </c>
      <c r="P747" s="113" t="s">
        <v>824</v>
      </c>
      <c r="Q747" s="113">
        <v>23</v>
      </c>
      <c r="R747" s="113" t="s">
        <v>71</v>
      </c>
      <c r="S747" s="84" t="str">
        <f t="shared" si="77"/>
        <v>TEXAS COTTON</v>
      </c>
      <c r="T747" s="84" t="str">
        <f t="shared" si="80"/>
        <v>синий</v>
      </c>
      <c r="Y747" s="60">
        <f t="shared" si="81"/>
        <v>2</v>
      </c>
      <c r="Z747" s="49">
        <f t="shared" si="82"/>
        <v>201</v>
      </c>
      <c r="AA747" s="60">
        <f t="shared" si="83"/>
        <v>2201</v>
      </c>
    </row>
    <row r="748" spans="1:27">
      <c r="A748" s="84" t="str">
        <f t="shared" si="78"/>
        <v>661110523</v>
      </c>
      <c r="B748" s="84" t="str">
        <f t="shared" si="79"/>
        <v>02-201-06</v>
      </c>
      <c r="C748" s="113" t="s">
        <v>1990</v>
      </c>
      <c r="D748" s="113" t="s">
        <v>1988</v>
      </c>
      <c r="E748" s="113" t="s">
        <v>788</v>
      </c>
      <c r="F748" s="114">
        <v>61</v>
      </c>
      <c r="G748" s="113" t="s">
        <v>1981</v>
      </c>
      <c r="H748" s="113" t="s">
        <v>71</v>
      </c>
      <c r="I748" s="113" t="s">
        <v>792</v>
      </c>
      <c r="J748" s="113" t="s">
        <v>320</v>
      </c>
      <c r="K748" s="113" t="s">
        <v>382</v>
      </c>
      <c r="L748" s="113" t="s">
        <v>420</v>
      </c>
      <c r="M748" s="113" t="s">
        <v>384</v>
      </c>
      <c r="N748" s="113" t="s">
        <v>43</v>
      </c>
      <c r="O748" s="113" t="s">
        <v>386</v>
      </c>
      <c r="P748" s="113" t="s">
        <v>824</v>
      </c>
      <c r="Q748" s="113">
        <v>23</v>
      </c>
      <c r="R748" s="113" t="s">
        <v>71</v>
      </c>
      <c r="S748" s="84" t="str">
        <f t="shared" si="77"/>
        <v>TEXAS COTTON</v>
      </c>
      <c r="T748" s="84" t="str">
        <f t="shared" si="80"/>
        <v>синий</v>
      </c>
      <c r="Y748" s="60">
        <f t="shared" si="81"/>
        <v>2</v>
      </c>
      <c r="Z748" s="49">
        <f t="shared" si="82"/>
        <v>201</v>
      </c>
      <c r="AA748" s="60">
        <f t="shared" si="83"/>
        <v>2201</v>
      </c>
    </row>
    <row r="749" spans="1:27">
      <c r="A749" s="84" t="str">
        <f t="shared" si="78"/>
        <v>661110532</v>
      </c>
      <c r="B749" s="84" t="str">
        <f t="shared" si="79"/>
        <v>02-201-08</v>
      </c>
      <c r="C749" s="113" t="s">
        <v>1991</v>
      </c>
      <c r="D749" s="113" t="s">
        <v>1992</v>
      </c>
      <c r="E749" s="113" t="s">
        <v>787</v>
      </c>
      <c r="F749" s="114">
        <v>57</v>
      </c>
      <c r="G749" s="113" t="s">
        <v>1981</v>
      </c>
      <c r="H749" s="113" t="s">
        <v>83</v>
      </c>
      <c r="I749" s="113" t="s">
        <v>792</v>
      </c>
      <c r="J749" s="113" t="s">
        <v>320</v>
      </c>
      <c r="K749" s="113" t="s">
        <v>382</v>
      </c>
      <c r="L749" s="113" t="s">
        <v>420</v>
      </c>
      <c r="M749" s="113" t="s">
        <v>388</v>
      </c>
      <c r="N749" s="113" t="s">
        <v>43</v>
      </c>
      <c r="O749" s="113" t="s">
        <v>386</v>
      </c>
      <c r="P749" s="113" t="s">
        <v>824</v>
      </c>
      <c r="Q749" s="113">
        <v>32</v>
      </c>
      <c r="R749" s="113" t="s">
        <v>83</v>
      </c>
      <c r="S749" s="84" t="str">
        <f t="shared" si="77"/>
        <v>TEXAS COTTON</v>
      </c>
      <c r="T749" s="84" t="str">
        <f t="shared" si="80"/>
        <v>серый</v>
      </c>
      <c r="Y749" s="60">
        <f t="shared" si="81"/>
        <v>2</v>
      </c>
      <c r="Z749" s="49">
        <f t="shared" si="82"/>
        <v>201</v>
      </c>
      <c r="AA749" s="60">
        <f t="shared" si="83"/>
        <v>2201</v>
      </c>
    </row>
    <row r="750" spans="1:27">
      <c r="A750" s="84" t="str">
        <f t="shared" si="78"/>
        <v>661110532</v>
      </c>
      <c r="B750" s="84" t="str">
        <f t="shared" si="79"/>
        <v>02-201-08</v>
      </c>
      <c r="C750" s="113" t="s">
        <v>1993</v>
      </c>
      <c r="D750" s="113" t="s">
        <v>1992</v>
      </c>
      <c r="E750" s="113" t="s">
        <v>785</v>
      </c>
      <c r="F750" s="114">
        <v>59</v>
      </c>
      <c r="G750" s="113" t="s">
        <v>1981</v>
      </c>
      <c r="H750" s="113" t="s">
        <v>83</v>
      </c>
      <c r="I750" s="113" t="s">
        <v>792</v>
      </c>
      <c r="J750" s="113" t="s">
        <v>320</v>
      </c>
      <c r="K750" s="113" t="s">
        <v>382</v>
      </c>
      <c r="L750" s="113" t="s">
        <v>420</v>
      </c>
      <c r="M750" s="113" t="s">
        <v>388</v>
      </c>
      <c r="N750" s="113" t="s">
        <v>43</v>
      </c>
      <c r="O750" s="113" t="s">
        <v>386</v>
      </c>
      <c r="P750" s="113" t="s">
        <v>824</v>
      </c>
      <c r="Q750" s="113">
        <v>32</v>
      </c>
      <c r="R750" s="113" t="s">
        <v>83</v>
      </c>
      <c r="S750" s="84" t="str">
        <f t="shared" si="77"/>
        <v>TEXAS COTTON</v>
      </c>
      <c r="T750" s="84" t="str">
        <f t="shared" si="80"/>
        <v>серый</v>
      </c>
      <c r="Y750" s="60">
        <f t="shared" si="81"/>
        <v>2</v>
      </c>
      <c r="Z750" s="49">
        <f t="shared" si="82"/>
        <v>201</v>
      </c>
      <c r="AA750" s="60">
        <f t="shared" si="83"/>
        <v>2201</v>
      </c>
    </row>
    <row r="751" spans="1:27">
      <c r="A751" s="84" t="str">
        <f t="shared" si="78"/>
        <v>661110532</v>
      </c>
      <c r="B751" s="84" t="str">
        <f t="shared" si="79"/>
        <v>02-201-08</v>
      </c>
      <c r="C751" s="113" t="s">
        <v>1994</v>
      </c>
      <c r="D751" s="113" t="s">
        <v>1992</v>
      </c>
      <c r="E751" s="113" t="s">
        <v>788</v>
      </c>
      <c r="F751" s="114">
        <v>61</v>
      </c>
      <c r="G751" s="113" t="s">
        <v>1981</v>
      </c>
      <c r="H751" s="113" t="s">
        <v>83</v>
      </c>
      <c r="I751" s="113" t="s">
        <v>792</v>
      </c>
      <c r="J751" s="113" t="s">
        <v>320</v>
      </c>
      <c r="K751" s="113" t="s">
        <v>382</v>
      </c>
      <c r="L751" s="113" t="s">
        <v>420</v>
      </c>
      <c r="M751" s="113" t="s">
        <v>388</v>
      </c>
      <c r="N751" s="113" t="s">
        <v>43</v>
      </c>
      <c r="O751" s="113" t="s">
        <v>386</v>
      </c>
      <c r="P751" s="113" t="s">
        <v>824</v>
      </c>
      <c r="Q751" s="113">
        <v>32</v>
      </c>
      <c r="R751" s="113" t="s">
        <v>83</v>
      </c>
      <c r="S751" s="84" t="str">
        <f t="shared" si="77"/>
        <v>TEXAS COTTON</v>
      </c>
      <c r="T751" s="84" t="str">
        <f t="shared" si="80"/>
        <v>серый</v>
      </c>
      <c r="Y751" s="60">
        <f t="shared" si="81"/>
        <v>2</v>
      </c>
      <c r="Z751" s="49">
        <f t="shared" si="82"/>
        <v>201</v>
      </c>
      <c r="AA751" s="60">
        <f t="shared" si="83"/>
        <v>2201</v>
      </c>
    </row>
    <row r="752" spans="1:27">
      <c r="A752" s="84" t="str">
        <f t="shared" si="78"/>
        <v>661110555</v>
      </c>
      <c r="B752" s="84" t="str">
        <f t="shared" si="79"/>
        <v>02-201-03</v>
      </c>
      <c r="C752" s="113" t="s">
        <v>1995</v>
      </c>
      <c r="D752" s="113" t="s">
        <v>1996</v>
      </c>
      <c r="E752" s="113" t="s">
        <v>787</v>
      </c>
      <c r="F752" s="114">
        <v>57</v>
      </c>
      <c r="G752" s="113" t="s">
        <v>1981</v>
      </c>
      <c r="H752" s="113" t="s">
        <v>195</v>
      </c>
      <c r="I752" s="113" t="s">
        <v>792</v>
      </c>
      <c r="J752" s="113" t="s">
        <v>320</v>
      </c>
      <c r="K752" s="113" t="s">
        <v>382</v>
      </c>
      <c r="L752" s="113" t="s">
        <v>420</v>
      </c>
      <c r="M752" s="113" t="s">
        <v>388</v>
      </c>
      <c r="N752" s="113" t="s">
        <v>43</v>
      </c>
      <c r="O752" s="113" t="s">
        <v>386</v>
      </c>
      <c r="P752" s="113" t="s">
        <v>824</v>
      </c>
      <c r="Q752" s="113">
        <v>55</v>
      </c>
      <c r="R752" s="113" t="s">
        <v>195</v>
      </c>
      <c r="S752" s="84" t="str">
        <f t="shared" si="77"/>
        <v>TEXAS COTTON</v>
      </c>
      <c r="T752" s="84" t="str">
        <f t="shared" si="80"/>
        <v>оливковый</v>
      </c>
      <c r="Y752" s="60">
        <f t="shared" si="81"/>
        <v>2</v>
      </c>
      <c r="Z752" s="49">
        <f t="shared" si="82"/>
        <v>201</v>
      </c>
      <c r="AA752" s="60">
        <f t="shared" si="83"/>
        <v>2201</v>
      </c>
    </row>
    <row r="753" spans="1:27">
      <c r="A753" s="84" t="str">
        <f t="shared" si="78"/>
        <v>661110555</v>
      </c>
      <c r="B753" s="84" t="str">
        <f t="shared" si="79"/>
        <v>02-201-03</v>
      </c>
      <c r="C753" s="113" t="s">
        <v>1997</v>
      </c>
      <c r="D753" s="113" t="s">
        <v>1996</v>
      </c>
      <c r="E753" s="113" t="s">
        <v>785</v>
      </c>
      <c r="F753" s="114">
        <v>59</v>
      </c>
      <c r="G753" s="113" t="s">
        <v>1981</v>
      </c>
      <c r="H753" s="113" t="s">
        <v>195</v>
      </c>
      <c r="I753" s="113" t="s">
        <v>792</v>
      </c>
      <c r="J753" s="113" t="s">
        <v>320</v>
      </c>
      <c r="K753" s="113" t="s">
        <v>382</v>
      </c>
      <c r="L753" s="113" t="s">
        <v>420</v>
      </c>
      <c r="M753" s="113" t="s">
        <v>388</v>
      </c>
      <c r="N753" s="113" t="s">
        <v>43</v>
      </c>
      <c r="O753" s="113" t="s">
        <v>386</v>
      </c>
      <c r="P753" s="113" t="s">
        <v>824</v>
      </c>
      <c r="Q753" s="113">
        <v>55</v>
      </c>
      <c r="R753" s="113" t="s">
        <v>195</v>
      </c>
      <c r="S753" s="84" t="str">
        <f t="shared" si="77"/>
        <v>TEXAS COTTON</v>
      </c>
      <c r="T753" s="84" t="str">
        <f t="shared" si="80"/>
        <v>оливковый</v>
      </c>
      <c r="Y753" s="60">
        <f t="shared" si="81"/>
        <v>2</v>
      </c>
      <c r="Z753" s="49">
        <f t="shared" si="82"/>
        <v>201</v>
      </c>
      <c r="AA753" s="60">
        <f t="shared" si="83"/>
        <v>2201</v>
      </c>
    </row>
    <row r="754" spans="1:27">
      <c r="A754" s="84" t="str">
        <f t="shared" si="78"/>
        <v>661110555</v>
      </c>
      <c r="B754" s="84" t="str">
        <f t="shared" si="79"/>
        <v>02-201-03</v>
      </c>
      <c r="C754" s="113" t="s">
        <v>1998</v>
      </c>
      <c r="D754" s="113" t="s">
        <v>1996</v>
      </c>
      <c r="E754" s="113" t="s">
        <v>788</v>
      </c>
      <c r="F754" s="114">
        <v>61</v>
      </c>
      <c r="G754" s="113" t="s">
        <v>1981</v>
      </c>
      <c r="H754" s="113" t="s">
        <v>195</v>
      </c>
      <c r="I754" s="113" t="s">
        <v>792</v>
      </c>
      <c r="J754" s="113" t="s">
        <v>320</v>
      </c>
      <c r="K754" s="113" t="s">
        <v>382</v>
      </c>
      <c r="L754" s="113" t="s">
        <v>420</v>
      </c>
      <c r="M754" s="113" t="s">
        <v>388</v>
      </c>
      <c r="N754" s="113" t="s">
        <v>43</v>
      </c>
      <c r="O754" s="113" t="s">
        <v>386</v>
      </c>
      <c r="P754" s="113" t="s">
        <v>824</v>
      </c>
      <c r="Q754" s="113">
        <v>55</v>
      </c>
      <c r="R754" s="113" t="s">
        <v>195</v>
      </c>
      <c r="S754" s="84" t="str">
        <f t="shared" si="77"/>
        <v>TEXAS COTTON</v>
      </c>
      <c r="T754" s="84" t="str">
        <f t="shared" si="80"/>
        <v>оливковый</v>
      </c>
      <c r="Y754" s="60">
        <f t="shared" si="81"/>
        <v>2</v>
      </c>
      <c r="Z754" s="49">
        <f t="shared" si="82"/>
        <v>201</v>
      </c>
      <c r="AA754" s="60">
        <f t="shared" si="83"/>
        <v>2201</v>
      </c>
    </row>
    <row r="755" spans="1:27">
      <c r="A755" s="84" t="str">
        <f t="shared" si="78"/>
        <v>66111062</v>
      </c>
      <c r="B755" s="84" t="str">
        <f t="shared" si="79"/>
        <v>02-202-06</v>
      </c>
      <c r="C755" s="113" t="s">
        <v>1999</v>
      </c>
      <c r="D755" s="113" t="s">
        <v>2000</v>
      </c>
      <c r="E755" s="113" t="s">
        <v>790</v>
      </c>
      <c r="F755" s="114">
        <v>55</v>
      </c>
      <c r="G755" s="113" t="s">
        <v>2001</v>
      </c>
      <c r="H755" s="113" t="s">
        <v>71</v>
      </c>
      <c r="I755" s="113" t="s">
        <v>792</v>
      </c>
      <c r="J755" s="113" t="s">
        <v>320</v>
      </c>
      <c r="K755" s="113" t="s">
        <v>382</v>
      </c>
      <c r="L755" s="113" t="s">
        <v>420</v>
      </c>
      <c r="M755" s="113" t="s">
        <v>388</v>
      </c>
      <c r="N755" s="113" t="s">
        <v>43</v>
      </c>
      <c r="O755" s="113" t="s">
        <v>433</v>
      </c>
      <c r="P755" s="113" t="s">
        <v>824</v>
      </c>
      <c r="Q755" s="113">
        <v>2</v>
      </c>
      <c r="R755" s="113" t="s">
        <v>71</v>
      </c>
      <c r="S755" s="84" t="str">
        <f t="shared" si="77"/>
        <v>TEXAS DENIM</v>
      </c>
      <c r="T755" s="84" t="str">
        <f t="shared" si="80"/>
        <v>синий</v>
      </c>
      <c r="Y755" s="60">
        <f t="shared" si="81"/>
        <v>2</v>
      </c>
      <c r="Z755" s="49">
        <f t="shared" si="82"/>
        <v>202</v>
      </c>
      <c r="AA755" s="60">
        <f t="shared" si="83"/>
        <v>2202</v>
      </c>
    </row>
    <row r="756" spans="1:27">
      <c r="A756" s="84" t="str">
        <f t="shared" si="78"/>
        <v>66111062</v>
      </c>
      <c r="B756" s="84" t="str">
        <f t="shared" si="79"/>
        <v>02-202-06</v>
      </c>
      <c r="C756" s="113" t="s">
        <v>2002</v>
      </c>
      <c r="D756" s="113" t="s">
        <v>2000</v>
      </c>
      <c r="E756" s="113" t="s">
        <v>787</v>
      </c>
      <c r="F756" s="114">
        <v>57</v>
      </c>
      <c r="G756" s="113" t="s">
        <v>2001</v>
      </c>
      <c r="H756" s="113" t="s">
        <v>71</v>
      </c>
      <c r="I756" s="113" t="s">
        <v>792</v>
      </c>
      <c r="J756" s="113" t="s">
        <v>320</v>
      </c>
      <c r="K756" s="113" t="s">
        <v>382</v>
      </c>
      <c r="L756" s="113" t="s">
        <v>420</v>
      </c>
      <c r="M756" s="113" t="s">
        <v>388</v>
      </c>
      <c r="N756" s="113" t="s">
        <v>43</v>
      </c>
      <c r="O756" s="113" t="s">
        <v>433</v>
      </c>
      <c r="P756" s="113" t="s">
        <v>824</v>
      </c>
      <c r="Q756" s="113">
        <v>2</v>
      </c>
      <c r="R756" s="113" t="s">
        <v>71</v>
      </c>
      <c r="S756" s="84" t="str">
        <f t="shared" si="77"/>
        <v>TEXAS DENIM</v>
      </c>
      <c r="T756" s="84" t="str">
        <f t="shared" si="80"/>
        <v>синий</v>
      </c>
      <c r="Y756" s="60">
        <f t="shared" si="81"/>
        <v>2</v>
      </c>
      <c r="Z756" s="49">
        <f t="shared" si="82"/>
        <v>202</v>
      </c>
      <c r="AA756" s="60">
        <f t="shared" si="83"/>
        <v>2202</v>
      </c>
    </row>
    <row r="757" spans="1:27">
      <c r="A757" s="84" t="str">
        <f t="shared" si="78"/>
        <v>66111062</v>
      </c>
      <c r="B757" s="84" t="str">
        <f t="shared" si="79"/>
        <v>02-202-06</v>
      </c>
      <c r="C757" s="113" t="s">
        <v>2003</v>
      </c>
      <c r="D757" s="113" t="s">
        <v>2000</v>
      </c>
      <c r="E757" s="113" t="s">
        <v>785</v>
      </c>
      <c r="F757" s="114">
        <v>59</v>
      </c>
      <c r="G757" s="113" t="s">
        <v>2001</v>
      </c>
      <c r="H757" s="113" t="s">
        <v>71</v>
      </c>
      <c r="I757" s="113" t="s">
        <v>792</v>
      </c>
      <c r="J757" s="113" t="s">
        <v>320</v>
      </c>
      <c r="K757" s="113" t="s">
        <v>382</v>
      </c>
      <c r="L757" s="113" t="s">
        <v>420</v>
      </c>
      <c r="M757" s="113" t="s">
        <v>388</v>
      </c>
      <c r="N757" s="113" t="s">
        <v>43</v>
      </c>
      <c r="O757" s="113" t="s">
        <v>433</v>
      </c>
      <c r="P757" s="113" t="s">
        <v>824</v>
      </c>
      <c r="Q757" s="113">
        <v>2</v>
      </c>
      <c r="R757" s="113" t="s">
        <v>71</v>
      </c>
      <c r="S757" s="84" t="str">
        <f t="shared" si="77"/>
        <v>TEXAS DENIM</v>
      </c>
      <c r="T757" s="84" t="str">
        <f t="shared" si="80"/>
        <v>синий</v>
      </c>
      <c r="Y757" s="60">
        <f t="shared" si="81"/>
        <v>2</v>
      </c>
      <c r="Z757" s="49">
        <f t="shared" si="82"/>
        <v>202</v>
      </c>
      <c r="AA757" s="60">
        <f t="shared" si="83"/>
        <v>2202</v>
      </c>
    </row>
    <row r="758" spans="1:27">
      <c r="A758" s="84" t="str">
        <f t="shared" si="78"/>
        <v>66111062</v>
      </c>
      <c r="B758" s="84" t="str">
        <f t="shared" si="79"/>
        <v>02-202-06</v>
      </c>
      <c r="C758" s="113" t="s">
        <v>2004</v>
      </c>
      <c r="D758" s="113" t="s">
        <v>2000</v>
      </c>
      <c r="E758" s="113" t="s">
        <v>788</v>
      </c>
      <c r="F758" s="114">
        <v>61</v>
      </c>
      <c r="G758" s="113" t="s">
        <v>2001</v>
      </c>
      <c r="H758" s="113" t="s">
        <v>71</v>
      </c>
      <c r="I758" s="113" t="s">
        <v>792</v>
      </c>
      <c r="J758" s="113" t="s">
        <v>320</v>
      </c>
      <c r="K758" s="113" t="s">
        <v>382</v>
      </c>
      <c r="L758" s="113" t="s">
        <v>420</v>
      </c>
      <c r="M758" s="113" t="s">
        <v>388</v>
      </c>
      <c r="N758" s="113" t="s">
        <v>43</v>
      </c>
      <c r="O758" s="113" t="s">
        <v>433</v>
      </c>
      <c r="P758" s="113" t="s">
        <v>824</v>
      </c>
      <c r="Q758" s="113">
        <v>2</v>
      </c>
      <c r="R758" s="113" t="s">
        <v>71</v>
      </c>
      <c r="S758" s="84" t="str">
        <f t="shared" si="77"/>
        <v>TEXAS DENIM</v>
      </c>
      <c r="T758" s="84" t="str">
        <f t="shared" si="80"/>
        <v>синий</v>
      </c>
      <c r="Y758" s="60">
        <f t="shared" si="81"/>
        <v>2</v>
      </c>
      <c r="Z758" s="49">
        <f t="shared" si="82"/>
        <v>202</v>
      </c>
      <c r="AA758" s="60">
        <f t="shared" si="83"/>
        <v>2202</v>
      </c>
    </row>
    <row r="759" spans="1:27">
      <c r="A759" s="84" t="str">
        <f t="shared" si="78"/>
        <v>66111062</v>
      </c>
      <c r="B759" s="84" t="str">
        <f t="shared" si="79"/>
        <v>02-202-06</v>
      </c>
      <c r="C759" s="113" t="s">
        <v>2005</v>
      </c>
      <c r="D759" s="113" t="s">
        <v>2000</v>
      </c>
      <c r="E759" s="113" t="s">
        <v>789</v>
      </c>
      <c r="F759" s="114">
        <v>63</v>
      </c>
      <c r="G759" s="113" t="s">
        <v>2001</v>
      </c>
      <c r="H759" s="113" t="s">
        <v>71</v>
      </c>
      <c r="I759" s="113" t="s">
        <v>792</v>
      </c>
      <c r="J759" s="113" t="s">
        <v>320</v>
      </c>
      <c r="K759" s="113" t="s">
        <v>382</v>
      </c>
      <c r="L759" s="113" t="s">
        <v>420</v>
      </c>
      <c r="M759" s="113" t="s">
        <v>388</v>
      </c>
      <c r="N759" s="113" t="s">
        <v>43</v>
      </c>
      <c r="O759" s="113" t="s">
        <v>433</v>
      </c>
      <c r="P759" s="113" t="s">
        <v>824</v>
      </c>
      <c r="Q759" s="113">
        <v>2</v>
      </c>
      <c r="R759" s="113" t="s">
        <v>71</v>
      </c>
      <c r="S759" s="84" t="str">
        <f t="shared" si="77"/>
        <v>TEXAS DENIM</v>
      </c>
      <c r="T759" s="84" t="str">
        <f t="shared" si="80"/>
        <v>синий</v>
      </c>
      <c r="Y759" s="60">
        <f t="shared" si="81"/>
        <v>2</v>
      </c>
      <c r="Z759" s="49">
        <f t="shared" si="82"/>
        <v>202</v>
      </c>
      <c r="AA759" s="60">
        <f t="shared" si="83"/>
        <v>2202</v>
      </c>
    </row>
    <row r="760" spans="1:27">
      <c r="A760" s="84" t="str">
        <f t="shared" si="78"/>
        <v>6611704622</v>
      </c>
      <c r="B760" s="84" t="str">
        <f t="shared" si="79"/>
        <v>02-203-08</v>
      </c>
      <c r="C760" s="113" t="s">
        <v>2006</v>
      </c>
      <c r="D760" s="113" t="s">
        <v>2007</v>
      </c>
      <c r="E760" s="113" t="s">
        <v>787</v>
      </c>
      <c r="F760" s="114">
        <v>57</v>
      </c>
      <c r="G760" s="113" t="s">
        <v>2008</v>
      </c>
      <c r="H760" s="113" t="s">
        <v>83</v>
      </c>
      <c r="I760" s="113" t="s">
        <v>792</v>
      </c>
      <c r="J760" s="113" t="s">
        <v>320</v>
      </c>
      <c r="K760" s="113" t="s">
        <v>382</v>
      </c>
      <c r="L760" s="113" t="s">
        <v>420</v>
      </c>
      <c r="M760" s="113" t="s">
        <v>384</v>
      </c>
      <c r="N760" s="113" t="s">
        <v>43</v>
      </c>
      <c r="O760" s="113" t="s">
        <v>386</v>
      </c>
      <c r="P760" s="113" t="s">
        <v>824</v>
      </c>
      <c r="Q760" s="113">
        <v>622</v>
      </c>
      <c r="R760" s="113" t="s">
        <v>83</v>
      </c>
      <c r="S760" s="84" t="str">
        <f t="shared" si="77"/>
        <v>TEXAS HICKORY STRIPE</v>
      </c>
      <c r="T760" s="84" t="str">
        <f t="shared" si="80"/>
        <v>серый</v>
      </c>
      <c r="Y760" s="60">
        <f t="shared" si="81"/>
        <v>2</v>
      </c>
      <c r="Z760" s="49">
        <f t="shared" si="82"/>
        <v>203</v>
      </c>
      <c r="AA760" s="60">
        <f t="shared" si="83"/>
        <v>2203</v>
      </c>
    </row>
    <row r="761" spans="1:27">
      <c r="A761" s="84" t="str">
        <f t="shared" si="78"/>
        <v>6611704622</v>
      </c>
      <c r="B761" s="84" t="str">
        <f t="shared" si="79"/>
        <v>02-203-08</v>
      </c>
      <c r="C761" s="113" t="s">
        <v>2009</v>
      </c>
      <c r="D761" s="113" t="s">
        <v>2007</v>
      </c>
      <c r="E761" s="113" t="s">
        <v>785</v>
      </c>
      <c r="F761" s="114">
        <v>59</v>
      </c>
      <c r="G761" s="113" t="s">
        <v>2008</v>
      </c>
      <c r="H761" s="113" t="s">
        <v>83</v>
      </c>
      <c r="I761" s="113" t="s">
        <v>792</v>
      </c>
      <c r="J761" s="113" t="s">
        <v>320</v>
      </c>
      <c r="K761" s="113" t="s">
        <v>382</v>
      </c>
      <c r="L761" s="113" t="s">
        <v>420</v>
      </c>
      <c r="M761" s="113" t="s">
        <v>384</v>
      </c>
      <c r="N761" s="113" t="s">
        <v>43</v>
      </c>
      <c r="O761" s="113" t="s">
        <v>386</v>
      </c>
      <c r="P761" s="113" t="s">
        <v>824</v>
      </c>
      <c r="Q761" s="113">
        <v>622</v>
      </c>
      <c r="R761" s="113" t="s">
        <v>83</v>
      </c>
      <c r="S761" s="84" t="str">
        <f t="shared" si="77"/>
        <v>TEXAS HICKORY STRIPE</v>
      </c>
      <c r="T761" s="84" t="str">
        <f t="shared" si="80"/>
        <v>серый</v>
      </c>
      <c r="Y761" s="60">
        <f t="shared" si="81"/>
        <v>2</v>
      </c>
      <c r="Z761" s="49">
        <f t="shared" si="82"/>
        <v>203</v>
      </c>
      <c r="AA761" s="60">
        <f t="shared" si="83"/>
        <v>2203</v>
      </c>
    </row>
    <row r="762" spans="1:27">
      <c r="A762" s="84" t="str">
        <f t="shared" si="78"/>
        <v>66131013</v>
      </c>
      <c r="B762" s="84" t="str">
        <f t="shared" si="79"/>
        <v>02-204-16</v>
      </c>
      <c r="C762" s="113" t="s">
        <v>2010</v>
      </c>
      <c r="D762" s="113" t="s">
        <v>2011</v>
      </c>
      <c r="E762" s="113" t="s">
        <v>787</v>
      </c>
      <c r="F762" s="114">
        <v>57</v>
      </c>
      <c r="G762" s="113" t="s">
        <v>2012</v>
      </c>
      <c r="H762" s="113" t="s">
        <v>55</v>
      </c>
      <c r="I762" s="113" t="s">
        <v>805</v>
      </c>
      <c r="J762" s="113" t="s">
        <v>320</v>
      </c>
      <c r="K762" s="113" t="s">
        <v>382</v>
      </c>
      <c r="L762" s="113" t="s">
        <v>420</v>
      </c>
      <c r="M762" s="113" t="s">
        <v>384</v>
      </c>
      <c r="N762" s="113" t="s">
        <v>37</v>
      </c>
      <c r="O762" s="113" t="s">
        <v>433</v>
      </c>
      <c r="P762" s="113" t="s">
        <v>824</v>
      </c>
      <c r="Q762" s="113">
        <v>3</v>
      </c>
      <c r="R762" s="113" t="s">
        <v>71</v>
      </c>
      <c r="S762" s="84" t="str">
        <f t="shared" si="77"/>
        <v>TEXAS LINEN</v>
      </c>
      <c r="T762" s="84" t="str">
        <f t="shared" si="80"/>
        <v>темно-синий</v>
      </c>
      <c r="Y762" s="60">
        <f t="shared" si="81"/>
        <v>2</v>
      </c>
      <c r="Z762" s="49">
        <f t="shared" si="82"/>
        <v>204</v>
      </c>
      <c r="AA762" s="60">
        <f t="shared" si="83"/>
        <v>2204</v>
      </c>
    </row>
    <row r="763" spans="1:27">
      <c r="A763" s="84" t="str">
        <f t="shared" si="78"/>
        <v>66131013</v>
      </c>
      <c r="B763" s="84" t="str">
        <f t="shared" si="79"/>
        <v>02-204-16</v>
      </c>
      <c r="C763" s="113" t="s">
        <v>2013</v>
      </c>
      <c r="D763" s="113" t="s">
        <v>2011</v>
      </c>
      <c r="E763" s="113" t="s">
        <v>785</v>
      </c>
      <c r="F763" s="114">
        <v>59</v>
      </c>
      <c r="G763" s="113" t="s">
        <v>2012</v>
      </c>
      <c r="H763" s="113" t="s">
        <v>55</v>
      </c>
      <c r="I763" s="113" t="s">
        <v>805</v>
      </c>
      <c r="J763" s="113" t="s">
        <v>320</v>
      </c>
      <c r="K763" s="113" t="s">
        <v>382</v>
      </c>
      <c r="L763" s="113" t="s">
        <v>420</v>
      </c>
      <c r="M763" s="113" t="s">
        <v>384</v>
      </c>
      <c r="N763" s="113" t="s">
        <v>37</v>
      </c>
      <c r="O763" s="113" t="s">
        <v>433</v>
      </c>
      <c r="P763" s="113" t="s">
        <v>824</v>
      </c>
      <c r="Q763" s="113">
        <v>3</v>
      </c>
      <c r="R763" s="113" t="s">
        <v>71</v>
      </c>
      <c r="S763" s="84" t="str">
        <f t="shared" si="77"/>
        <v>TEXAS LINEN</v>
      </c>
      <c r="T763" s="84" t="str">
        <f t="shared" si="80"/>
        <v>темно-синий</v>
      </c>
      <c r="Y763" s="60">
        <f t="shared" si="81"/>
        <v>2</v>
      </c>
      <c r="Z763" s="49">
        <f t="shared" si="82"/>
        <v>204</v>
      </c>
      <c r="AA763" s="60">
        <f t="shared" si="83"/>
        <v>2204</v>
      </c>
    </row>
    <row r="764" spans="1:27">
      <c r="A764" s="84" t="str">
        <f t="shared" si="78"/>
        <v>66131013</v>
      </c>
      <c r="B764" s="84" t="str">
        <f t="shared" si="79"/>
        <v>02-204-16</v>
      </c>
      <c r="C764" s="113" t="s">
        <v>2014</v>
      </c>
      <c r="D764" s="113" t="s">
        <v>2011</v>
      </c>
      <c r="E764" s="113" t="s">
        <v>788</v>
      </c>
      <c r="F764" s="114">
        <v>61</v>
      </c>
      <c r="G764" s="113" t="s">
        <v>2012</v>
      </c>
      <c r="H764" s="113" t="s">
        <v>55</v>
      </c>
      <c r="I764" s="113" t="s">
        <v>805</v>
      </c>
      <c r="J764" s="113" t="s">
        <v>320</v>
      </c>
      <c r="K764" s="113" t="s">
        <v>382</v>
      </c>
      <c r="L764" s="113" t="s">
        <v>420</v>
      </c>
      <c r="M764" s="113" t="s">
        <v>384</v>
      </c>
      <c r="N764" s="113" t="s">
        <v>37</v>
      </c>
      <c r="O764" s="113" t="s">
        <v>433</v>
      </c>
      <c r="P764" s="113" t="s">
        <v>824</v>
      </c>
      <c r="Q764" s="113">
        <v>3</v>
      </c>
      <c r="R764" s="113" t="s">
        <v>71</v>
      </c>
      <c r="S764" s="84" t="str">
        <f t="shared" si="77"/>
        <v>TEXAS LINEN</v>
      </c>
      <c r="T764" s="84" t="str">
        <f t="shared" si="80"/>
        <v>темно-синий</v>
      </c>
      <c r="Y764" s="60">
        <f t="shared" si="81"/>
        <v>2</v>
      </c>
      <c r="Z764" s="49">
        <f t="shared" si="82"/>
        <v>204</v>
      </c>
      <c r="AA764" s="60">
        <f t="shared" si="83"/>
        <v>2204</v>
      </c>
    </row>
    <row r="765" spans="1:27">
      <c r="A765" s="84" t="str">
        <f t="shared" si="78"/>
        <v>6613301228</v>
      </c>
      <c r="B765" s="84" t="str">
        <f t="shared" si="79"/>
        <v>02-205-06</v>
      </c>
      <c r="C765" s="113" t="s">
        <v>2015</v>
      </c>
      <c r="D765" s="113" t="s">
        <v>2016</v>
      </c>
      <c r="E765" s="113" t="s">
        <v>787</v>
      </c>
      <c r="F765" s="114">
        <v>57</v>
      </c>
      <c r="G765" s="113" t="s">
        <v>2017</v>
      </c>
      <c r="H765" s="113" t="s">
        <v>71</v>
      </c>
      <c r="I765" s="113" t="s">
        <v>2018</v>
      </c>
      <c r="J765" s="113" t="s">
        <v>320</v>
      </c>
      <c r="K765" s="113" t="s">
        <v>382</v>
      </c>
      <c r="L765" s="113" t="s">
        <v>420</v>
      </c>
      <c r="M765" s="113" t="s">
        <v>384</v>
      </c>
      <c r="N765" s="113" t="s">
        <v>37</v>
      </c>
      <c r="O765" s="113" t="s">
        <v>433</v>
      </c>
      <c r="P765" s="113" t="s">
        <v>824</v>
      </c>
      <c r="Q765" s="113">
        <v>228</v>
      </c>
      <c r="R765" s="113" t="s">
        <v>71</v>
      </c>
      <c r="S765" s="84" t="str">
        <f t="shared" si="77"/>
        <v>TEXAS LINEN CHECK</v>
      </c>
      <c r="T765" s="84" t="str">
        <f t="shared" si="80"/>
        <v>синий</v>
      </c>
      <c r="Y765" s="60">
        <f t="shared" si="81"/>
        <v>2</v>
      </c>
      <c r="Z765" s="49">
        <f t="shared" si="82"/>
        <v>205</v>
      </c>
      <c r="AA765" s="60">
        <f t="shared" si="83"/>
        <v>2205</v>
      </c>
    </row>
    <row r="766" spans="1:27">
      <c r="A766" s="84" t="str">
        <f t="shared" si="78"/>
        <v>6613301228</v>
      </c>
      <c r="B766" s="84" t="str">
        <f t="shared" si="79"/>
        <v>02-205-06</v>
      </c>
      <c r="C766" s="113" t="s">
        <v>2019</v>
      </c>
      <c r="D766" s="113" t="s">
        <v>2016</v>
      </c>
      <c r="E766" s="113" t="s">
        <v>785</v>
      </c>
      <c r="F766" s="114">
        <v>59</v>
      </c>
      <c r="G766" s="113" t="s">
        <v>2017</v>
      </c>
      <c r="H766" s="113" t="s">
        <v>71</v>
      </c>
      <c r="I766" s="113" t="s">
        <v>2018</v>
      </c>
      <c r="J766" s="113" t="s">
        <v>320</v>
      </c>
      <c r="K766" s="113" t="s">
        <v>382</v>
      </c>
      <c r="L766" s="113" t="s">
        <v>420</v>
      </c>
      <c r="M766" s="113" t="s">
        <v>384</v>
      </c>
      <c r="N766" s="113" t="s">
        <v>37</v>
      </c>
      <c r="O766" s="113" t="s">
        <v>433</v>
      </c>
      <c r="P766" s="113" t="s">
        <v>824</v>
      </c>
      <c r="Q766" s="113">
        <v>228</v>
      </c>
      <c r="R766" s="113" t="s">
        <v>71</v>
      </c>
      <c r="S766" s="84" t="str">
        <f t="shared" si="77"/>
        <v>TEXAS LINEN CHECK</v>
      </c>
      <c r="T766" s="84" t="str">
        <f t="shared" si="80"/>
        <v>синий</v>
      </c>
      <c r="Y766" s="60">
        <f t="shared" si="81"/>
        <v>2</v>
      </c>
      <c r="Z766" s="49">
        <f t="shared" si="82"/>
        <v>205</v>
      </c>
      <c r="AA766" s="60">
        <f t="shared" si="83"/>
        <v>2205</v>
      </c>
    </row>
    <row r="767" spans="1:27">
      <c r="A767" s="84" t="str">
        <f t="shared" si="78"/>
        <v>6613301228</v>
      </c>
      <c r="B767" s="84" t="str">
        <f t="shared" si="79"/>
        <v>02-205-06</v>
      </c>
      <c r="C767" s="113" t="s">
        <v>2020</v>
      </c>
      <c r="D767" s="113" t="s">
        <v>2016</v>
      </c>
      <c r="E767" s="113" t="s">
        <v>788</v>
      </c>
      <c r="F767" s="114">
        <v>61</v>
      </c>
      <c r="G767" s="113" t="s">
        <v>2017</v>
      </c>
      <c r="H767" s="113" t="s">
        <v>71</v>
      </c>
      <c r="I767" s="113" t="s">
        <v>2018</v>
      </c>
      <c r="J767" s="113" t="s">
        <v>320</v>
      </c>
      <c r="K767" s="113" t="s">
        <v>382</v>
      </c>
      <c r="L767" s="113" t="s">
        <v>420</v>
      </c>
      <c r="M767" s="113" t="s">
        <v>384</v>
      </c>
      <c r="N767" s="113" t="s">
        <v>37</v>
      </c>
      <c r="O767" s="113" t="s">
        <v>433</v>
      </c>
      <c r="P767" s="113" t="s">
        <v>824</v>
      </c>
      <c r="Q767" s="113">
        <v>228</v>
      </c>
      <c r="R767" s="113" t="s">
        <v>71</v>
      </c>
      <c r="S767" s="84" t="str">
        <f t="shared" si="77"/>
        <v>TEXAS LINEN CHECK</v>
      </c>
      <c r="T767" s="84" t="str">
        <f t="shared" si="80"/>
        <v>синий</v>
      </c>
      <c r="Y767" s="60">
        <f t="shared" si="81"/>
        <v>2</v>
      </c>
      <c r="Z767" s="49">
        <f t="shared" si="82"/>
        <v>205</v>
      </c>
      <c r="AA767" s="60">
        <f t="shared" si="83"/>
        <v>2205</v>
      </c>
    </row>
    <row r="768" spans="1:27">
      <c r="A768" s="84" t="str">
        <f t="shared" si="78"/>
        <v>661380121</v>
      </c>
      <c r="B768" s="84" t="str">
        <f t="shared" si="79"/>
        <v>02-206-19</v>
      </c>
      <c r="C768" s="113" t="s">
        <v>2021</v>
      </c>
      <c r="D768" s="113" t="s">
        <v>2022</v>
      </c>
      <c r="E768" s="113" t="s">
        <v>787</v>
      </c>
      <c r="F768" s="114">
        <v>57</v>
      </c>
      <c r="G768" s="113" t="s">
        <v>2023</v>
      </c>
      <c r="H768" s="113" t="s">
        <v>91</v>
      </c>
      <c r="I768" s="113" t="s">
        <v>805</v>
      </c>
      <c r="J768" s="113" t="s">
        <v>320</v>
      </c>
      <c r="K768" s="113" t="s">
        <v>382</v>
      </c>
      <c r="L768" s="113" t="s">
        <v>420</v>
      </c>
      <c r="M768" s="113" t="s">
        <v>384</v>
      </c>
      <c r="N768" s="113" t="s">
        <v>37</v>
      </c>
      <c r="O768" s="113" t="s">
        <v>433</v>
      </c>
      <c r="P768" s="113" t="s">
        <v>824</v>
      </c>
      <c r="Q768" s="113">
        <v>21</v>
      </c>
      <c r="R768" s="113" t="s">
        <v>91</v>
      </c>
      <c r="S768" s="84" t="str">
        <f t="shared" si="77"/>
        <v>TEXAS LINEN</v>
      </c>
      <c r="T768" s="84" t="str">
        <f t="shared" si="80"/>
        <v>голубой</v>
      </c>
      <c r="Y768" s="60">
        <f t="shared" si="81"/>
        <v>2</v>
      </c>
      <c r="Z768" s="49">
        <f t="shared" si="82"/>
        <v>206</v>
      </c>
      <c r="AA768" s="60">
        <f t="shared" si="83"/>
        <v>2206</v>
      </c>
    </row>
    <row r="769" spans="1:27">
      <c r="A769" s="84" t="str">
        <f t="shared" si="78"/>
        <v>661380121</v>
      </c>
      <c r="B769" s="84" t="str">
        <f t="shared" si="79"/>
        <v>02-206-19</v>
      </c>
      <c r="C769" s="113" t="s">
        <v>2024</v>
      </c>
      <c r="D769" s="113" t="s">
        <v>2022</v>
      </c>
      <c r="E769" s="113" t="s">
        <v>785</v>
      </c>
      <c r="F769" s="114">
        <v>59</v>
      </c>
      <c r="G769" s="113" t="s">
        <v>2023</v>
      </c>
      <c r="H769" s="113" t="s">
        <v>91</v>
      </c>
      <c r="I769" s="113" t="s">
        <v>805</v>
      </c>
      <c r="J769" s="113" t="s">
        <v>320</v>
      </c>
      <c r="K769" s="113" t="s">
        <v>382</v>
      </c>
      <c r="L769" s="113" t="s">
        <v>420</v>
      </c>
      <c r="M769" s="113" t="s">
        <v>384</v>
      </c>
      <c r="N769" s="113" t="s">
        <v>37</v>
      </c>
      <c r="O769" s="113" t="s">
        <v>433</v>
      </c>
      <c r="P769" s="113" t="s">
        <v>824</v>
      </c>
      <c r="Q769" s="113">
        <v>21</v>
      </c>
      <c r="R769" s="113" t="s">
        <v>91</v>
      </c>
      <c r="S769" s="84" t="str">
        <f t="shared" si="77"/>
        <v>TEXAS LINEN</v>
      </c>
      <c r="T769" s="84" t="str">
        <f t="shared" si="80"/>
        <v>голубой</v>
      </c>
      <c r="Y769" s="60">
        <f t="shared" si="81"/>
        <v>2</v>
      </c>
      <c r="Z769" s="49">
        <f t="shared" si="82"/>
        <v>206</v>
      </c>
      <c r="AA769" s="60">
        <f t="shared" si="83"/>
        <v>2206</v>
      </c>
    </row>
    <row r="770" spans="1:27">
      <c r="A770" s="84" t="str">
        <f t="shared" si="78"/>
        <v>661380176</v>
      </c>
      <c r="B770" s="84" t="str">
        <f t="shared" si="79"/>
        <v>02-206-00</v>
      </c>
      <c r="C770" s="113" t="s">
        <v>2025</v>
      </c>
      <c r="D770" s="113" t="s">
        <v>2026</v>
      </c>
      <c r="E770" s="113" t="s">
        <v>787</v>
      </c>
      <c r="F770" s="114">
        <v>57</v>
      </c>
      <c r="G770" s="113" t="s">
        <v>2023</v>
      </c>
      <c r="H770" s="113" t="s">
        <v>265</v>
      </c>
      <c r="I770" s="113" t="s">
        <v>805</v>
      </c>
      <c r="J770" s="113" t="s">
        <v>320</v>
      </c>
      <c r="K770" s="113" t="s">
        <v>382</v>
      </c>
      <c r="L770" s="113" t="s">
        <v>420</v>
      </c>
      <c r="M770" s="113" t="s">
        <v>384</v>
      </c>
      <c r="N770" s="113" t="s">
        <v>37</v>
      </c>
      <c r="O770" s="113" t="s">
        <v>433</v>
      </c>
      <c r="P770" s="113" t="s">
        <v>824</v>
      </c>
      <c r="Q770" s="113">
        <v>76</v>
      </c>
      <c r="R770" s="113" t="s">
        <v>63</v>
      </c>
      <c r="S770" s="84" t="str">
        <f t="shared" ref="S770:S833" si="84">IF(A770&lt;&gt;"",IF(FIND(" ",G770)&gt;=1,MID(G770,FIND(" ",G770)+1,LEN(G770)),""),"")</f>
        <v>TEXAS LINEN</v>
      </c>
      <c r="T770" s="84" t="str">
        <f t="shared" si="80"/>
        <v>темно-бежевый</v>
      </c>
      <c r="Y770" s="60">
        <f t="shared" si="81"/>
        <v>2</v>
      </c>
      <c r="Z770" s="49">
        <f t="shared" si="82"/>
        <v>206</v>
      </c>
      <c r="AA770" s="60">
        <f t="shared" si="83"/>
        <v>2206</v>
      </c>
    </row>
    <row r="771" spans="1:27">
      <c r="A771" s="84" t="str">
        <f t="shared" ref="A771:A834" si="85">IF(G771&amp;Q771&lt;&gt;"",IF(FIND(" ",G771)&gt;=1,MID(G771,1,FIND(" ",G771)-1)&amp;Q771,G771&amp;Q771),"")</f>
        <v>661380176</v>
      </c>
      <c r="B771" s="84" t="str">
        <f t="shared" ref="B771:B834" si="86">IF(C771&lt;&gt;"",LEFT(C771,9),"")</f>
        <v>02-206-00</v>
      </c>
      <c r="C771" s="113" t="s">
        <v>2027</v>
      </c>
      <c r="D771" s="113" t="s">
        <v>2026</v>
      </c>
      <c r="E771" s="113" t="s">
        <v>785</v>
      </c>
      <c r="F771" s="114">
        <v>59</v>
      </c>
      <c r="G771" s="113" t="s">
        <v>2023</v>
      </c>
      <c r="H771" s="113" t="s">
        <v>265</v>
      </c>
      <c r="I771" s="113" t="s">
        <v>805</v>
      </c>
      <c r="J771" s="113" t="s">
        <v>320</v>
      </c>
      <c r="K771" s="113" t="s">
        <v>382</v>
      </c>
      <c r="L771" s="113" t="s">
        <v>420</v>
      </c>
      <c r="M771" s="113" t="s">
        <v>384</v>
      </c>
      <c r="N771" s="113" t="s">
        <v>37</v>
      </c>
      <c r="O771" s="113" t="s">
        <v>433</v>
      </c>
      <c r="P771" s="113" t="s">
        <v>824</v>
      </c>
      <c r="Q771" s="113">
        <v>76</v>
      </c>
      <c r="R771" s="113" t="s">
        <v>63</v>
      </c>
      <c r="S771" s="84" t="str">
        <f t="shared" si="84"/>
        <v>TEXAS LINEN</v>
      </c>
      <c r="T771" s="84" t="str">
        <f t="shared" ref="T771:T834" si="87">IF(H771&lt;&gt;"",H771,"")</f>
        <v>темно-бежевый</v>
      </c>
      <c r="Y771" s="60">
        <f t="shared" ref="Y771:Y834" si="88">IFERROR(VALUE(MID($C771,1,2)),0)</f>
        <v>2</v>
      </c>
      <c r="Z771" s="49">
        <f t="shared" ref="Z771:Z834" si="89">IFERROR(VALUE(MID($C771,4,3)),0)</f>
        <v>206</v>
      </c>
      <c r="AA771" s="60">
        <f t="shared" ref="AA771:AA834" si="90">VALUE(RIGHT("00"&amp;Y771,2)&amp;RIGHT("000"&amp;Z771,3))</f>
        <v>2206</v>
      </c>
    </row>
    <row r="772" spans="1:27">
      <c r="A772" s="84" t="str">
        <f t="shared" si="85"/>
        <v>661380176</v>
      </c>
      <c r="B772" s="84" t="str">
        <f t="shared" si="86"/>
        <v>02-206-00</v>
      </c>
      <c r="C772" s="113" t="s">
        <v>2028</v>
      </c>
      <c r="D772" s="113" t="s">
        <v>2026</v>
      </c>
      <c r="E772" s="113" t="s">
        <v>788</v>
      </c>
      <c r="F772" s="114">
        <v>61</v>
      </c>
      <c r="G772" s="113" t="s">
        <v>2023</v>
      </c>
      <c r="H772" s="113" t="s">
        <v>265</v>
      </c>
      <c r="I772" s="113" t="s">
        <v>805</v>
      </c>
      <c r="J772" s="113" t="s">
        <v>320</v>
      </c>
      <c r="K772" s="113" t="s">
        <v>382</v>
      </c>
      <c r="L772" s="113" t="s">
        <v>420</v>
      </c>
      <c r="M772" s="113" t="s">
        <v>384</v>
      </c>
      <c r="N772" s="113" t="s">
        <v>37</v>
      </c>
      <c r="O772" s="113" t="s">
        <v>433</v>
      </c>
      <c r="P772" s="113" t="s">
        <v>824</v>
      </c>
      <c r="Q772" s="113">
        <v>76</v>
      </c>
      <c r="R772" s="113" t="s">
        <v>63</v>
      </c>
      <c r="S772" s="84" t="str">
        <f t="shared" si="84"/>
        <v>TEXAS LINEN</v>
      </c>
      <c r="T772" s="84" t="str">
        <f t="shared" si="87"/>
        <v>темно-бежевый</v>
      </c>
      <c r="Y772" s="60">
        <f t="shared" si="88"/>
        <v>2</v>
      </c>
      <c r="Z772" s="49">
        <f t="shared" si="89"/>
        <v>206</v>
      </c>
      <c r="AA772" s="60">
        <f t="shared" si="90"/>
        <v>2206</v>
      </c>
    </row>
    <row r="773" spans="1:27">
      <c r="A773" s="84" t="str">
        <f t="shared" si="85"/>
        <v>6643401226</v>
      </c>
      <c r="B773" s="84" t="str">
        <f t="shared" si="86"/>
        <v>02-207-19</v>
      </c>
      <c r="C773" s="113" t="s">
        <v>2029</v>
      </c>
      <c r="D773" s="113" t="s">
        <v>2030</v>
      </c>
      <c r="E773" s="113" t="s">
        <v>790</v>
      </c>
      <c r="F773" s="114">
        <v>55</v>
      </c>
      <c r="G773" s="113" t="s">
        <v>2031</v>
      </c>
      <c r="H773" s="113" t="s">
        <v>91</v>
      </c>
      <c r="I773" s="113" t="s">
        <v>805</v>
      </c>
      <c r="J773" s="113" t="s">
        <v>349</v>
      </c>
      <c r="K773" s="113" t="s">
        <v>382</v>
      </c>
      <c r="L773" s="113" t="s">
        <v>420</v>
      </c>
      <c r="M773" s="113" t="s">
        <v>384</v>
      </c>
      <c r="N773" s="113" t="s">
        <v>37</v>
      </c>
      <c r="O773" s="113" t="s">
        <v>433</v>
      </c>
      <c r="P773" s="113" t="s">
        <v>824</v>
      </c>
      <c r="Q773" s="113">
        <v>226</v>
      </c>
      <c r="R773" s="113" t="s">
        <v>91</v>
      </c>
      <c r="S773" s="84" t="str">
        <f t="shared" si="84"/>
        <v>6-PANEL LINEN</v>
      </c>
      <c r="T773" s="84" t="str">
        <f t="shared" si="87"/>
        <v>голубой</v>
      </c>
      <c r="Y773" s="60">
        <f t="shared" si="88"/>
        <v>2</v>
      </c>
      <c r="Z773" s="49">
        <f t="shared" si="89"/>
        <v>207</v>
      </c>
      <c r="AA773" s="60">
        <f t="shared" si="90"/>
        <v>2207</v>
      </c>
    </row>
    <row r="774" spans="1:27">
      <c r="A774" s="84" t="str">
        <f t="shared" si="85"/>
        <v>6643401226</v>
      </c>
      <c r="B774" s="84" t="str">
        <f t="shared" si="86"/>
        <v>02-207-19</v>
      </c>
      <c r="C774" s="113" t="s">
        <v>2032</v>
      </c>
      <c r="D774" s="113" t="s">
        <v>2030</v>
      </c>
      <c r="E774" s="113" t="s">
        <v>787</v>
      </c>
      <c r="F774" s="114">
        <v>57</v>
      </c>
      <c r="G774" s="113" t="s">
        <v>2031</v>
      </c>
      <c r="H774" s="113" t="s">
        <v>91</v>
      </c>
      <c r="I774" s="113" t="s">
        <v>805</v>
      </c>
      <c r="J774" s="113" t="s">
        <v>349</v>
      </c>
      <c r="K774" s="113" t="s">
        <v>382</v>
      </c>
      <c r="L774" s="113" t="s">
        <v>420</v>
      </c>
      <c r="M774" s="113" t="s">
        <v>384</v>
      </c>
      <c r="N774" s="113" t="s">
        <v>37</v>
      </c>
      <c r="O774" s="113" t="s">
        <v>433</v>
      </c>
      <c r="P774" s="113" t="s">
        <v>824</v>
      </c>
      <c r="Q774" s="113">
        <v>226</v>
      </c>
      <c r="R774" s="113" t="s">
        <v>91</v>
      </c>
      <c r="S774" s="84" t="str">
        <f t="shared" si="84"/>
        <v>6-PANEL LINEN</v>
      </c>
      <c r="T774" s="84" t="str">
        <f t="shared" si="87"/>
        <v>голубой</v>
      </c>
      <c r="Y774" s="60">
        <f t="shared" si="88"/>
        <v>2</v>
      </c>
      <c r="Z774" s="49">
        <f t="shared" si="89"/>
        <v>207</v>
      </c>
      <c r="AA774" s="60">
        <f t="shared" si="90"/>
        <v>2207</v>
      </c>
    </row>
    <row r="775" spans="1:27">
      <c r="A775" s="84" t="str">
        <f t="shared" si="85"/>
        <v>6643401226</v>
      </c>
      <c r="B775" s="84" t="str">
        <f t="shared" si="86"/>
        <v>02-207-19</v>
      </c>
      <c r="C775" s="113" t="s">
        <v>2033</v>
      </c>
      <c r="D775" s="113" t="s">
        <v>2030</v>
      </c>
      <c r="E775" s="113" t="s">
        <v>785</v>
      </c>
      <c r="F775" s="114">
        <v>59</v>
      </c>
      <c r="G775" s="113" t="s">
        <v>2031</v>
      </c>
      <c r="H775" s="113" t="s">
        <v>91</v>
      </c>
      <c r="I775" s="113" t="s">
        <v>805</v>
      </c>
      <c r="J775" s="113" t="s">
        <v>349</v>
      </c>
      <c r="K775" s="113" t="s">
        <v>382</v>
      </c>
      <c r="L775" s="113" t="s">
        <v>420</v>
      </c>
      <c r="M775" s="113" t="s">
        <v>384</v>
      </c>
      <c r="N775" s="113" t="s">
        <v>37</v>
      </c>
      <c r="O775" s="113" t="s">
        <v>433</v>
      </c>
      <c r="P775" s="113" t="s">
        <v>824</v>
      </c>
      <c r="Q775" s="113">
        <v>226</v>
      </c>
      <c r="R775" s="113" t="s">
        <v>91</v>
      </c>
      <c r="S775" s="84" t="str">
        <f t="shared" si="84"/>
        <v>6-PANEL LINEN</v>
      </c>
      <c r="T775" s="84" t="str">
        <f t="shared" si="87"/>
        <v>голубой</v>
      </c>
      <c r="Y775" s="60">
        <f t="shared" si="88"/>
        <v>2</v>
      </c>
      <c r="Z775" s="49">
        <f t="shared" si="89"/>
        <v>207</v>
      </c>
      <c r="AA775" s="60">
        <f t="shared" si="90"/>
        <v>2207</v>
      </c>
    </row>
    <row r="776" spans="1:27">
      <c r="A776" s="84" t="str">
        <f t="shared" si="85"/>
        <v>6643401226</v>
      </c>
      <c r="B776" s="84" t="str">
        <f t="shared" si="86"/>
        <v>02-207-19</v>
      </c>
      <c r="C776" s="113" t="s">
        <v>2034</v>
      </c>
      <c r="D776" s="113" t="s">
        <v>2030</v>
      </c>
      <c r="E776" s="113" t="s">
        <v>788</v>
      </c>
      <c r="F776" s="114">
        <v>61</v>
      </c>
      <c r="G776" s="113" t="s">
        <v>2031</v>
      </c>
      <c r="H776" s="113" t="s">
        <v>91</v>
      </c>
      <c r="I776" s="113" t="s">
        <v>805</v>
      </c>
      <c r="J776" s="113" t="s">
        <v>349</v>
      </c>
      <c r="K776" s="113" t="s">
        <v>382</v>
      </c>
      <c r="L776" s="113" t="s">
        <v>420</v>
      </c>
      <c r="M776" s="113" t="s">
        <v>384</v>
      </c>
      <c r="N776" s="113" t="s">
        <v>37</v>
      </c>
      <c r="O776" s="113" t="s">
        <v>433</v>
      </c>
      <c r="P776" s="113" t="s">
        <v>824</v>
      </c>
      <c r="Q776" s="113">
        <v>226</v>
      </c>
      <c r="R776" s="113" t="s">
        <v>91</v>
      </c>
      <c r="S776" s="84" t="str">
        <f t="shared" si="84"/>
        <v>6-PANEL LINEN</v>
      </c>
      <c r="T776" s="84" t="str">
        <f t="shared" si="87"/>
        <v>голубой</v>
      </c>
      <c r="Y776" s="60">
        <f t="shared" si="88"/>
        <v>2</v>
      </c>
      <c r="Z776" s="49">
        <f t="shared" si="89"/>
        <v>207</v>
      </c>
      <c r="AA776" s="60">
        <f t="shared" si="90"/>
        <v>2207</v>
      </c>
    </row>
    <row r="777" spans="1:27">
      <c r="A777" s="84" t="str">
        <f t="shared" si="85"/>
        <v>6643401282</v>
      </c>
      <c r="B777" s="84" t="str">
        <f t="shared" si="86"/>
        <v>02-207-06</v>
      </c>
      <c r="C777" s="113" t="s">
        <v>2035</v>
      </c>
      <c r="D777" s="113" t="s">
        <v>2036</v>
      </c>
      <c r="E777" s="113" t="s">
        <v>787</v>
      </c>
      <c r="F777" s="114">
        <v>57</v>
      </c>
      <c r="G777" s="113" t="s">
        <v>2031</v>
      </c>
      <c r="H777" s="113" t="s">
        <v>199</v>
      </c>
      <c r="I777" s="113" t="s">
        <v>805</v>
      </c>
      <c r="J777" s="113" t="s">
        <v>349</v>
      </c>
      <c r="K777" s="113" t="s">
        <v>382</v>
      </c>
      <c r="L777" s="113" t="s">
        <v>420</v>
      </c>
      <c r="M777" s="113" t="s">
        <v>384</v>
      </c>
      <c r="N777" s="113" t="s">
        <v>37</v>
      </c>
      <c r="O777" s="113" t="s">
        <v>433</v>
      </c>
      <c r="P777" s="113" t="s">
        <v>824</v>
      </c>
      <c r="Q777" s="113">
        <v>282</v>
      </c>
      <c r="R777" s="113" t="s">
        <v>199</v>
      </c>
      <c r="S777" s="84" t="str">
        <f t="shared" si="84"/>
        <v>6-PANEL LINEN</v>
      </c>
      <c r="T777" s="84" t="str">
        <f t="shared" si="87"/>
        <v>оранжевый</v>
      </c>
      <c r="Y777" s="60">
        <f t="shared" si="88"/>
        <v>2</v>
      </c>
      <c r="Z777" s="49">
        <f t="shared" si="89"/>
        <v>207</v>
      </c>
      <c r="AA777" s="60">
        <f t="shared" si="90"/>
        <v>2207</v>
      </c>
    </row>
    <row r="778" spans="1:27">
      <c r="A778" s="84" t="str">
        <f t="shared" si="85"/>
        <v>6643401282</v>
      </c>
      <c r="B778" s="84" t="str">
        <f t="shared" si="86"/>
        <v>02-207-06</v>
      </c>
      <c r="C778" s="113" t="s">
        <v>2037</v>
      </c>
      <c r="D778" s="113" t="s">
        <v>2036</v>
      </c>
      <c r="E778" s="113" t="s">
        <v>785</v>
      </c>
      <c r="F778" s="114">
        <v>59</v>
      </c>
      <c r="G778" s="113" t="s">
        <v>2031</v>
      </c>
      <c r="H778" s="113" t="s">
        <v>199</v>
      </c>
      <c r="I778" s="113" t="s">
        <v>805</v>
      </c>
      <c r="J778" s="113" t="s">
        <v>349</v>
      </c>
      <c r="K778" s="113" t="s">
        <v>382</v>
      </c>
      <c r="L778" s="113" t="s">
        <v>420</v>
      </c>
      <c r="M778" s="113" t="s">
        <v>384</v>
      </c>
      <c r="N778" s="113" t="s">
        <v>37</v>
      </c>
      <c r="O778" s="113" t="s">
        <v>433</v>
      </c>
      <c r="P778" s="113" t="s">
        <v>824</v>
      </c>
      <c r="Q778" s="113">
        <v>282</v>
      </c>
      <c r="R778" s="113" t="s">
        <v>199</v>
      </c>
      <c r="S778" s="84" t="str">
        <f t="shared" si="84"/>
        <v>6-PANEL LINEN</v>
      </c>
      <c r="T778" s="84" t="str">
        <f t="shared" si="87"/>
        <v>оранжевый</v>
      </c>
      <c r="Y778" s="60">
        <f t="shared" si="88"/>
        <v>2</v>
      </c>
      <c r="Z778" s="49">
        <f t="shared" si="89"/>
        <v>207</v>
      </c>
      <c r="AA778" s="60">
        <f t="shared" si="90"/>
        <v>2207</v>
      </c>
    </row>
    <row r="779" spans="1:27">
      <c r="A779" s="84" t="str">
        <f t="shared" si="85"/>
        <v>68411123</v>
      </c>
      <c r="B779" s="84" t="str">
        <f t="shared" si="86"/>
        <v>02-208-16</v>
      </c>
      <c r="C779" s="113" t="s">
        <v>2038</v>
      </c>
      <c r="D779" s="113" t="s">
        <v>2039</v>
      </c>
      <c r="E779" s="113" t="s">
        <v>787</v>
      </c>
      <c r="F779" s="114">
        <v>57</v>
      </c>
      <c r="G779" s="113" t="s">
        <v>2040</v>
      </c>
      <c r="H779" s="113" t="s">
        <v>231</v>
      </c>
      <c r="I779" s="113" t="s">
        <v>792</v>
      </c>
      <c r="J779" s="113" t="s">
        <v>318</v>
      </c>
      <c r="K779" s="113" t="s">
        <v>382</v>
      </c>
      <c r="L779" s="113" t="s">
        <v>420</v>
      </c>
      <c r="M779" s="113" t="s">
        <v>384</v>
      </c>
      <c r="N779" s="113" t="s">
        <v>43</v>
      </c>
      <c r="O779" s="113" t="s">
        <v>386</v>
      </c>
      <c r="P779" s="113" t="s">
        <v>824</v>
      </c>
      <c r="Q779" s="113">
        <v>3</v>
      </c>
      <c r="R779" s="113" t="s">
        <v>83</v>
      </c>
      <c r="S779" s="84" t="str">
        <f t="shared" si="84"/>
        <v>HATTERAS COTTON</v>
      </c>
      <c r="T779" s="84" t="str">
        <f t="shared" si="87"/>
        <v>светло-серый</v>
      </c>
      <c r="Y779" s="60">
        <f t="shared" si="88"/>
        <v>2</v>
      </c>
      <c r="Z779" s="49">
        <f t="shared" si="89"/>
        <v>208</v>
      </c>
      <c r="AA779" s="60">
        <f t="shared" si="90"/>
        <v>2208</v>
      </c>
    </row>
    <row r="780" spans="1:27">
      <c r="A780" s="84" t="str">
        <f t="shared" si="85"/>
        <v>68411123</v>
      </c>
      <c r="B780" s="84" t="str">
        <f t="shared" si="86"/>
        <v>02-208-16</v>
      </c>
      <c r="C780" s="113" t="s">
        <v>2041</v>
      </c>
      <c r="D780" s="113" t="s">
        <v>2039</v>
      </c>
      <c r="E780" s="113" t="s">
        <v>785</v>
      </c>
      <c r="F780" s="114">
        <v>59</v>
      </c>
      <c r="G780" s="113" t="s">
        <v>2040</v>
      </c>
      <c r="H780" s="113" t="s">
        <v>231</v>
      </c>
      <c r="I780" s="113" t="s">
        <v>792</v>
      </c>
      <c r="J780" s="113" t="s">
        <v>318</v>
      </c>
      <c r="K780" s="113" t="s">
        <v>382</v>
      </c>
      <c r="L780" s="113" t="s">
        <v>420</v>
      </c>
      <c r="M780" s="113" t="s">
        <v>384</v>
      </c>
      <c r="N780" s="113" t="s">
        <v>43</v>
      </c>
      <c r="O780" s="113" t="s">
        <v>386</v>
      </c>
      <c r="P780" s="113" t="s">
        <v>824</v>
      </c>
      <c r="Q780" s="113">
        <v>3</v>
      </c>
      <c r="R780" s="113" t="s">
        <v>83</v>
      </c>
      <c r="S780" s="84" t="str">
        <f t="shared" si="84"/>
        <v>HATTERAS COTTON</v>
      </c>
      <c r="T780" s="84" t="str">
        <f t="shared" si="87"/>
        <v>светло-серый</v>
      </c>
      <c r="Y780" s="60">
        <f t="shared" si="88"/>
        <v>2</v>
      </c>
      <c r="Z780" s="49">
        <f t="shared" si="89"/>
        <v>208</v>
      </c>
      <c r="AA780" s="60">
        <f t="shared" si="90"/>
        <v>2208</v>
      </c>
    </row>
    <row r="781" spans="1:27">
      <c r="A781" s="84" t="str">
        <f t="shared" si="85"/>
        <v>68411123</v>
      </c>
      <c r="B781" s="84" t="str">
        <f t="shared" si="86"/>
        <v>02-208-16</v>
      </c>
      <c r="C781" s="113" t="s">
        <v>2042</v>
      </c>
      <c r="D781" s="113" t="s">
        <v>2039</v>
      </c>
      <c r="E781" s="113" t="s">
        <v>788</v>
      </c>
      <c r="F781" s="114">
        <v>61</v>
      </c>
      <c r="G781" s="113" t="s">
        <v>2040</v>
      </c>
      <c r="H781" s="113" t="s">
        <v>231</v>
      </c>
      <c r="I781" s="113" t="s">
        <v>792</v>
      </c>
      <c r="J781" s="113" t="s">
        <v>318</v>
      </c>
      <c r="K781" s="113" t="s">
        <v>382</v>
      </c>
      <c r="L781" s="113" t="s">
        <v>420</v>
      </c>
      <c r="M781" s="113" t="s">
        <v>384</v>
      </c>
      <c r="N781" s="113" t="s">
        <v>43</v>
      </c>
      <c r="O781" s="113" t="s">
        <v>386</v>
      </c>
      <c r="P781" s="113" t="s">
        <v>824</v>
      </c>
      <c r="Q781" s="113">
        <v>3</v>
      </c>
      <c r="R781" s="113" t="s">
        <v>83</v>
      </c>
      <c r="S781" s="84" t="str">
        <f t="shared" si="84"/>
        <v>HATTERAS COTTON</v>
      </c>
      <c r="T781" s="84" t="str">
        <f t="shared" si="87"/>
        <v>светло-серый</v>
      </c>
      <c r="Y781" s="60">
        <f t="shared" si="88"/>
        <v>2</v>
      </c>
      <c r="Z781" s="49">
        <f t="shared" si="89"/>
        <v>208</v>
      </c>
      <c r="AA781" s="60">
        <f t="shared" si="90"/>
        <v>2208</v>
      </c>
    </row>
    <row r="782" spans="1:27">
      <c r="A782" s="84" t="str">
        <f t="shared" si="85"/>
        <v>68411142</v>
      </c>
      <c r="B782" s="84" t="str">
        <f t="shared" si="86"/>
        <v>02-209-06</v>
      </c>
      <c r="C782" s="113" t="s">
        <v>2043</v>
      </c>
      <c r="D782" s="113" t="s">
        <v>2044</v>
      </c>
      <c r="E782" s="113" t="s">
        <v>787</v>
      </c>
      <c r="F782" s="114">
        <v>57</v>
      </c>
      <c r="G782" s="113" t="s">
        <v>2045</v>
      </c>
      <c r="H782" s="113" t="s">
        <v>71</v>
      </c>
      <c r="I782" s="113" t="s">
        <v>792</v>
      </c>
      <c r="J782" s="113" t="s">
        <v>318</v>
      </c>
      <c r="K782" s="113" t="s">
        <v>382</v>
      </c>
      <c r="L782" s="113" t="s">
        <v>420</v>
      </c>
      <c r="M782" s="113" t="s">
        <v>388</v>
      </c>
      <c r="N782" s="113" t="s">
        <v>43</v>
      </c>
      <c r="O782" s="113" t="s">
        <v>433</v>
      </c>
      <c r="P782" s="113" t="s">
        <v>824</v>
      </c>
      <c r="Q782" s="113">
        <v>2</v>
      </c>
      <c r="R782" s="113" t="s">
        <v>71</v>
      </c>
      <c r="S782" s="84" t="str">
        <f t="shared" si="84"/>
        <v>HATTERAS DENIM</v>
      </c>
      <c r="T782" s="84" t="str">
        <f t="shared" si="87"/>
        <v>синий</v>
      </c>
      <c r="Y782" s="60">
        <f t="shared" si="88"/>
        <v>2</v>
      </c>
      <c r="Z782" s="49">
        <f t="shared" si="89"/>
        <v>209</v>
      </c>
      <c r="AA782" s="60">
        <f t="shared" si="90"/>
        <v>2209</v>
      </c>
    </row>
    <row r="783" spans="1:27">
      <c r="A783" s="84" t="str">
        <f t="shared" si="85"/>
        <v>68411142</v>
      </c>
      <c r="B783" s="84" t="str">
        <f t="shared" si="86"/>
        <v>02-209-06</v>
      </c>
      <c r="C783" s="113" t="s">
        <v>2046</v>
      </c>
      <c r="D783" s="113" t="s">
        <v>2044</v>
      </c>
      <c r="E783" s="113" t="s">
        <v>785</v>
      </c>
      <c r="F783" s="114">
        <v>59</v>
      </c>
      <c r="G783" s="113" t="s">
        <v>2045</v>
      </c>
      <c r="H783" s="113" t="s">
        <v>71</v>
      </c>
      <c r="I783" s="113" t="s">
        <v>792</v>
      </c>
      <c r="J783" s="113" t="s">
        <v>318</v>
      </c>
      <c r="K783" s="113" t="s">
        <v>382</v>
      </c>
      <c r="L783" s="113" t="s">
        <v>420</v>
      </c>
      <c r="M783" s="113" t="s">
        <v>388</v>
      </c>
      <c r="N783" s="113" t="s">
        <v>43</v>
      </c>
      <c r="O783" s="113" t="s">
        <v>433</v>
      </c>
      <c r="P783" s="113" t="s">
        <v>824</v>
      </c>
      <c r="Q783" s="113">
        <v>2</v>
      </c>
      <c r="R783" s="113" t="s">
        <v>71</v>
      </c>
      <c r="S783" s="84" t="str">
        <f t="shared" si="84"/>
        <v>HATTERAS DENIM</v>
      </c>
      <c r="T783" s="84" t="str">
        <f t="shared" si="87"/>
        <v>синий</v>
      </c>
      <c r="Y783" s="60">
        <f t="shared" si="88"/>
        <v>2</v>
      </c>
      <c r="Z783" s="49">
        <f t="shared" si="89"/>
        <v>209</v>
      </c>
      <c r="AA783" s="60">
        <f t="shared" si="90"/>
        <v>2209</v>
      </c>
    </row>
    <row r="784" spans="1:27">
      <c r="A784" s="84" t="str">
        <f t="shared" si="85"/>
        <v>68411142</v>
      </c>
      <c r="B784" s="84" t="str">
        <f t="shared" si="86"/>
        <v>02-209-06</v>
      </c>
      <c r="C784" s="113" t="s">
        <v>2047</v>
      </c>
      <c r="D784" s="113" t="s">
        <v>2044</v>
      </c>
      <c r="E784" s="113" t="s">
        <v>797</v>
      </c>
      <c r="F784" s="114">
        <v>58</v>
      </c>
      <c r="G784" s="113" t="s">
        <v>2045</v>
      </c>
      <c r="H784" s="113" t="s">
        <v>71</v>
      </c>
      <c r="I784" s="113" t="s">
        <v>792</v>
      </c>
      <c r="J784" s="113" t="s">
        <v>318</v>
      </c>
      <c r="K784" s="113" t="s">
        <v>382</v>
      </c>
      <c r="L784" s="113" t="s">
        <v>420</v>
      </c>
      <c r="M784" s="113" t="s">
        <v>388</v>
      </c>
      <c r="N784" s="113" t="s">
        <v>43</v>
      </c>
      <c r="O784" s="113" t="s">
        <v>433</v>
      </c>
      <c r="P784" s="113" t="s">
        <v>824</v>
      </c>
      <c r="Q784" s="113">
        <v>2</v>
      </c>
      <c r="R784" s="113" t="s">
        <v>71</v>
      </c>
      <c r="S784" s="84" t="str">
        <f t="shared" si="84"/>
        <v>HATTERAS DENIM</v>
      </c>
      <c r="T784" s="84" t="str">
        <f t="shared" si="87"/>
        <v>синий</v>
      </c>
      <c r="Y784" s="60">
        <f t="shared" si="88"/>
        <v>2</v>
      </c>
      <c r="Z784" s="49">
        <f t="shared" si="89"/>
        <v>209</v>
      </c>
      <c r="AA784" s="60">
        <f t="shared" si="90"/>
        <v>2209</v>
      </c>
    </row>
    <row r="785" spans="1:27">
      <c r="A785" s="84" t="str">
        <f t="shared" si="85"/>
        <v>68411142</v>
      </c>
      <c r="B785" s="84" t="str">
        <f t="shared" si="86"/>
        <v>02-209-06</v>
      </c>
      <c r="C785" s="113" t="s">
        <v>2048</v>
      </c>
      <c r="D785" s="113" t="s">
        <v>2044</v>
      </c>
      <c r="E785" s="113" t="s">
        <v>798</v>
      </c>
      <c r="F785" s="114">
        <v>60</v>
      </c>
      <c r="G785" s="113" t="s">
        <v>2045</v>
      </c>
      <c r="H785" s="113" t="s">
        <v>71</v>
      </c>
      <c r="I785" s="113" t="s">
        <v>792</v>
      </c>
      <c r="J785" s="113" t="s">
        <v>318</v>
      </c>
      <c r="K785" s="113" t="s">
        <v>382</v>
      </c>
      <c r="L785" s="113" t="s">
        <v>420</v>
      </c>
      <c r="M785" s="113" t="s">
        <v>388</v>
      </c>
      <c r="N785" s="113" t="s">
        <v>43</v>
      </c>
      <c r="O785" s="113" t="s">
        <v>433</v>
      </c>
      <c r="P785" s="113" t="s">
        <v>824</v>
      </c>
      <c r="Q785" s="113">
        <v>2</v>
      </c>
      <c r="R785" s="113" t="s">
        <v>71</v>
      </c>
      <c r="S785" s="84" t="str">
        <f t="shared" si="84"/>
        <v>HATTERAS DENIM</v>
      </c>
      <c r="T785" s="84" t="str">
        <f t="shared" si="87"/>
        <v>синий</v>
      </c>
      <c r="Y785" s="60">
        <f t="shared" si="88"/>
        <v>2</v>
      </c>
      <c r="Z785" s="49">
        <f t="shared" si="89"/>
        <v>209</v>
      </c>
      <c r="AA785" s="60">
        <f t="shared" si="90"/>
        <v>2209</v>
      </c>
    </row>
    <row r="786" spans="1:27">
      <c r="A786" s="84" t="str">
        <f t="shared" si="85"/>
        <v>68411142</v>
      </c>
      <c r="B786" s="84" t="str">
        <f t="shared" si="86"/>
        <v>02-209-06</v>
      </c>
      <c r="C786" s="113" t="s">
        <v>2049</v>
      </c>
      <c r="D786" s="113" t="s">
        <v>2044</v>
      </c>
      <c r="E786" s="113" t="s">
        <v>788</v>
      </c>
      <c r="F786" s="114">
        <v>61</v>
      </c>
      <c r="G786" s="113" t="s">
        <v>2045</v>
      </c>
      <c r="H786" s="113" t="s">
        <v>71</v>
      </c>
      <c r="I786" s="113" t="s">
        <v>792</v>
      </c>
      <c r="J786" s="113" t="s">
        <v>318</v>
      </c>
      <c r="K786" s="113" t="s">
        <v>382</v>
      </c>
      <c r="L786" s="113" t="s">
        <v>420</v>
      </c>
      <c r="M786" s="113" t="s">
        <v>388</v>
      </c>
      <c r="N786" s="113" t="s">
        <v>43</v>
      </c>
      <c r="O786" s="113" t="s">
        <v>433</v>
      </c>
      <c r="P786" s="113" t="s">
        <v>824</v>
      </c>
      <c r="Q786" s="113">
        <v>2</v>
      </c>
      <c r="R786" s="113" t="s">
        <v>71</v>
      </c>
      <c r="S786" s="84" t="str">
        <f t="shared" si="84"/>
        <v>HATTERAS DENIM</v>
      </c>
      <c r="T786" s="84" t="str">
        <f t="shared" si="87"/>
        <v>синий</v>
      </c>
      <c r="Y786" s="60">
        <f t="shared" si="88"/>
        <v>2</v>
      </c>
      <c r="Z786" s="49">
        <f t="shared" si="89"/>
        <v>209</v>
      </c>
      <c r="AA786" s="60">
        <f t="shared" si="90"/>
        <v>2209</v>
      </c>
    </row>
    <row r="787" spans="1:27">
      <c r="A787" s="84" t="str">
        <f t="shared" si="85"/>
        <v>68411142</v>
      </c>
      <c r="B787" s="84" t="str">
        <f t="shared" si="86"/>
        <v>02-209-06</v>
      </c>
      <c r="C787" s="113" t="s">
        <v>2050</v>
      </c>
      <c r="D787" s="113" t="s">
        <v>2044</v>
      </c>
      <c r="E787" s="113" t="s">
        <v>789</v>
      </c>
      <c r="F787" s="114">
        <v>63</v>
      </c>
      <c r="G787" s="113" t="s">
        <v>2045</v>
      </c>
      <c r="H787" s="113" t="s">
        <v>71</v>
      </c>
      <c r="I787" s="113" t="s">
        <v>792</v>
      </c>
      <c r="J787" s="113" t="s">
        <v>318</v>
      </c>
      <c r="K787" s="113" t="s">
        <v>382</v>
      </c>
      <c r="L787" s="113" t="s">
        <v>420</v>
      </c>
      <c r="M787" s="113" t="s">
        <v>388</v>
      </c>
      <c r="N787" s="113" t="s">
        <v>43</v>
      </c>
      <c r="O787" s="113" t="s">
        <v>433</v>
      </c>
      <c r="P787" s="113" t="s">
        <v>824</v>
      </c>
      <c r="Q787" s="113">
        <v>2</v>
      </c>
      <c r="R787" s="113" t="s">
        <v>71</v>
      </c>
      <c r="S787" s="84" t="str">
        <f t="shared" si="84"/>
        <v>HATTERAS DENIM</v>
      </c>
      <c r="T787" s="84" t="str">
        <f t="shared" si="87"/>
        <v>синий</v>
      </c>
      <c r="Y787" s="60">
        <f t="shared" si="88"/>
        <v>2</v>
      </c>
      <c r="Z787" s="49">
        <f t="shared" si="89"/>
        <v>209</v>
      </c>
      <c r="AA787" s="60">
        <f t="shared" si="90"/>
        <v>2209</v>
      </c>
    </row>
    <row r="788" spans="1:27">
      <c r="A788" s="84" t="str">
        <f t="shared" si="85"/>
        <v>68411251</v>
      </c>
      <c r="B788" s="84" t="str">
        <f t="shared" si="86"/>
        <v>02-210-09</v>
      </c>
      <c r="C788" s="113" t="s">
        <v>2051</v>
      </c>
      <c r="D788" s="113" t="s">
        <v>2052</v>
      </c>
      <c r="E788" s="113" t="s">
        <v>787</v>
      </c>
      <c r="F788" s="114">
        <v>57</v>
      </c>
      <c r="G788" s="113" t="s">
        <v>2053</v>
      </c>
      <c r="H788" s="113" t="s">
        <v>240</v>
      </c>
      <c r="I788" s="113" t="s">
        <v>792</v>
      </c>
      <c r="J788" s="113" t="s">
        <v>318</v>
      </c>
      <c r="K788" s="113" t="s">
        <v>382</v>
      </c>
      <c r="L788" s="113" t="s">
        <v>420</v>
      </c>
      <c r="M788" s="113" t="s">
        <v>388</v>
      </c>
      <c r="N788" s="113" t="s">
        <v>43</v>
      </c>
      <c r="O788" s="113" t="s">
        <v>386</v>
      </c>
      <c r="P788" s="113" t="s">
        <v>824</v>
      </c>
      <c r="Q788" s="113">
        <v>1</v>
      </c>
      <c r="R788" s="113" t="s">
        <v>83</v>
      </c>
      <c r="S788" s="84" t="str">
        <f t="shared" si="84"/>
        <v>HATTERAS CANVAS</v>
      </c>
      <c r="T788" s="84" t="str">
        <f t="shared" si="87"/>
        <v>серый / коричневый</v>
      </c>
      <c r="Y788" s="60">
        <f t="shared" si="88"/>
        <v>2</v>
      </c>
      <c r="Z788" s="49">
        <f t="shared" si="89"/>
        <v>210</v>
      </c>
      <c r="AA788" s="60">
        <f t="shared" si="90"/>
        <v>2210</v>
      </c>
    </row>
    <row r="789" spans="1:27">
      <c r="A789" s="84" t="str">
        <f t="shared" si="85"/>
        <v>68411251</v>
      </c>
      <c r="B789" s="84" t="str">
        <f t="shared" si="86"/>
        <v>02-210-09</v>
      </c>
      <c r="C789" s="113" t="s">
        <v>2054</v>
      </c>
      <c r="D789" s="113" t="s">
        <v>2052</v>
      </c>
      <c r="E789" s="113" t="s">
        <v>785</v>
      </c>
      <c r="F789" s="114">
        <v>59</v>
      </c>
      <c r="G789" s="113" t="s">
        <v>2053</v>
      </c>
      <c r="H789" s="113" t="s">
        <v>240</v>
      </c>
      <c r="I789" s="113" t="s">
        <v>792</v>
      </c>
      <c r="J789" s="113" t="s">
        <v>318</v>
      </c>
      <c r="K789" s="113" t="s">
        <v>382</v>
      </c>
      <c r="L789" s="113" t="s">
        <v>420</v>
      </c>
      <c r="M789" s="113" t="s">
        <v>388</v>
      </c>
      <c r="N789" s="113" t="s">
        <v>43</v>
      </c>
      <c r="O789" s="113" t="s">
        <v>386</v>
      </c>
      <c r="P789" s="113" t="s">
        <v>824</v>
      </c>
      <c r="Q789" s="113">
        <v>1</v>
      </c>
      <c r="R789" s="113" t="s">
        <v>83</v>
      </c>
      <c r="S789" s="84" t="str">
        <f t="shared" si="84"/>
        <v>HATTERAS CANVAS</v>
      </c>
      <c r="T789" s="84" t="str">
        <f t="shared" si="87"/>
        <v>серый / коричневый</v>
      </c>
      <c r="Y789" s="60">
        <f t="shared" si="88"/>
        <v>2</v>
      </c>
      <c r="Z789" s="49">
        <f t="shared" si="89"/>
        <v>210</v>
      </c>
      <c r="AA789" s="60">
        <f t="shared" si="90"/>
        <v>2210</v>
      </c>
    </row>
    <row r="790" spans="1:27">
      <c r="A790" s="84" t="str">
        <f t="shared" si="85"/>
        <v>68411251</v>
      </c>
      <c r="B790" s="84" t="str">
        <f t="shared" si="86"/>
        <v>02-210-09</v>
      </c>
      <c r="C790" s="113" t="s">
        <v>2055</v>
      </c>
      <c r="D790" s="113" t="s">
        <v>2052</v>
      </c>
      <c r="E790" s="113" t="s">
        <v>788</v>
      </c>
      <c r="F790" s="114">
        <v>61</v>
      </c>
      <c r="G790" s="113" t="s">
        <v>2053</v>
      </c>
      <c r="H790" s="113" t="s">
        <v>240</v>
      </c>
      <c r="I790" s="113" t="s">
        <v>792</v>
      </c>
      <c r="J790" s="113" t="s">
        <v>318</v>
      </c>
      <c r="K790" s="113" t="s">
        <v>382</v>
      </c>
      <c r="L790" s="113" t="s">
        <v>420</v>
      </c>
      <c r="M790" s="113" t="s">
        <v>388</v>
      </c>
      <c r="N790" s="113" t="s">
        <v>43</v>
      </c>
      <c r="O790" s="113" t="s">
        <v>386</v>
      </c>
      <c r="P790" s="113" t="s">
        <v>824</v>
      </c>
      <c r="Q790" s="113">
        <v>1</v>
      </c>
      <c r="R790" s="113" t="s">
        <v>83</v>
      </c>
      <c r="S790" s="84" t="str">
        <f t="shared" si="84"/>
        <v>HATTERAS CANVAS</v>
      </c>
      <c r="T790" s="84" t="str">
        <f t="shared" si="87"/>
        <v>серый / коричневый</v>
      </c>
      <c r="Y790" s="60">
        <f t="shared" si="88"/>
        <v>2</v>
      </c>
      <c r="Z790" s="49">
        <f t="shared" si="89"/>
        <v>210</v>
      </c>
      <c r="AA790" s="60">
        <f t="shared" si="90"/>
        <v>2210</v>
      </c>
    </row>
    <row r="791" spans="1:27">
      <c r="A791" s="84" t="str">
        <f t="shared" si="85"/>
        <v>68411251</v>
      </c>
      <c r="B791" s="84" t="str">
        <f t="shared" si="86"/>
        <v>02-210-09</v>
      </c>
      <c r="C791" s="113" t="s">
        <v>2056</v>
      </c>
      <c r="D791" s="113" t="s">
        <v>2052</v>
      </c>
      <c r="E791" s="113" t="s">
        <v>789</v>
      </c>
      <c r="F791" s="114">
        <v>63</v>
      </c>
      <c r="G791" s="113" t="s">
        <v>2053</v>
      </c>
      <c r="H791" s="113" t="s">
        <v>240</v>
      </c>
      <c r="I791" s="113" t="s">
        <v>792</v>
      </c>
      <c r="J791" s="113" t="s">
        <v>318</v>
      </c>
      <c r="K791" s="113" t="s">
        <v>382</v>
      </c>
      <c r="L791" s="113" t="s">
        <v>420</v>
      </c>
      <c r="M791" s="113" t="s">
        <v>388</v>
      </c>
      <c r="N791" s="113" t="s">
        <v>43</v>
      </c>
      <c r="O791" s="113" t="s">
        <v>386</v>
      </c>
      <c r="P791" s="113" t="s">
        <v>824</v>
      </c>
      <c r="Q791" s="113">
        <v>1</v>
      </c>
      <c r="R791" s="113" t="s">
        <v>83</v>
      </c>
      <c r="S791" s="84" t="str">
        <f t="shared" si="84"/>
        <v>HATTERAS CANVAS</v>
      </c>
      <c r="T791" s="84" t="str">
        <f t="shared" si="87"/>
        <v>серый / коричневый</v>
      </c>
      <c r="Y791" s="60">
        <f t="shared" si="88"/>
        <v>2</v>
      </c>
      <c r="Z791" s="49">
        <f t="shared" si="89"/>
        <v>210</v>
      </c>
      <c r="AA791" s="60">
        <f t="shared" si="90"/>
        <v>2210</v>
      </c>
    </row>
    <row r="792" spans="1:27">
      <c r="A792" s="84" t="str">
        <f t="shared" si="85"/>
        <v>68411257</v>
      </c>
      <c r="B792" s="84" t="str">
        <f t="shared" si="86"/>
        <v>02-210-02</v>
      </c>
      <c r="C792" s="113" t="s">
        <v>2057</v>
      </c>
      <c r="D792" s="113" t="s">
        <v>2058</v>
      </c>
      <c r="E792" s="113" t="s">
        <v>787</v>
      </c>
      <c r="F792" s="114">
        <v>57</v>
      </c>
      <c r="G792" s="113" t="s">
        <v>2053</v>
      </c>
      <c r="H792" s="113" t="s">
        <v>63</v>
      </c>
      <c r="I792" s="113" t="s">
        <v>792</v>
      </c>
      <c r="J792" s="113" t="s">
        <v>318</v>
      </c>
      <c r="K792" s="113" t="s">
        <v>382</v>
      </c>
      <c r="L792" s="113" t="s">
        <v>420</v>
      </c>
      <c r="M792" s="113" t="s">
        <v>384</v>
      </c>
      <c r="N792" s="113" t="s">
        <v>43</v>
      </c>
      <c r="O792" s="113" t="s">
        <v>386</v>
      </c>
      <c r="P792" s="113" t="s">
        <v>824</v>
      </c>
      <c r="Q792" s="113">
        <v>7</v>
      </c>
      <c r="R792" s="113" t="s">
        <v>63</v>
      </c>
      <c r="S792" s="84" t="str">
        <f t="shared" si="84"/>
        <v>HATTERAS CANVAS</v>
      </c>
      <c r="T792" s="84" t="str">
        <f t="shared" si="87"/>
        <v>бежевый</v>
      </c>
      <c r="Y792" s="60">
        <f t="shared" si="88"/>
        <v>2</v>
      </c>
      <c r="Z792" s="49">
        <f t="shared" si="89"/>
        <v>210</v>
      </c>
      <c r="AA792" s="60">
        <f t="shared" si="90"/>
        <v>2210</v>
      </c>
    </row>
    <row r="793" spans="1:27">
      <c r="A793" s="84" t="str">
        <f t="shared" si="85"/>
        <v>68411257</v>
      </c>
      <c r="B793" s="84" t="str">
        <f t="shared" si="86"/>
        <v>02-210-02</v>
      </c>
      <c r="C793" s="113" t="s">
        <v>2059</v>
      </c>
      <c r="D793" s="113" t="s">
        <v>2058</v>
      </c>
      <c r="E793" s="113" t="s">
        <v>785</v>
      </c>
      <c r="F793" s="114">
        <v>59</v>
      </c>
      <c r="G793" s="113" t="s">
        <v>2053</v>
      </c>
      <c r="H793" s="113" t="s">
        <v>63</v>
      </c>
      <c r="I793" s="113" t="s">
        <v>792</v>
      </c>
      <c r="J793" s="113" t="s">
        <v>318</v>
      </c>
      <c r="K793" s="113" t="s">
        <v>382</v>
      </c>
      <c r="L793" s="113" t="s">
        <v>420</v>
      </c>
      <c r="M793" s="113" t="s">
        <v>384</v>
      </c>
      <c r="N793" s="113" t="s">
        <v>43</v>
      </c>
      <c r="O793" s="113" t="s">
        <v>386</v>
      </c>
      <c r="P793" s="113" t="s">
        <v>824</v>
      </c>
      <c r="Q793" s="113">
        <v>7</v>
      </c>
      <c r="R793" s="113" t="s">
        <v>63</v>
      </c>
      <c r="S793" s="84" t="str">
        <f t="shared" si="84"/>
        <v>HATTERAS CANVAS</v>
      </c>
      <c r="T793" s="84" t="str">
        <f t="shared" si="87"/>
        <v>бежевый</v>
      </c>
      <c r="Y793" s="60">
        <f t="shared" si="88"/>
        <v>2</v>
      </c>
      <c r="Z793" s="49">
        <f t="shared" si="89"/>
        <v>210</v>
      </c>
      <c r="AA793" s="60">
        <f t="shared" si="90"/>
        <v>2210</v>
      </c>
    </row>
    <row r="794" spans="1:27">
      <c r="A794" s="84" t="str">
        <f t="shared" si="85"/>
        <v>68411257</v>
      </c>
      <c r="B794" s="84" t="str">
        <f t="shared" si="86"/>
        <v>02-210-02</v>
      </c>
      <c r="C794" s="113" t="s">
        <v>2060</v>
      </c>
      <c r="D794" s="113" t="s">
        <v>2058</v>
      </c>
      <c r="E794" s="113" t="s">
        <v>788</v>
      </c>
      <c r="F794" s="114">
        <v>61</v>
      </c>
      <c r="G794" s="113" t="s">
        <v>2053</v>
      </c>
      <c r="H794" s="113" t="s">
        <v>63</v>
      </c>
      <c r="I794" s="113" t="s">
        <v>792</v>
      </c>
      <c r="J794" s="113" t="s">
        <v>318</v>
      </c>
      <c r="K794" s="113" t="s">
        <v>382</v>
      </c>
      <c r="L794" s="113" t="s">
        <v>420</v>
      </c>
      <c r="M794" s="113" t="s">
        <v>384</v>
      </c>
      <c r="N794" s="113" t="s">
        <v>43</v>
      </c>
      <c r="O794" s="113" t="s">
        <v>386</v>
      </c>
      <c r="P794" s="113" t="s">
        <v>824</v>
      </c>
      <c r="Q794" s="113">
        <v>7</v>
      </c>
      <c r="R794" s="113" t="s">
        <v>63</v>
      </c>
      <c r="S794" s="84" t="str">
        <f t="shared" si="84"/>
        <v>HATTERAS CANVAS</v>
      </c>
      <c r="T794" s="84" t="str">
        <f t="shared" si="87"/>
        <v>бежевый</v>
      </c>
      <c r="Y794" s="60">
        <f t="shared" si="88"/>
        <v>2</v>
      </c>
      <c r="Z794" s="49">
        <f t="shared" si="89"/>
        <v>210</v>
      </c>
      <c r="AA794" s="60">
        <f t="shared" si="90"/>
        <v>2210</v>
      </c>
    </row>
    <row r="795" spans="1:27">
      <c r="A795" s="84" t="str">
        <f t="shared" si="85"/>
        <v>68431013</v>
      </c>
      <c r="B795" s="84" t="str">
        <f t="shared" si="86"/>
        <v>02-211-16</v>
      </c>
      <c r="C795" s="113" t="s">
        <v>2061</v>
      </c>
      <c r="D795" s="113" t="s">
        <v>2062</v>
      </c>
      <c r="E795" s="113" t="s">
        <v>787</v>
      </c>
      <c r="F795" s="114">
        <v>57</v>
      </c>
      <c r="G795" s="113" t="s">
        <v>2063</v>
      </c>
      <c r="H795" s="113" t="s">
        <v>55</v>
      </c>
      <c r="I795" s="113" t="s">
        <v>805</v>
      </c>
      <c r="J795" s="113" t="s">
        <v>318</v>
      </c>
      <c r="K795" s="113" t="s">
        <v>382</v>
      </c>
      <c r="L795" s="113" t="s">
        <v>420</v>
      </c>
      <c r="M795" s="113" t="s">
        <v>384</v>
      </c>
      <c r="N795" s="113" t="s">
        <v>37</v>
      </c>
      <c r="O795" s="113" t="s">
        <v>433</v>
      </c>
      <c r="P795" s="113" t="s">
        <v>824</v>
      </c>
      <c r="Q795" s="113">
        <v>3</v>
      </c>
      <c r="R795" s="113" t="s">
        <v>71</v>
      </c>
      <c r="S795" s="84" t="str">
        <f t="shared" si="84"/>
        <v>HATTERAS LINEN</v>
      </c>
      <c r="T795" s="84" t="str">
        <f t="shared" si="87"/>
        <v>темно-синий</v>
      </c>
      <c r="Y795" s="60">
        <f t="shared" si="88"/>
        <v>2</v>
      </c>
      <c r="Z795" s="49">
        <f t="shared" si="89"/>
        <v>211</v>
      </c>
      <c r="AA795" s="60">
        <f t="shared" si="90"/>
        <v>2211</v>
      </c>
    </row>
    <row r="796" spans="1:27">
      <c r="A796" s="84" t="str">
        <f t="shared" si="85"/>
        <v>68431013</v>
      </c>
      <c r="B796" s="84" t="str">
        <f t="shared" si="86"/>
        <v>02-211-16</v>
      </c>
      <c r="C796" s="113" t="s">
        <v>2064</v>
      </c>
      <c r="D796" s="113" t="s">
        <v>2062</v>
      </c>
      <c r="E796" s="113" t="s">
        <v>785</v>
      </c>
      <c r="F796" s="114">
        <v>59</v>
      </c>
      <c r="G796" s="113" t="s">
        <v>2063</v>
      </c>
      <c r="H796" s="113" t="s">
        <v>55</v>
      </c>
      <c r="I796" s="113" t="s">
        <v>805</v>
      </c>
      <c r="J796" s="113" t="s">
        <v>318</v>
      </c>
      <c r="K796" s="113" t="s">
        <v>382</v>
      </c>
      <c r="L796" s="113" t="s">
        <v>420</v>
      </c>
      <c r="M796" s="113" t="s">
        <v>384</v>
      </c>
      <c r="N796" s="113" t="s">
        <v>37</v>
      </c>
      <c r="O796" s="113" t="s">
        <v>433</v>
      </c>
      <c r="P796" s="113" t="s">
        <v>824</v>
      </c>
      <c r="Q796" s="113">
        <v>3</v>
      </c>
      <c r="R796" s="113" t="s">
        <v>71</v>
      </c>
      <c r="S796" s="84" t="str">
        <f t="shared" si="84"/>
        <v>HATTERAS LINEN</v>
      </c>
      <c r="T796" s="84" t="str">
        <f t="shared" si="87"/>
        <v>темно-синий</v>
      </c>
      <c r="Y796" s="60">
        <f t="shared" si="88"/>
        <v>2</v>
      </c>
      <c r="Z796" s="49">
        <f t="shared" si="89"/>
        <v>211</v>
      </c>
      <c r="AA796" s="60">
        <f t="shared" si="90"/>
        <v>2211</v>
      </c>
    </row>
    <row r="797" spans="1:27">
      <c r="A797" s="84" t="str">
        <f t="shared" si="85"/>
        <v>68431013</v>
      </c>
      <c r="B797" s="84" t="str">
        <f t="shared" si="86"/>
        <v>02-211-16</v>
      </c>
      <c r="C797" s="113" t="s">
        <v>2065</v>
      </c>
      <c r="D797" s="113" t="s">
        <v>2062</v>
      </c>
      <c r="E797" s="113" t="s">
        <v>788</v>
      </c>
      <c r="F797" s="114">
        <v>61</v>
      </c>
      <c r="G797" s="113" t="s">
        <v>2063</v>
      </c>
      <c r="H797" s="113" t="s">
        <v>55</v>
      </c>
      <c r="I797" s="113" t="s">
        <v>805</v>
      </c>
      <c r="J797" s="113" t="s">
        <v>318</v>
      </c>
      <c r="K797" s="113" t="s">
        <v>382</v>
      </c>
      <c r="L797" s="113" t="s">
        <v>420</v>
      </c>
      <c r="M797" s="113" t="s">
        <v>384</v>
      </c>
      <c r="N797" s="113" t="s">
        <v>37</v>
      </c>
      <c r="O797" s="113" t="s">
        <v>433</v>
      </c>
      <c r="P797" s="113" t="s">
        <v>824</v>
      </c>
      <c r="Q797" s="113">
        <v>3</v>
      </c>
      <c r="R797" s="113" t="s">
        <v>71</v>
      </c>
      <c r="S797" s="84" t="str">
        <f t="shared" si="84"/>
        <v>HATTERAS LINEN</v>
      </c>
      <c r="T797" s="84" t="str">
        <f t="shared" si="87"/>
        <v>темно-синий</v>
      </c>
      <c r="Y797" s="60">
        <f t="shared" si="88"/>
        <v>2</v>
      </c>
      <c r="Z797" s="49">
        <f t="shared" si="89"/>
        <v>211</v>
      </c>
      <c r="AA797" s="60">
        <f t="shared" si="90"/>
        <v>2211</v>
      </c>
    </row>
    <row r="798" spans="1:27">
      <c r="A798" s="84" t="str">
        <f t="shared" si="85"/>
        <v>684310165</v>
      </c>
      <c r="B798" s="84" t="str">
        <f t="shared" si="86"/>
        <v>02-211-14</v>
      </c>
      <c r="C798" s="113" t="s">
        <v>2066</v>
      </c>
      <c r="D798" s="113" t="s">
        <v>2067</v>
      </c>
      <c r="E798" s="113" t="s">
        <v>787</v>
      </c>
      <c r="F798" s="114">
        <v>57</v>
      </c>
      <c r="G798" s="113" t="s">
        <v>2063</v>
      </c>
      <c r="H798" s="113" t="s">
        <v>86</v>
      </c>
      <c r="I798" s="113" t="s">
        <v>805</v>
      </c>
      <c r="J798" s="113" t="s">
        <v>318</v>
      </c>
      <c r="K798" s="113" t="s">
        <v>382</v>
      </c>
      <c r="L798" s="113" t="s">
        <v>420</v>
      </c>
      <c r="M798" s="113" t="s">
        <v>384</v>
      </c>
      <c r="N798" s="113" t="s">
        <v>37</v>
      </c>
      <c r="O798" s="113" t="s">
        <v>433</v>
      </c>
      <c r="P798" s="113" t="s">
        <v>824</v>
      </c>
      <c r="Q798" s="113">
        <v>65</v>
      </c>
      <c r="R798" s="113" t="s">
        <v>86</v>
      </c>
      <c r="S798" s="84" t="str">
        <f t="shared" si="84"/>
        <v>HATTERAS LINEN</v>
      </c>
      <c r="T798" s="84" t="str">
        <f t="shared" si="87"/>
        <v>коричневый</v>
      </c>
      <c r="Y798" s="60">
        <f t="shared" si="88"/>
        <v>2</v>
      </c>
      <c r="Z798" s="49">
        <f t="shared" si="89"/>
        <v>211</v>
      </c>
      <c r="AA798" s="60">
        <f t="shared" si="90"/>
        <v>2211</v>
      </c>
    </row>
    <row r="799" spans="1:27">
      <c r="A799" s="84" t="str">
        <f t="shared" si="85"/>
        <v>684310165</v>
      </c>
      <c r="B799" s="84" t="str">
        <f t="shared" si="86"/>
        <v>02-211-14</v>
      </c>
      <c r="C799" s="113" t="s">
        <v>2068</v>
      </c>
      <c r="D799" s="113" t="s">
        <v>2067</v>
      </c>
      <c r="E799" s="113" t="s">
        <v>785</v>
      </c>
      <c r="F799" s="114">
        <v>59</v>
      </c>
      <c r="G799" s="113" t="s">
        <v>2063</v>
      </c>
      <c r="H799" s="113" t="s">
        <v>86</v>
      </c>
      <c r="I799" s="113" t="s">
        <v>805</v>
      </c>
      <c r="J799" s="113" t="s">
        <v>318</v>
      </c>
      <c r="K799" s="113" t="s">
        <v>382</v>
      </c>
      <c r="L799" s="113" t="s">
        <v>420</v>
      </c>
      <c r="M799" s="113" t="s">
        <v>384</v>
      </c>
      <c r="N799" s="113" t="s">
        <v>37</v>
      </c>
      <c r="O799" s="113" t="s">
        <v>433</v>
      </c>
      <c r="P799" s="113" t="s">
        <v>824</v>
      </c>
      <c r="Q799" s="113">
        <v>65</v>
      </c>
      <c r="R799" s="113" t="s">
        <v>86</v>
      </c>
      <c r="S799" s="84" t="str">
        <f t="shared" si="84"/>
        <v>HATTERAS LINEN</v>
      </c>
      <c r="T799" s="84" t="str">
        <f t="shared" si="87"/>
        <v>коричневый</v>
      </c>
      <c r="Y799" s="60">
        <f t="shared" si="88"/>
        <v>2</v>
      </c>
      <c r="Z799" s="49">
        <f t="shared" si="89"/>
        <v>211</v>
      </c>
      <c r="AA799" s="60">
        <f t="shared" si="90"/>
        <v>2211</v>
      </c>
    </row>
    <row r="800" spans="1:27">
      <c r="A800" s="84" t="str">
        <f t="shared" si="85"/>
        <v>6843302228</v>
      </c>
      <c r="B800" s="84" t="str">
        <f t="shared" si="86"/>
        <v>02-212-06</v>
      </c>
      <c r="C800" s="113" t="s">
        <v>2069</v>
      </c>
      <c r="D800" s="113" t="s">
        <v>2070</v>
      </c>
      <c r="E800" s="113" t="s">
        <v>787</v>
      </c>
      <c r="F800" s="114">
        <v>57</v>
      </c>
      <c r="G800" s="113" t="s">
        <v>2071</v>
      </c>
      <c r="H800" s="113" t="s">
        <v>71</v>
      </c>
      <c r="I800" s="113" t="s">
        <v>2018</v>
      </c>
      <c r="J800" s="113" t="s">
        <v>318</v>
      </c>
      <c r="K800" s="113" t="s">
        <v>382</v>
      </c>
      <c r="L800" s="113" t="s">
        <v>420</v>
      </c>
      <c r="M800" s="113" t="s">
        <v>384</v>
      </c>
      <c r="N800" s="113" t="s">
        <v>37</v>
      </c>
      <c r="O800" s="113" t="s">
        <v>433</v>
      </c>
      <c r="P800" s="113" t="s">
        <v>824</v>
      </c>
      <c r="Q800" s="113">
        <v>228</v>
      </c>
      <c r="R800" s="113" t="s">
        <v>71</v>
      </c>
      <c r="S800" s="84" t="str">
        <f t="shared" si="84"/>
        <v>HATTERAS LINEN CHECK</v>
      </c>
      <c r="T800" s="84" t="str">
        <f t="shared" si="87"/>
        <v>синий</v>
      </c>
      <c r="Y800" s="60">
        <f t="shared" si="88"/>
        <v>2</v>
      </c>
      <c r="Z800" s="49">
        <f t="shared" si="89"/>
        <v>212</v>
      </c>
      <c r="AA800" s="60">
        <f t="shared" si="90"/>
        <v>2212</v>
      </c>
    </row>
    <row r="801" spans="1:27">
      <c r="A801" s="84" t="str">
        <f t="shared" si="85"/>
        <v>6843302228</v>
      </c>
      <c r="B801" s="84" t="str">
        <f t="shared" si="86"/>
        <v>02-212-06</v>
      </c>
      <c r="C801" s="113" t="s">
        <v>2072</v>
      </c>
      <c r="D801" s="113" t="s">
        <v>2070</v>
      </c>
      <c r="E801" s="113" t="s">
        <v>785</v>
      </c>
      <c r="F801" s="114">
        <v>59</v>
      </c>
      <c r="G801" s="113" t="s">
        <v>2071</v>
      </c>
      <c r="H801" s="113" t="s">
        <v>71</v>
      </c>
      <c r="I801" s="113" t="s">
        <v>2018</v>
      </c>
      <c r="J801" s="113" t="s">
        <v>318</v>
      </c>
      <c r="K801" s="113" t="s">
        <v>382</v>
      </c>
      <c r="L801" s="113" t="s">
        <v>420</v>
      </c>
      <c r="M801" s="113" t="s">
        <v>384</v>
      </c>
      <c r="N801" s="113" t="s">
        <v>37</v>
      </c>
      <c r="O801" s="113" t="s">
        <v>433</v>
      </c>
      <c r="P801" s="113" t="s">
        <v>824</v>
      </c>
      <c r="Q801" s="113">
        <v>228</v>
      </c>
      <c r="R801" s="113" t="s">
        <v>71</v>
      </c>
      <c r="S801" s="84" t="str">
        <f t="shared" si="84"/>
        <v>HATTERAS LINEN CHECK</v>
      </c>
      <c r="T801" s="84" t="str">
        <f t="shared" si="87"/>
        <v>синий</v>
      </c>
      <c r="Y801" s="60">
        <f t="shared" si="88"/>
        <v>2</v>
      </c>
      <c r="Z801" s="49">
        <f t="shared" si="89"/>
        <v>212</v>
      </c>
      <c r="AA801" s="60">
        <f t="shared" si="90"/>
        <v>2212</v>
      </c>
    </row>
    <row r="802" spans="1:27">
      <c r="A802" s="84" t="str">
        <f t="shared" si="85"/>
        <v>6843302228</v>
      </c>
      <c r="B802" s="84" t="str">
        <f t="shared" si="86"/>
        <v>02-212-06</v>
      </c>
      <c r="C802" s="113" t="s">
        <v>2073</v>
      </c>
      <c r="D802" s="113" t="s">
        <v>2070</v>
      </c>
      <c r="E802" s="113" t="s">
        <v>788</v>
      </c>
      <c r="F802" s="114">
        <v>61</v>
      </c>
      <c r="G802" s="113" t="s">
        <v>2071</v>
      </c>
      <c r="H802" s="113" t="s">
        <v>71</v>
      </c>
      <c r="I802" s="113" t="s">
        <v>2018</v>
      </c>
      <c r="J802" s="113" t="s">
        <v>318</v>
      </c>
      <c r="K802" s="113" t="s">
        <v>382</v>
      </c>
      <c r="L802" s="113" t="s">
        <v>420</v>
      </c>
      <c r="M802" s="113" t="s">
        <v>384</v>
      </c>
      <c r="N802" s="113" t="s">
        <v>37</v>
      </c>
      <c r="O802" s="113" t="s">
        <v>433</v>
      </c>
      <c r="P802" s="113" t="s">
        <v>824</v>
      </c>
      <c r="Q802" s="113">
        <v>228</v>
      </c>
      <c r="R802" s="113" t="s">
        <v>71</v>
      </c>
      <c r="S802" s="84" t="str">
        <f t="shared" si="84"/>
        <v>HATTERAS LINEN CHECK</v>
      </c>
      <c r="T802" s="84" t="str">
        <f t="shared" si="87"/>
        <v>синий</v>
      </c>
      <c r="Y802" s="60">
        <f t="shared" si="88"/>
        <v>2</v>
      </c>
      <c r="Z802" s="49">
        <f t="shared" si="89"/>
        <v>212</v>
      </c>
      <c r="AA802" s="60">
        <f t="shared" si="90"/>
        <v>2212</v>
      </c>
    </row>
    <row r="803" spans="1:27">
      <c r="A803" s="84" t="str">
        <f t="shared" si="85"/>
        <v>74911016</v>
      </c>
      <c r="B803" s="84" t="str">
        <f t="shared" si="86"/>
        <v>02-213-14</v>
      </c>
      <c r="C803" s="113" t="s">
        <v>2074</v>
      </c>
      <c r="D803" s="113" t="s">
        <v>2075</v>
      </c>
      <c r="E803" s="113" t="s">
        <v>787</v>
      </c>
      <c r="F803" s="114">
        <v>57</v>
      </c>
      <c r="G803" s="113" t="s">
        <v>2076</v>
      </c>
      <c r="H803" s="113" t="s">
        <v>86</v>
      </c>
      <c r="I803" s="113" t="s">
        <v>792</v>
      </c>
      <c r="J803" s="113" t="s">
        <v>350</v>
      </c>
      <c r="K803" s="113" t="s">
        <v>382</v>
      </c>
      <c r="L803" s="113" t="s">
        <v>420</v>
      </c>
      <c r="M803" s="113" t="s">
        <v>388</v>
      </c>
      <c r="N803" s="113" t="s">
        <v>43</v>
      </c>
      <c r="O803" s="113" t="s">
        <v>448</v>
      </c>
      <c r="P803" s="113" t="s">
        <v>824</v>
      </c>
      <c r="Q803" s="113">
        <v>6</v>
      </c>
      <c r="R803" s="113" t="s">
        <v>86</v>
      </c>
      <c r="S803" s="84" t="str">
        <f t="shared" si="84"/>
        <v>ARMY CAP COTTON</v>
      </c>
      <c r="T803" s="84" t="str">
        <f t="shared" si="87"/>
        <v>коричневый</v>
      </c>
      <c r="Y803" s="60">
        <f t="shared" si="88"/>
        <v>2</v>
      </c>
      <c r="Z803" s="49">
        <f t="shared" si="89"/>
        <v>213</v>
      </c>
      <c r="AA803" s="60">
        <f t="shared" si="90"/>
        <v>2213</v>
      </c>
    </row>
    <row r="804" spans="1:27">
      <c r="A804" s="84" t="str">
        <f t="shared" si="85"/>
        <v>74911016</v>
      </c>
      <c r="B804" s="84" t="str">
        <f t="shared" si="86"/>
        <v>02-213-14</v>
      </c>
      <c r="C804" s="113" t="s">
        <v>2077</v>
      </c>
      <c r="D804" s="113" t="s">
        <v>2075</v>
      </c>
      <c r="E804" s="113" t="s">
        <v>785</v>
      </c>
      <c r="F804" s="114">
        <v>59</v>
      </c>
      <c r="G804" s="113" t="s">
        <v>2076</v>
      </c>
      <c r="H804" s="113" t="s">
        <v>86</v>
      </c>
      <c r="I804" s="113" t="s">
        <v>792</v>
      </c>
      <c r="J804" s="113" t="s">
        <v>350</v>
      </c>
      <c r="K804" s="113" t="s">
        <v>382</v>
      </c>
      <c r="L804" s="113" t="s">
        <v>420</v>
      </c>
      <c r="M804" s="113" t="s">
        <v>388</v>
      </c>
      <c r="N804" s="113" t="s">
        <v>43</v>
      </c>
      <c r="O804" s="113" t="s">
        <v>448</v>
      </c>
      <c r="P804" s="113" t="s">
        <v>824</v>
      </c>
      <c r="Q804" s="113">
        <v>6</v>
      </c>
      <c r="R804" s="113" t="s">
        <v>86</v>
      </c>
      <c r="S804" s="84" t="str">
        <f t="shared" si="84"/>
        <v>ARMY CAP COTTON</v>
      </c>
      <c r="T804" s="84" t="str">
        <f t="shared" si="87"/>
        <v>коричневый</v>
      </c>
      <c r="Y804" s="60">
        <f t="shared" si="88"/>
        <v>2</v>
      </c>
      <c r="Z804" s="49">
        <f t="shared" si="89"/>
        <v>213</v>
      </c>
      <c r="AA804" s="60">
        <f t="shared" si="90"/>
        <v>2213</v>
      </c>
    </row>
    <row r="805" spans="1:27">
      <c r="A805" s="84" t="str">
        <f t="shared" si="85"/>
        <v>74911016</v>
      </c>
      <c r="B805" s="84" t="str">
        <f t="shared" si="86"/>
        <v>02-213-14</v>
      </c>
      <c r="C805" s="113" t="s">
        <v>2078</v>
      </c>
      <c r="D805" s="113" t="s">
        <v>2075</v>
      </c>
      <c r="E805" s="113" t="s">
        <v>788</v>
      </c>
      <c r="F805" s="114">
        <v>61</v>
      </c>
      <c r="G805" s="113" t="s">
        <v>2076</v>
      </c>
      <c r="H805" s="113" t="s">
        <v>86</v>
      </c>
      <c r="I805" s="113" t="s">
        <v>792</v>
      </c>
      <c r="J805" s="113" t="s">
        <v>350</v>
      </c>
      <c r="K805" s="113" t="s">
        <v>382</v>
      </c>
      <c r="L805" s="113" t="s">
        <v>420</v>
      </c>
      <c r="M805" s="113" t="s">
        <v>388</v>
      </c>
      <c r="N805" s="113" t="s">
        <v>43</v>
      </c>
      <c r="O805" s="113" t="s">
        <v>448</v>
      </c>
      <c r="P805" s="113" t="s">
        <v>824</v>
      </c>
      <c r="Q805" s="113">
        <v>6</v>
      </c>
      <c r="R805" s="113" t="s">
        <v>86</v>
      </c>
      <c r="S805" s="84" t="str">
        <f t="shared" si="84"/>
        <v>ARMY CAP COTTON</v>
      </c>
      <c r="T805" s="84" t="str">
        <f t="shared" si="87"/>
        <v>коричневый</v>
      </c>
      <c r="Y805" s="60">
        <f t="shared" si="88"/>
        <v>2</v>
      </c>
      <c r="Z805" s="49">
        <f t="shared" si="89"/>
        <v>213</v>
      </c>
      <c r="AA805" s="60">
        <f t="shared" si="90"/>
        <v>2213</v>
      </c>
    </row>
    <row r="806" spans="1:27">
      <c r="A806" s="84" t="str">
        <f t="shared" si="85"/>
        <v>74911016</v>
      </c>
      <c r="B806" s="84" t="str">
        <f t="shared" si="86"/>
        <v>02-213-14</v>
      </c>
      <c r="C806" s="113" t="s">
        <v>2079</v>
      </c>
      <c r="D806" s="113" t="s">
        <v>2075</v>
      </c>
      <c r="E806" s="113" t="s">
        <v>790</v>
      </c>
      <c r="F806" s="114">
        <v>55</v>
      </c>
      <c r="G806" s="113" t="s">
        <v>2076</v>
      </c>
      <c r="H806" s="113" t="s">
        <v>86</v>
      </c>
      <c r="I806" s="113" t="s">
        <v>792</v>
      </c>
      <c r="J806" s="113" t="s">
        <v>350</v>
      </c>
      <c r="K806" s="113" t="s">
        <v>382</v>
      </c>
      <c r="L806" s="113" t="s">
        <v>420</v>
      </c>
      <c r="M806" s="113" t="s">
        <v>388</v>
      </c>
      <c r="N806" s="113" t="s">
        <v>43</v>
      </c>
      <c r="O806" s="113" t="s">
        <v>448</v>
      </c>
      <c r="P806" s="113" t="s">
        <v>824</v>
      </c>
      <c r="Q806" s="113">
        <v>6</v>
      </c>
      <c r="R806" s="113" t="s">
        <v>86</v>
      </c>
      <c r="S806" s="84" t="str">
        <f t="shared" si="84"/>
        <v>ARMY CAP COTTON</v>
      </c>
      <c r="T806" s="84" t="str">
        <f t="shared" si="87"/>
        <v>коричневый</v>
      </c>
      <c r="Y806" s="60">
        <f t="shared" si="88"/>
        <v>2</v>
      </c>
      <c r="Z806" s="49">
        <f t="shared" si="89"/>
        <v>213</v>
      </c>
      <c r="AA806" s="60">
        <f t="shared" si="90"/>
        <v>2213</v>
      </c>
    </row>
    <row r="807" spans="1:27">
      <c r="A807" s="84" t="str">
        <f t="shared" si="85"/>
        <v>749110121</v>
      </c>
      <c r="B807" s="84" t="str">
        <f t="shared" si="86"/>
        <v>02-213-19</v>
      </c>
      <c r="C807" s="113" t="s">
        <v>2080</v>
      </c>
      <c r="D807" s="113" t="s">
        <v>2081</v>
      </c>
      <c r="E807" s="113" t="s">
        <v>787</v>
      </c>
      <c r="F807" s="114">
        <v>57</v>
      </c>
      <c r="G807" s="113" t="s">
        <v>2076</v>
      </c>
      <c r="H807" s="113" t="s">
        <v>55</v>
      </c>
      <c r="I807" s="113" t="s">
        <v>792</v>
      </c>
      <c r="J807" s="113" t="s">
        <v>350</v>
      </c>
      <c r="K807" s="113" t="s">
        <v>382</v>
      </c>
      <c r="L807" s="113" t="s">
        <v>420</v>
      </c>
      <c r="M807" s="113" t="s">
        <v>388</v>
      </c>
      <c r="N807" s="113" t="s">
        <v>43</v>
      </c>
      <c r="O807" s="113" t="s">
        <v>448</v>
      </c>
      <c r="P807" s="113" t="s">
        <v>824</v>
      </c>
      <c r="Q807" s="113">
        <v>21</v>
      </c>
      <c r="R807" s="113" t="s">
        <v>71</v>
      </c>
      <c r="S807" s="84" t="str">
        <f t="shared" si="84"/>
        <v>ARMY CAP COTTON</v>
      </c>
      <c r="T807" s="84" t="str">
        <f t="shared" si="87"/>
        <v>темно-синий</v>
      </c>
      <c r="Y807" s="60">
        <f t="shared" si="88"/>
        <v>2</v>
      </c>
      <c r="Z807" s="49">
        <f t="shared" si="89"/>
        <v>213</v>
      </c>
      <c r="AA807" s="60">
        <f t="shared" si="90"/>
        <v>2213</v>
      </c>
    </row>
    <row r="808" spans="1:27">
      <c r="A808" s="84" t="str">
        <f t="shared" si="85"/>
        <v>749110121</v>
      </c>
      <c r="B808" s="84" t="str">
        <f t="shared" si="86"/>
        <v>02-213-19</v>
      </c>
      <c r="C808" s="113" t="s">
        <v>2082</v>
      </c>
      <c r="D808" s="113" t="s">
        <v>2081</v>
      </c>
      <c r="E808" s="113" t="s">
        <v>785</v>
      </c>
      <c r="F808" s="114">
        <v>59</v>
      </c>
      <c r="G808" s="113" t="s">
        <v>2076</v>
      </c>
      <c r="H808" s="113" t="s">
        <v>55</v>
      </c>
      <c r="I808" s="113" t="s">
        <v>792</v>
      </c>
      <c r="J808" s="113" t="s">
        <v>350</v>
      </c>
      <c r="K808" s="113" t="s">
        <v>382</v>
      </c>
      <c r="L808" s="113" t="s">
        <v>420</v>
      </c>
      <c r="M808" s="113" t="s">
        <v>388</v>
      </c>
      <c r="N808" s="113" t="s">
        <v>43</v>
      </c>
      <c r="O808" s="113" t="s">
        <v>448</v>
      </c>
      <c r="P808" s="113" t="s">
        <v>824</v>
      </c>
      <c r="Q808" s="113">
        <v>21</v>
      </c>
      <c r="R808" s="113" t="s">
        <v>71</v>
      </c>
      <c r="S808" s="84" t="str">
        <f t="shared" si="84"/>
        <v>ARMY CAP COTTON</v>
      </c>
      <c r="T808" s="84" t="str">
        <f t="shared" si="87"/>
        <v>темно-синий</v>
      </c>
      <c r="Y808" s="60">
        <f t="shared" si="88"/>
        <v>2</v>
      </c>
      <c r="Z808" s="49">
        <f t="shared" si="89"/>
        <v>213</v>
      </c>
      <c r="AA808" s="60">
        <f t="shared" si="90"/>
        <v>2213</v>
      </c>
    </row>
    <row r="809" spans="1:27">
      <c r="A809" s="84" t="str">
        <f t="shared" si="85"/>
        <v>749110121</v>
      </c>
      <c r="B809" s="84" t="str">
        <f t="shared" si="86"/>
        <v>02-213-19</v>
      </c>
      <c r="C809" s="113" t="s">
        <v>2083</v>
      </c>
      <c r="D809" s="113" t="s">
        <v>2081</v>
      </c>
      <c r="E809" s="113" t="s">
        <v>788</v>
      </c>
      <c r="F809" s="114">
        <v>61</v>
      </c>
      <c r="G809" s="113" t="s">
        <v>2076</v>
      </c>
      <c r="H809" s="113" t="s">
        <v>55</v>
      </c>
      <c r="I809" s="113" t="s">
        <v>792</v>
      </c>
      <c r="J809" s="113" t="s">
        <v>350</v>
      </c>
      <c r="K809" s="113" t="s">
        <v>382</v>
      </c>
      <c r="L809" s="113" t="s">
        <v>420</v>
      </c>
      <c r="M809" s="113" t="s">
        <v>388</v>
      </c>
      <c r="N809" s="113" t="s">
        <v>43</v>
      </c>
      <c r="O809" s="113" t="s">
        <v>448</v>
      </c>
      <c r="P809" s="113" t="s">
        <v>824</v>
      </c>
      <c r="Q809" s="113">
        <v>21</v>
      </c>
      <c r="R809" s="113" t="s">
        <v>71</v>
      </c>
      <c r="S809" s="84" t="str">
        <f t="shared" si="84"/>
        <v>ARMY CAP COTTON</v>
      </c>
      <c r="T809" s="84" t="str">
        <f t="shared" si="87"/>
        <v>темно-синий</v>
      </c>
      <c r="Y809" s="60">
        <f t="shared" si="88"/>
        <v>2</v>
      </c>
      <c r="Z809" s="49">
        <f t="shared" si="89"/>
        <v>213</v>
      </c>
      <c r="AA809" s="60">
        <f t="shared" si="90"/>
        <v>2213</v>
      </c>
    </row>
    <row r="810" spans="1:27">
      <c r="A810" s="84" t="str">
        <f t="shared" si="85"/>
        <v>77111011</v>
      </c>
      <c r="B810" s="84" t="str">
        <f t="shared" si="86"/>
        <v>02-214-09</v>
      </c>
      <c r="C810" s="113" t="s">
        <v>2084</v>
      </c>
      <c r="D810" s="113" t="s">
        <v>2085</v>
      </c>
      <c r="E810" s="113" t="s">
        <v>800</v>
      </c>
      <c r="F810" s="114">
        <v>0</v>
      </c>
      <c r="G810" s="113" t="s">
        <v>2086</v>
      </c>
      <c r="H810" s="113" t="s">
        <v>53</v>
      </c>
      <c r="I810" s="113" t="s">
        <v>792</v>
      </c>
      <c r="J810" s="113" t="s">
        <v>327</v>
      </c>
      <c r="K810" s="113" t="s">
        <v>382</v>
      </c>
      <c r="L810" s="113" t="s">
        <v>420</v>
      </c>
      <c r="M810" s="113" t="s">
        <v>388</v>
      </c>
      <c r="N810" s="113" t="s">
        <v>43</v>
      </c>
      <c r="O810" s="113" t="s">
        <v>386</v>
      </c>
      <c r="P810" s="113" t="s">
        <v>824</v>
      </c>
      <c r="Q810" s="113">
        <v>1</v>
      </c>
      <c r="R810" s="113" t="s">
        <v>53</v>
      </c>
      <c r="S810" s="84" t="str">
        <f t="shared" si="84"/>
        <v>BASEBALL CAP COTTON</v>
      </c>
      <c r="T810" s="84" t="str">
        <f t="shared" si="87"/>
        <v>черный</v>
      </c>
      <c r="Y810" s="60">
        <f t="shared" si="88"/>
        <v>2</v>
      </c>
      <c r="Z810" s="49">
        <f t="shared" si="89"/>
        <v>214</v>
      </c>
      <c r="AA810" s="60">
        <f t="shared" si="90"/>
        <v>2214</v>
      </c>
    </row>
    <row r="811" spans="1:27">
      <c r="A811" s="84" t="str">
        <f t="shared" si="85"/>
        <v>77111016</v>
      </c>
      <c r="B811" s="84" t="str">
        <f t="shared" si="86"/>
        <v>02-214-14</v>
      </c>
      <c r="C811" s="113" t="s">
        <v>2087</v>
      </c>
      <c r="D811" s="113" t="s">
        <v>2088</v>
      </c>
      <c r="E811" s="113" t="s">
        <v>800</v>
      </c>
      <c r="F811" s="114">
        <v>0</v>
      </c>
      <c r="G811" s="113" t="s">
        <v>2086</v>
      </c>
      <c r="H811" s="113" t="s">
        <v>86</v>
      </c>
      <c r="I811" s="113" t="s">
        <v>792</v>
      </c>
      <c r="J811" s="113" t="s">
        <v>327</v>
      </c>
      <c r="K811" s="113" t="s">
        <v>382</v>
      </c>
      <c r="L811" s="113" t="s">
        <v>420</v>
      </c>
      <c r="M811" s="113" t="s">
        <v>388</v>
      </c>
      <c r="N811" s="113" t="s">
        <v>43</v>
      </c>
      <c r="O811" s="113" t="s">
        <v>386</v>
      </c>
      <c r="P811" s="113" t="s">
        <v>824</v>
      </c>
      <c r="Q811" s="113">
        <v>6</v>
      </c>
      <c r="R811" s="113" t="s">
        <v>86</v>
      </c>
      <c r="S811" s="84" t="str">
        <f t="shared" si="84"/>
        <v>BASEBALL CAP COTTON</v>
      </c>
      <c r="T811" s="84" t="str">
        <f t="shared" si="87"/>
        <v>коричневый</v>
      </c>
      <c r="Y811" s="60">
        <f t="shared" si="88"/>
        <v>2</v>
      </c>
      <c r="Z811" s="49">
        <f t="shared" si="89"/>
        <v>214</v>
      </c>
      <c r="AA811" s="60">
        <f t="shared" si="90"/>
        <v>2214</v>
      </c>
    </row>
    <row r="812" spans="1:27">
      <c r="A812" s="84" t="str">
        <f t="shared" si="85"/>
        <v>77111018</v>
      </c>
      <c r="B812" s="84" t="str">
        <f t="shared" si="86"/>
        <v>02-214-18</v>
      </c>
      <c r="C812" s="113" t="s">
        <v>2089</v>
      </c>
      <c r="D812" s="113" t="s">
        <v>2090</v>
      </c>
      <c r="E812" s="113" t="s">
        <v>800</v>
      </c>
      <c r="F812" s="114">
        <v>0</v>
      </c>
      <c r="G812" s="113" t="s">
        <v>2086</v>
      </c>
      <c r="H812" s="113" t="s">
        <v>78</v>
      </c>
      <c r="I812" s="113" t="s">
        <v>792</v>
      </c>
      <c r="J812" s="113" t="s">
        <v>327</v>
      </c>
      <c r="K812" s="113" t="s">
        <v>382</v>
      </c>
      <c r="L812" s="113" t="s">
        <v>420</v>
      </c>
      <c r="M812" s="113" t="s">
        <v>388</v>
      </c>
      <c r="N812" s="113" t="s">
        <v>43</v>
      </c>
      <c r="O812" s="113" t="s">
        <v>386</v>
      </c>
      <c r="P812" s="113" t="s">
        <v>824</v>
      </c>
      <c r="Q812" s="113">
        <v>8</v>
      </c>
      <c r="R812" s="113" t="s">
        <v>78</v>
      </c>
      <c r="S812" s="84" t="str">
        <f t="shared" si="84"/>
        <v>BASEBALL CAP COTTON</v>
      </c>
      <c r="T812" s="84" t="str">
        <f t="shared" si="87"/>
        <v>красный</v>
      </c>
      <c r="Y812" s="60">
        <f t="shared" si="88"/>
        <v>2</v>
      </c>
      <c r="Z812" s="49">
        <f t="shared" si="89"/>
        <v>214</v>
      </c>
      <c r="AA812" s="60">
        <f t="shared" si="90"/>
        <v>2214</v>
      </c>
    </row>
    <row r="813" spans="1:27">
      <c r="A813" s="84" t="str">
        <f t="shared" si="85"/>
        <v>771110110</v>
      </c>
      <c r="B813" s="84" t="str">
        <f t="shared" si="86"/>
        <v>02-214-17</v>
      </c>
      <c r="C813" s="113" t="s">
        <v>2091</v>
      </c>
      <c r="D813" s="113" t="s">
        <v>2092</v>
      </c>
      <c r="E813" s="113" t="s">
        <v>800</v>
      </c>
      <c r="F813" s="114">
        <v>0</v>
      </c>
      <c r="G813" s="113" t="s">
        <v>2086</v>
      </c>
      <c r="H813" s="113" t="s">
        <v>57</v>
      </c>
      <c r="I813" s="113" t="s">
        <v>792</v>
      </c>
      <c r="J813" s="113" t="s">
        <v>327</v>
      </c>
      <c r="K813" s="113" t="s">
        <v>382</v>
      </c>
      <c r="L813" s="113" t="s">
        <v>420</v>
      </c>
      <c r="M813" s="113" t="s">
        <v>388</v>
      </c>
      <c r="N813" s="113" t="s">
        <v>43</v>
      </c>
      <c r="O813" s="113" t="s">
        <v>386</v>
      </c>
      <c r="P813" s="113" t="s">
        <v>824</v>
      </c>
      <c r="Q813" s="113">
        <v>10</v>
      </c>
      <c r="R813" s="113" t="s">
        <v>57</v>
      </c>
      <c r="S813" s="84" t="str">
        <f t="shared" si="84"/>
        <v>BASEBALL CAP COTTON</v>
      </c>
      <c r="T813" s="84" t="str">
        <f t="shared" si="87"/>
        <v>белый</v>
      </c>
      <c r="Y813" s="60">
        <f t="shared" si="88"/>
        <v>2</v>
      </c>
      <c r="Z813" s="49">
        <f t="shared" si="89"/>
        <v>214</v>
      </c>
      <c r="AA813" s="60">
        <f t="shared" si="90"/>
        <v>2214</v>
      </c>
    </row>
    <row r="814" spans="1:27">
      <c r="A814" s="84" t="str">
        <f t="shared" si="85"/>
        <v>771110123</v>
      </c>
      <c r="B814" s="84" t="str">
        <f t="shared" si="86"/>
        <v>02-214-06</v>
      </c>
      <c r="C814" s="113" t="s">
        <v>2093</v>
      </c>
      <c r="D814" s="113" t="s">
        <v>2094</v>
      </c>
      <c r="E814" s="113" t="s">
        <v>800</v>
      </c>
      <c r="F814" s="114">
        <v>0</v>
      </c>
      <c r="G814" s="113" t="s">
        <v>2086</v>
      </c>
      <c r="H814" s="113" t="s">
        <v>71</v>
      </c>
      <c r="I814" s="113" t="s">
        <v>792</v>
      </c>
      <c r="J814" s="113" t="s">
        <v>327</v>
      </c>
      <c r="K814" s="113" t="s">
        <v>382</v>
      </c>
      <c r="L814" s="113" t="s">
        <v>420</v>
      </c>
      <c r="M814" s="113" t="s">
        <v>388</v>
      </c>
      <c r="N814" s="113" t="s">
        <v>43</v>
      </c>
      <c r="O814" s="113" t="s">
        <v>386</v>
      </c>
      <c r="P814" s="113" t="s">
        <v>824</v>
      </c>
      <c r="Q814" s="113">
        <v>23</v>
      </c>
      <c r="R814" s="113" t="s">
        <v>71</v>
      </c>
      <c r="S814" s="84" t="str">
        <f t="shared" si="84"/>
        <v>BASEBALL CAP COTTON</v>
      </c>
      <c r="T814" s="84" t="str">
        <f t="shared" si="87"/>
        <v>синий</v>
      </c>
      <c r="Y814" s="60">
        <f t="shared" si="88"/>
        <v>2</v>
      </c>
      <c r="Z814" s="49">
        <f t="shared" si="89"/>
        <v>214</v>
      </c>
      <c r="AA814" s="60">
        <f t="shared" si="90"/>
        <v>2214</v>
      </c>
    </row>
    <row r="815" spans="1:27">
      <c r="A815" s="84" t="str">
        <f t="shared" si="85"/>
        <v>771110132</v>
      </c>
      <c r="B815" s="84" t="str">
        <f t="shared" si="86"/>
        <v>02-214-08</v>
      </c>
      <c r="C815" s="113" t="s">
        <v>2095</v>
      </c>
      <c r="D815" s="113" t="s">
        <v>2096</v>
      </c>
      <c r="E815" s="113" t="s">
        <v>800</v>
      </c>
      <c r="F815" s="114">
        <v>0</v>
      </c>
      <c r="G815" s="113" t="s">
        <v>2086</v>
      </c>
      <c r="H815" s="113" t="s">
        <v>83</v>
      </c>
      <c r="I815" s="113" t="s">
        <v>792</v>
      </c>
      <c r="J815" s="113" t="s">
        <v>327</v>
      </c>
      <c r="K815" s="113" t="s">
        <v>382</v>
      </c>
      <c r="L815" s="113" t="s">
        <v>420</v>
      </c>
      <c r="M815" s="113" t="s">
        <v>388</v>
      </c>
      <c r="N815" s="113" t="s">
        <v>43</v>
      </c>
      <c r="O815" s="113" t="s">
        <v>386</v>
      </c>
      <c r="P815" s="113" t="s">
        <v>824</v>
      </c>
      <c r="Q815" s="113">
        <v>32</v>
      </c>
      <c r="R815" s="113" t="s">
        <v>83</v>
      </c>
      <c r="S815" s="84" t="str">
        <f t="shared" si="84"/>
        <v>BASEBALL CAP COTTON</v>
      </c>
      <c r="T815" s="84" t="str">
        <f t="shared" si="87"/>
        <v>серый</v>
      </c>
      <c r="Y815" s="60">
        <f t="shared" si="88"/>
        <v>2</v>
      </c>
      <c r="Z815" s="49">
        <f t="shared" si="89"/>
        <v>214</v>
      </c>
      <c r="AA815" s="60">
        <f t="shared" si="90"/>
        <v>2214</v>
      </c>
    </row>
    <row r="816" spans="1:27">
      <c r="A816" s="84" t="str">
        <f t="shared" si="85"/>
        <v>771110141</v>
      </c>
      <c r="B816" s="84" t="str">
        <f t="shared" si="86"/>
        <v>02-214-02</v>
      </c>
      <c r="C816" s="113" t="s">
        <v>2097</v>
      </c>
      <c r="D816" s="113" t="s">
        <v>2098</v>
      </c>
      <c r="E816" s="113" t="s">
        <v>800</v>
      </c>
      <c r="F816" s="114">
        <v>0</v>
      </c>
      <c r="G816" s="113" t="s">
        <v>2086</v>
      </c>
      <c r="H816" s="113" t="s">
        <v>63</v>
      </c>
      <c r="I816" s="113" t="s">
        <v>792</v>
      </c>
      <c r="J816" s="113" t="s">
        <v>327</v>
      </c>
      <c r="K816" s="113" t="s">
        <v>382</v>
      </c>
      <c r="L816" s="113" t="s">
        <v>420</v>
      </c>
      <c r="M816" s="113" t="s">
        <v>388</v>
      </c>
      <c r="N816" s="113" t="s">
        <v>43</v>
      </c>
      <c r="O816" s="113" t="s">
        <v>386</v>
      </c>
      <c r="P816" s="113" t="s">
        <v>824</v>
      </c>
      <c r="Q816" s="113">
        <v>41</v>
      </c>
      <c r="R816" s="113" t="s">
        <v>63</v>
      </c>
      <c r="S816" s="84" t="str">
        <f t="shared" si="84"/>
        <v>BASEBALL CAP COTTON</v>
      </c>
      <c r="T816" s="84" t="str">
        <f t="shared" si="87"/>
        <v>бежевый</v>
      </c>
      <c r="Y816" s="60">
        <f t="shared" si="88"/>
        <v>2</v>
      </c>
      <c r="Z816" s="49">
        <f t="shared" si="89"/>
        <v>214</v>
      </c>
      <c r="AA816" s="60">
        <f t="shared" si="90"/>
        <v>2214</v>
      </c>
    </row>
    <row r="817" spans="1:27">
      <c r="A817" s="84" t="str">
        <f t="shared" si="85"/>
        <v>771110155</v>
      </c>
      <c r="B817" s="84" t="str">
        <f t="shared" si="86"/>
        <v>02-214-03</v>
      </c>
      <c r="C817" s="113" t="s">
        <v>2099</v>
      </c>
      <c r="D817" s="113" t="s">
        <v>2100</v>
      </c>
      <c r="E817" s="113" t="s">
        <v>800</v>
      </c>
      <c r="F817" s="114">
        <v>0</v>
      </c>
      <c r="G817" s="113" t="s">
        <v>2086</v>
      </c>
      <c r="H817" s="113" t="s">
        <v>195</v>
      </c>
      <c r="I817" s="113" t="s">
        <v>792</v>
      </c>
      <c r="J817" s="113" t="s">
        <v>327</v>
      </c>
      <c r="K817" s="113" t="s">
        <v>382</v>
      </c>
      <c r="L817" s="113" t="s">
        <v>420</v>
      </c>
      <c r="M817" s="113" t="s">
        <v>388</v>
      </c>
      <c r="N817" s="113" t="s">
        <v>43</v>
      </c>
      <c r="O817" s="113" t="s">
        <v>386</v>
      </c>
      <c r="P817" s="113" t="s">
        <v>824</v>
      </c>
      <c r="Q817" s="113">
        <v>55</v>
      </c>
      <c r="R817" s="113" t="s">
        <v>195</v>
      </c>
      <c r="S817" s="84" t="str">
        <f t="shared" si="84"/>
        <v>BASEBALL CAP COTTON</v>
      </c>
      <c r="T817" s="84" t="str">
        <f t="shared" si="87"/>
        <v>оливковый</v>
      </c>
      <c r="Y817" s="60">
        <f t="shared" si="88"/>
        <v>2</v>
      </c>
      <c r="Z817" s="49">
        <f t="shared" si="89"/>
        <v>214</v>
      </c>
      <c r="AA817" s="60">
        <f t="shared" si="90"/>
        <v>2214</v>
      </c>
    </row>
    <row r="818" spans="1:27">
      <c r="A818" s="84" t="str">
        <f t="shared" si="85"/>
        <v>77111021</v>
      </c>
      <c r="B818" s="84" t="str">
        <f t="shared" si="86"/>
        <v>02-215-09</v>
      </c>
      <c r="C818" s="113" t="s">
        <v>2101</v>
      </c>
      <c r="D818" s="113" t="s">
        <v>2102</v>
      </c>
      <c r="E818" s="113" t="s">
        <v>787</v>
      </c>
      <c r="F818" s="114">
        <v>57</v>
      </c>
      <c r="G818" s="113" t="s">
        <v>2103</v>
      </c>
      <c r="H818" s="113" t="s">
        <v>53</v>
      </c>
      <c r="I818" s="113" t="s">
        <v>792</v>
      </c>
      <c r="J818" s="113" t="s">
        <v>327</v>
      </c>
      <c r="K818" s="113" t="s">
        <v>382</v>
      </c>
      <c r="L818" s="113" t="s">
        <v>420</v>
      </c>
      <c r="M818" s="113" t="s">
        <v>388</v>
      </c>
      <c r="N818" s="113" t="s">
        <v>43</v>
      </c>
      <c r="O818" s="113" t="s">
        <v>386</v>
      </c>
      <c r="P818" s="113" t="s">
        <v>824</v>
      </c>
      <c r="Q818" s="113">
        <v>1</v>
      </c>
      <c r="R818" s="113" t="s">
        <v>53</v>
      </c>
      <c r="S818" s="84" t="str">
        <f t="shared" si="84"/>
        <v>BASEBALL CAP DELAVE ORGANIC</v>
      </c>
      <c r="T818" s="84" t="str">
        <f t="shared" si="87"/>
        <v>черный</v>
      </c>
      <c r="Y818" s="60">
        <f t="shared" si="88"/>
        <v>2</v>
      </c>
      <c r="Z818" s="49">
        <f t="shared" si="89"/>
        <v>215</v>
      </c>
      <c r="AA818" s="60">
        <f t="shared" si="90"/>
        <v>2215</v>
      </c>
    </row>
    <row r="819" spans="1:27">
      <c r="A819" s="84" t="str">
        <f t="shared" si="85"/>
        <v>77111021</v>
      </c>
      <c r="B819" s="84" t="str">
        <f t="shared" si="86"/>
        <v>02-215-09</v>
      </c>
      <c r="C819" s="113" t="s">
        <v>2104</v>
      </c>
      <c r="D819" s="113" t="s">
        <v>2102</v>
      </c>
      <c r="E819" s="113" t="s">
        <v>785</v>
      </c>
      <c r="F819" s="114">
        <v>59</v>
      </c>
      <c r="G819" s="113" t="s">
        <v>2103</v>
      </c>
      <c r="H819" s="113" t="s">
        <v>53</v>
      </c>
      <c r="I819" s="113" t="s">
        <v>792</v>
      </c>
      <c r="J819" s="113" t="s">
        <v>327</v>
      </c>
      <c r="K819" s="113" t="s">
        <v>382</v>
      </c>
      <c r="L819" s="113" t="s">
        <v>420</v>
      </c>
      <c r="M819" s="113" t="s">
        <v>388</v>
      </c>
      <c r="N819" s="113" t="s">
        <v>43</v>
      </c>
      <c r="O819" s="113" t="s">
        <v>386</v>
      </c>
      <c r="P819" s="113" t="s">
        <v>824</v>
      </c>
      <c r="Q819" s="113">
        <v>1</v>
      </c>
      <c r="R819" s="113" t="s">
        <v>53</v>
      </c>
      <c r="S819" s="84" t="str">
        <f t="shared" si="84"/>
        <v>BASEBALL CAP DELAVE ORGANIC</v>
      </c>
      <c r="T819" s="84" t="str">
        <f t="shared" si="87"/>
        <v>черный</v>
      </c>
      <c r="Y819" s="60">
        <f t="shared" si="88"/>
        <v>2</v>
      </c>
      <c r="Z819" s="49">
        <f t="shared" si="89"/>
        <v>215</v>
      </c>
      <c r="AA819" s="60">
        <f t="shared" si="90"/>
        <v>2215</v>
      </c>
    </row>
    <row r="820" spans="1:27">
      <c r="A820" s="84" t="str">
        <f t="shared" si="85"/>
        <v>77111021</v>
      </c>
      <c r="B820" s="84" t="str">
        <f t="shared" si="86"/>
        <v>02-215-09</v>
      </c>
      <c r="C820" s="113" t="s">
        <v>2105</v>
      </c>
      <c r="D820" s="113" t="s">
        <v>2102</v>
      </c>
      <c r="E820" s="113" t="s">
        <v>790</v>
      </c>
      <c r="F820" s="114">
        <v>55</v>
      </c>
      <c r="G820" s="113" t="s">
        <v>2103</v>
      </c>
      <c r="H820" s="113" t="s">
        <v>53</v>
      </c>
      <c r="I820" s="113" t="s">
        <v>792</v>
      </c>
      <c r="J820" s="113" t="s">
        <v>327</v>
      </c>
      <c r="K820" s="113" t="s">
        <v>382</v>
      </c>
      <c r="L820" s="113" t="s">
        <v>420</v>
      </c>
      <c r="M820" s="113" t="s">
        <v>388</v>
      </c>
      <c r="N820" s="113" t="s">
        <v>43</v>
      </c>
      <c r="O820" s="113" t="s">
        <v>386</v>
      </c>
      <c r="P820" s="113" t="s">
        <v>824</v>
      </c>
      <c r="Q820" s="113">
        <v>1</v>
      </c>
      <c r="R820" s="113" t="s">
        <v>53</v>
      </c>
      <c r="S820" s="84" t="str">
        <f t="shared" si="84"/>
        <v>BASEBALL CAP DELAVE ORGANIC</v>
      </c>
      <c r="T820" s="84" t="str">
        <f t="shared" si="87"/>
        <v>черный</v>
      </c>
      <c r="Y820" s="60">
        <f t="shared" si="88"/>
        <v>2</v>
      </c>
      <c r="Z820" s="49">
        <f t="shared" si="89"/>
        <v>215</v>
      </c>
      <c r="AA820" s="60">
        <f t="shared" si="90"/>
        <v>2215</v>
      </c>
    </row>
    <row r="821" spans="1:27">
      <c r="A821" s="84" t="str">
        <f t="shared" si="85"/>
        <v>77111021</v>
      </c>
      <c r="B821" s="84" t="str">
        <f t="shared" si="86"/>
        <v>02-215-09</v>
      </c>
      <c r="C821" s="113" t="s">
        <v>2106</v>
      </c>
      <c r="D821" s="113" t="s">
        <v>2102</v>
      </c>
      <c r="E821" s="113" t="s">
        <v>788</v>
      </c>
      <c r="F821" s="114">
        <v>61</v>
      </c>
      <c r="G821" s="113" t="s">
        <v>2103</v>
      </c>
      <c r="H821" s="113" t="s">
        <v>53</v>
      </c>
      <c r="I821" s="113" t="s">
        <v>792</v>
      </c>
      <c r="J821" s="113" t="s">
        <v>327</v>
      </c>
      <c r="K821" s="113" t="s">
        <v>382</v>
      </c>
      <c r="L821" s="113" t="s">
        <v>420</v>
      </c>
      <c r="M821" s="113" t="s">
        <v>388</v>
      </c>
      <c r="N821" s="113" t="s">
        <v>43</v>
      </c>
      <c r="O821" s="113" t="s">
        <v>386</v>
      </c>
      <c r="P821" s="113" t="s">
        <v>824</v>
      </c>
      <c r="Q821" s="113">
        <v>1</v>
      </c>
      <c r="R821" s="113" t="s">
        <v>53</v>
      </c>
      <c r="S821" s="84" t="str">
        <f t="shared" si="84"/>
        <v>BASEBALL CAP DELAVE ORGANIC</v>
      </c>
      <c r="T821" s="84" t="str">
        <f t="shared" si="87"/>
        <v>черный</v>
      </c>
      <c r="Y821" s="60">
        <f t="shared" si="88"/>
        <v>2</v>
      </c>
      <c r="Z821" s="49">
        <f t="shared" si="89"/>
        <v>215</v>
      </c>
      <c r="AA821" s="60">
        <f t="shared" si="90"/>
        <v>2215</v>
      </c>
    </row>
    <row r="822" spans="1:27">
      <c r="A822" s="84" t="str">
        <f t="shared" si="85"/>
        <v>77111021</v>
      </c>
      <c r="B822" s="84" t="str">
        <f t="shared" si="86"/>
        <v>02-215-09</v>
      </c>
      <c r="C822" s="113" t="s">
        <v>2107</v>
      </c>
      <c r="D822" s="113" t="s">
        <v>2102</v>
      </c>
      <c r="E822" s="113" t="s">
        <v>789</v>
      </c>
      <c r="F822" s="114">
        <v>63</v>
      </c>
      <c r="G822" s="113" t="s">
        <v>2103</v>
      </c>
      <c r="H822" s="113" t="s">
        <v>53</v>
      </c>
      <c r="I822" s="113" t="s">
        <v>792</v>
      </c>
      <c r="J822" s="113" t="s">
        <v>327</v>
      </c>
      <c r="K822" s="113" t="s">
        <v>382</v>
      </c>
      <c r="L822" s="113" t="s">
        <v>420</v>
      </c>
      <c r="M822" s="113" t="s">
        <v>388</v>
      </c>
      <c r="N822" s="113" t="s">
        <v>43</v>
      </c>
      <c r="O822" s="113" t="s">
        <v>386</v>
      </c>
      <c r="P822" s="113" t="s">
        <v>824</v>
      </c>
      <c r="Q822" s="113">
        <v>1</v>
      </c>
      <c r="R822" s="113" t="s">
        <v>53</v>
      </c>
      <c r="S822" s="84" t="str">
        <f t="shared" si="84"/>
        <v>BASEBALL CAP DELAVE ORGANIC</v>
      </c>
      <c r="T822" s="84" t="str">
        <f t="shared" si="87"/>
        <v>черный</v>
      </c>
      <c r="Y822" s="60">
        <f t="shared" si="88"/>
        <v>2</v>
      </c>
      <c r="Z822" s="49">
        <f t="shared" si="89"/>
        <v>215</v>
      </c>
      <c r="AA822" s="60">
        <f t="shared" si="90"/>
        <v>2215</v>
      </c>
    </row>
    <row r="823" spans="1:27">
      <c r="A823" s="84" t="str">
        <f t="shared" si="85"/>
        <v>77111022</v>
      </c>
      <c r="B823" s="84" t="str">
        <f t="shared" si="86"/>
        <v>02-215-06</v>
      </c>
      <c r="C823" s="113" t="s">
        <v>2108</v>
      </c>
      <c r="D823" s="113" t="s">
        <v>2109</v>
      </c>
      <c r="E823" s="113" t="s">
        <v>787</v>
      </c>
      <c r="F823" s="114">
        <v>57</v>
      </c>
      <c r="G823" s="113" t="s">
        <v>2103</v>
      </c>
      <c r="H823" s="113" t="s">
        <v>71</v>
      </c>
      <c r="I823" s="113" t="s">
        <v>792</v>
      </c>
      <c r="J823" s="113" t="s">
        <v>327</v>
      </c>
      <c r="K823" s="113" t="s">
        <v>382</v>
      </c>
      <c r="L823" s="113" t="s">
        <v>420</v>
      </c>
      <c r="M823" s="113" t="s">
        <v>388</v>
      </c>
      <c r="N823" s="113" t="s">
        <v>43</v>
      </c>
      <c r="O823" s="113" t="s">
        <v>386</v>
      </c>
      <c r="P823" s="113" t="s">
        <v>824</v>
      </c>
      <c r="Q823" s="113">
        <v>2</v>
      </c>
      <c r="R823" s="113" t="s">
        <v>71</v>
      </c>
      <c r="S823" s="84" t="str">
        <f t="shared" si="84"/>
        <v>BASEBALL CAP DELAVE ORGANIC</v>
      </c>
      <c r="T823" s="84" t="str">
        <f t="shared" si="87"/>
        <v>синий</v>
      </c>
      <c r="Y823" s="60">
        <f t="shared" si="88"/>
        <v>2</v>
      </c>
      <c r="Z823" s="49">
        <f t="shared" si="89"/>
        <v>215</v>
      </c>
      <c r="AA823" s="60">
        <f t="shared" si="90"/>
        <v>2215</v>
      </c>
    </row>
    <row r="824" spans="1:27">
      <c r="A824" s="84" t="str">
        <f t="shared" si="85"/>
        <v>77111022</v>
      </c>
      <c r="B824" s="84" t="str">
        <f t="shared" si="86"/>
        <v>02-215-06</v>
      </c>
      <c r="C824" s="113" t="s">
        <v>2110</v>
      </c>
      <c r="D824" s="113" t="s">
        <v>2109</v>
      </c>
      <c r="E824" s="113" t="s">
        <v>785</v>
      </c>
      <c r="F824" s="114">
        <v>59</v>
      </c>
      <c r="G824" s="113" t="s">
        <v>2103</v>
      </c>
      <c r="H824" s="113" t="s">
        <v>71</v>
      </c>
      <c r="I824" s="113" t="s">
        <v>792</v>
      </c>
      <c r="J824" s="113" t="s">
        <v>327</v>
      </c>
      <c r="K824" s="113" t="s">
        <v>382</v>
      </c>
      <c r="L824" s="113" t="s">
        <v>420</v>
      </c>
      <c r="M824" s="113" t="s">
        <v>388</v>
      </c>
      <c r="N824" s="113" t="s">
        <v>43</v>
      </c>
      <c r="O824" s="113" t="s">
        <v>386</v>
      </c>
      <c r="P824" s="113" t="s">
        <v>824</v>
      </c>
      <c r="Q824" s="113">
        <v>2</v>
      </c>
      <c r="R824" s="113" t="s">
        <v>71</v>
      </c>
      <c r="S824" s="84" t="str">
        <f t="shared" si="84"/>
        <v>BASEBALL CAP DELAVE ORGANIC</v>
      </c>
      <c r="T824" s="84" t="str">
        <f t="shared" si="87"/>
        <v>синий</v>
      </c>
      <c r="Y824" s="60">
        <f t="shared" si="88"/>
        <v>2</v>
      </c>
      <c r="Z824" s="49">
        <f t="shared" si="89"/>
        <v>215</v>
      </c>
      <c r="AA824" s="60">
        <f t="shared" si="90"/>
        <v>2215</v>
      </c>
    </row>
    <row r="825" spans="1:27">
      <c r="A825" s="84" t="str">
        <f t="shared" si="85"/>
        <v>77111022</v>
      </c>
      <c r="B825" s="84" t="str">
        <f t="shared" si="86"/>
        <v>02-215-06</v>
      </c>
      <c r="C825" s="113" t="s">
        <v>2111</v>
      </c>
      <c r="D825" s="113" t="s">
        <v>2109</v>
      </c>
      <c r="E825" s="113" t="s">
        <v>790</v>
      </c>
      <c r="F825" s="114">
        <v>55</v>
      </c>
      <c r="G825" s="113" t="s">
        <v>2103</v>
      </c>
      <c r="H825" s="113" t="s">
        <v>71</v>
      </c>
      <c r="I825" s="113" t="s">
        <v>792</v>
      </c>
      <c r="J825" s="113" t="s">
        <v>327</v>
      </c>
      <c r="K825" s="113" t="s">
        <v>382</v>
      </c>
      <c r="L825" s="113" t="s">
        <v>420</v>
      </c>
      <c r="M825" s="113" t="s">
        <v>388</v>
      </c>
      <c r="N825" s="113" t="s">
        <v>43</v>
      </c>
      <c r="O825" s="113" t="s">
        <v>386</v>
      </c>
      <c r="P825" s="113" t="s">
        <v>824</v>
      </c>
      <c r="Q825" s="113">
        <v>2</v>
      </c>
      <c r="R825" s="113" t="s">
        <v>71</v>
      </c>
      <c r="S825" s="84" t="str">
        <f t="shared" si="84"/>
        <v>BASEBALL CAP DELAVE ORGANIC</v>
      </c>
      <c r="T825" s="84" t="str">
        <f t="shared" si="87"/>
        <v>синий</v>
      </c>
      <c r="Y825" s="60">
        <f t="shared" si="88"/>
        <v>2</v>
      </c>
      <c r="Z825" s="49">
        <f t="shared" si="89"/>
        <v>215</v>
      </c>
      <c r="AA825" s="60">
        <f t="shared" si="90"/>
        <v>2215</v>
      </c>
    </row>
    <row r="826" spans="1:27">
      <c r="A826" s="84" t="str">
        <f t="shared" si="85"/>
        <v>77111022</v>
      </c>
      <c r="B826" s="84" t="str">
        <f t="shared" si="86"/>
        <v>02-215-06</v>
      </c>
      <c r="C826" s="113" t="s">
        <v>2112</v>
      </c>
      <c r="D826" s="113" t="s">
        <v>2109</v>
      </c>
      <c r="E826" s="113" t="s">
        <v>788</v>
      </c>
      <c r="F826" s="114">
        <v>61</v>
      </c>
      <c r="G826" s="113" t="s">
        <v>2103</v>
      </c>
      <c r="H826" s="113" t="s">
        <v>71</v>
      </c>
      <c r="I826" s="113" t="s">
        <v>792</v>
      </c>
      <c r="J826" s="113" t="s">
        <v>327</v>
      </c>
      <c r="K826" s="113" t="s">
        <v>382</v>
      </c>
      <c r="L826" s="113" t="s">
        <v>420</v>
      </c>
      <c r="M826" s="113" t="s">
        <v>388</v>
      </c>
      <c r="N826" s="113" t="s">
        <v>43</v>
      </c>
      <c r="O826" s="113" t="s">
        <v>386</v>
      </c>
      <c r="P826" s="113" t="s">
        <v>824</v>
      </c>
      <c r="Q826" s="113">
        <v>2</v>
      </c>
      <c r="R826" s="113" t="s">
        <v>71</v>
      </c>
      <c r="S826" s="84" t="str">
        <f t="shared" si="84"/>
        <v>BASEBALL CAP DELAVE ORGANIC</v>
      </c>
      <c r="T826" s="84" t="str">
        <f t="shared" si="87"/>
        <v>синий</v>
      </c>
      <c r="Y826" s="60">
        <f t="shared" si="88"/>
        <v>2</v>
      </c>
      <c r="Z826" s="49">
        <f t="shared" si="89"/>
        <v>215</v>
      </c>
      <c r="AA826" s="60">
        <f t="shared" si="90"/>
        <v>2215</v>
      </c>
    </row>
    <row r="827" spans="1:27">
      <c r="A827" s="84" t="str">
        <f t="shared" si="85"/>
        <v>77111022</v>
      </c>
      <c r="B827" s="84" t="str">
        <f t="shared" si="86"/>
        <v>02-215-06</v>
      </c>
      <c r="C827" s="113" t="s">
        <v>2113</v>
      </c>
      <c r="D827" s="113" t="s">
        <v>2109</v>
      </c>
      <c r="E827" s="113" t="s">
        <v>789</v>
      </c>
      <c r="F827" s="114">
        <v>63</v>
      </c>
      <c r="G827" s="113" t="s">
        <v>2103</v>
      </c>
      <c r="H827" s="113" t="s">
        <v>71</v>
      </c>
      <c r="I827" s="113" t="s">
        <v>792</v>
      </c>
      <c r="J827" s="113" t="s">
        <v>327</v>
      </c>
      <c r="K827" s="113" t="s">
        <v>382</v>
      </c>
      <c r="L827" s="113" t="s">
        <v>420</v>
      </c>
      <c r="M827" s="113" t="s">
        <v>388</v>
      </c>
      <c r="N827" s="113" t="s">
        <v>43</v>
      </c>
      <c r="O827" s="113" t="s">
        <v>386</v>
      </c>
      <c r="P827" s="113" t="s">
        <v>824</v>
      </c>
      <c r="Q827" s="113">
        <v>2</v>
      </c>
      <c r="R827" s="113" t="s">
        <v>71</v>
      </c>
      <c r="S827" s="84" t="str">
        <f t="shared" si="84"/>
        <v>BASEBALL CAP DELAVE ORGANIC</v>
      </c>
      <c r="T827" s="84" t="str">
        <f t="shared" si="87"/>
        <v>синий</v>
      </c>
      <c r="Y827" s="60">
        <f t="shared" si="88"/>
        <v>2</v>
      </c>
      <c r="Z827" s="49">
        <f t="shared" si="89"/>
        <v>215</v>
      </c>
      <c r="AA827" s="60">
        <f t="shared" si="90"/>
        <v>2215</v>
      </c>
    </row>
    <row r="828" spans="1:27">
      <c r="A828" s="84" t="str">
        <f t="shared" si="85"/>
        <v>775110153</v>
      </c>
      <c r="B828" s="84" t="str">
        <f t="shared" si="86"/>
        <v>02-216-02</v>
      </c>
      <c r="C828" s="113" t="s">
        <v>2114</v>
      </c>
      <c r="D828" s="113" t="s">
        <v>2115</v>
      </c>
      <c r="E828" s="113" t="s">
        <v>800</v>
      </c>
      <c r="F828" s="114">
        <v>0</v>
      </c>
      <c r="G828" s="113" t="s">
        <v>2116</v>
      </c>
      <c r="H828" s="113" t="s">
        <v>63</v>
      </c>
      <c r="I828" s="113" t="s">
        <v>792</v>
      </c>
      <c r="J828" s="113" t="s">
        <v>356</v>
      </c>
      <c r="K828" s="113" t="s">
        <v>382</v>
      </c>
      <c r="L828" s="113" t="s">
        <v>420</v>
      </c>
      <c r="M828" s="113" t="s">
        <v>388</v>
      </c>
      <c r="N828" s="113" t="s">
        <v>43</v>
      </c>
      <c r="O828" s="113" t="s">
        <v>386</v>
      </c>
      <c r="P828" s="113" t="s">
        <v>824</v>
      </c>
      <c r="Q828" s="113">
        <v>53</v>
      </c>
      <c r="R828" s="113" t="s">
        <v>63</v>
      </c>
      <c r="S828" s="84" t="str">
        <f t="shared" si="84"/>
        <v>TRUCKER CAP BEAR</v>
      </c>
      <c r="T828" s="84" t="str">
        <f t="shared" si="87"/>
        <v>бежевый</v>
      </c>
      <c r="Y828" s="60">
        <f t="shared" si="88"/>
        <v>2</v>
      </c>
      <c r="Z828" s="49">
        <f t="shared" si="89"/>
        <v>216</v>
      </c>
      <c r="AA828" s="60">
        <f t="shared" si="90"/>
        <v>2216</v>
      </c>
    </row>
    <row r="829" spans="1:27">
      <c r="A829" s="84" t="str">
        <f t="shared" si="85"/>
        <v>775110387</v>
      </c>
      <c r="B829" s="84" t="str">
        <f t="shared" si="86"/>
        <v>02-217-12</v>
      </c>
      <c r="C829" s="113" t="s">
        <v>2117</v>
      </c>
      <c r="D829" s="113" t="s">
        <v>2118</v>
      </c>
      <c r="E829" s="113" t="s">
        <v>800</v>
      </c>
      <c r="F829" s="114">
        <v>0</v>
      </c>
      <c r="G829" s="113" t="s">
        <v>2119</v>
      </c>
      <c r="H829" s="113" t="s">
        <v>710</v>
      </c>
      <c r="I829" s="113" t="s">
        <v>792</v>
      </c>
      <c r="J829" s="113" t="s">
        <v>356</v>
      </c>
      <c r="K829" s="113" t="s">
        <v>382</v>
      </c>
      <c r="L829" s="113" t="s">
        <v>420</v>
      </c>
      <c r="M829" s="113" t="s">
        <v>388</v>
      </c>
      <c r="N829" s="113" t="s">
        <v>43</v>
      </c>
      <c r="O829" s="113" t="s">
        <v>386</v>
      </c>
      <c r="P829" s="113" t="s">
        <v>824</v>
      </c>
      <c r="Q829" s="113">
        <v>87</v>
      </c>
      <c r="R829" s="113" t="s">
        <v>121</v>
      </c>
      <c r="S829" s="84" t="str">
        <f t="shared" si="84"/>
        <v>TRUCKER CAP AMERICAN HERITAGE</v>
      </c>
      <c r="T829" s="84" t="str">
        <f t="shared" si="87"/>
        <v>бордовый / белый</v>
      </c>
      <c r="Y829" s="60">
        <f t="shared" si="88"/>
        <v>2</v>
      </c>
      <c r="Z829" s="49">
        <f t="shared" si="89"/>
        <v>217</v>
      </c>
      <c r="AA829" s="60">
        <f t="shared" si="90"/>
        <v>2217</v>
      </c>
    </row>
    <row r="830" spans="1:27">
      <c r="A830" s="84" t="str">
        <f t="shared" si="85"/>
        <v>775110728</v>
      </c>
      <c r="B830" s="84" t="str">
        <f t="shared" si="86"/>
        <v>02-218-21</v>
      </c>
      <c r="C830" s="113" t="s">
        <v>2120</v>
      </c>
      <c r="D830" s="113" t="s">
        <v>2121</v>
      </c>
      <c r="E830" s="113" t="s">
        <v>800</v>
      </c>
      <c r="F830" s="114">
        <v>0</v>
      </c>
      <c r="G830" s="113" t="s">
        <v>2122</v>
      </c>
      <c r="H830" s="113" t="s">
        <v>252</v>
      </c>
      <c r="I830" s="113" t="s">
        <v>792</v>
      </c>
      <c r="J830" s="113" t="s">
        <v>356</v>
      </c>
      <c r="K830" s="113" t="s">
        <v>382</v>
      </c>
      <c r="L830" s="113" t="s">
        <v>420</v>
      </c>
      <c r="M830" s="113" t="s">
        <v>388</v>
      </c>
      <c r="N830" s="113" t="s">
        <v>43</v>
      </c>
      <c r="O830" s="113" t="s">
        <v>386</v>
      </c>
      <c r="P830" s="113" t="s">
        <v>824</v>
      </c>
      <c r="Q830" s="113">
        <v>28</v>
      </c>
      <c r="R830" s="113" t="s">
        <v>71</v>
      </c>
      <c r="S830" s="84" t="str">
        <f t="shared" si="84"/>
        <v>TRUCKER CAP GASOLINE</v>
      </c>
      <c r="T830" s="84" t="str">
        <f t="shared" si="87"/>
        <v>синий / красный</v>
      </c>
      <c r="Y830" s="60">
        <f t="shared" si="88"/>
        <v>2</v>
      </c>
      <c r="Z830" s="49">
        <f t="shared" si="89"/>
        <v>218</v>
      </c>
      <c r="AA830" s="60">
        <f t="shared" si="90"/>
        <v>2218</v>
      </c>
    </row>
    <row r="831" spans="1:27">
      <c r="A831" s="84" t="str">
        <f t="shared" si="85"/>
        <v>77511191</v>
      </c>
      <c r="B831" s="84" t="str">
        <f t="shared" si="86"/>
        <v>02-219-09</v>
      </c>
      <c r="C831" s="113" t="s">
        <v>2123</v>
      </c>
      <c r="D831" s="113" t="s">
        <v>2124</v>
      </c>
      <c r="E831" s="113" t="s">
        <v>800</v>
      </c>
      <c r="F831" s="114">
        <v>0</v>
      </c>
      <c r="G831" s="113" t="s">
        <v>2125</v>
      </c>
      <c r="H831" s="113" t="s">
        <v>53</v>
      </c>
      <c r="I831" s="113" t="s">
        <v>792</v>
      </c>
      <c r="J831" s="113" t="s">
        <v>356</v>
      </c>
      <c r="K831" s="113" t="s">
        <v>382</v>
      </c>
      <c r="L831" s="113" t="s">
        <v>420</v>
      </c>
      <c r="M831" s="113" t="s">
        <v>388</v>
      </c>
      <c r="N831" s="113" t="s">
        <v>43</v>
      </c>
      <c r="O831" s="113" t="s">
        <v>386</v>
      </c>
      <c r="P831" s="113" t="s">
        <v>824</v>
      </c>
      <c r="Q831" s="113">
        <v>1</v>
      </c>
      <c r="R831" s="113" t="s">
        <v>53</v>
      </c>
      <c r="S831" s="84" t="str">
        <f t="shared" si="84"/>
        <v>TRUCKER CAP COTTON</v>
      </c>
      <c r="T831" s="84" t="str">
        <f t="shared" si="87"/>
        <v>черный</v>
      </c>
      <c r="Y831" s="60">
        <f t="shared" si="88"/>
        <v>2</v>
      </c>
      <c r="Z831" s="49">
        <f t="shared" si="89"/>
        <v>219</v>
      </c>
      <c r="AA831" s="60">
        <f t="shared" si="90"/>
        <v>2219</v>
      </c>
    </row>
    <row r="832" spans="1:27">
      <c r="A832" s="84" t="str">
        <f t="shared" si="85"/>
        <v>77511292</v>
      </c>
      <c r="B832" s="84" t="str">
        <f t="shared" si="86"/>
        <v>02-220-06</v>
      </c>
      <c r="C832" s="113" t="s">
        <v>2126</v>
      </c>
      <c r="D832" s="113" t="s">
        <v>2127</v>
      </c>
      <c r="E832" s="113" t="s">
        <v>800</v>
      </c>
      <c r="F832" s="114">
        <v>0</v>
      </c>
      <c r="G832" s="113" t="s">
        <v>2128</v>
      </c>
      <c r="H832" s="113" t="s">
        <v>71</v>
      </c>
      <c r="I832" s="113" t="s">
        <v>792</v>
      </c>
      <c r="J832" s="113" t="s">
        <v>356</v>
      </c>
      <c r="K832" s="113" t="s">
        <v>382</v>
      </c>
      <c r="L832" s="113" t="s">
        <v>420</v>
      </c>
      <c r="M832" s="113" t="s">
        <v>384</v>
      </c>
      <c r="N832" s="113" t="s">
        <v>43</v>
      </c>
      <c r="O832" s="113" t="s">
        <v>386</v>
      </c>
      <c r="P832" s="113" t="s">
        <v>824</v>
      </c>
      <c r="Q832" s="113">
        <v>2</v>
      </c>
      <c r="R832" s="113" t="s">
        <v>71</v>
      </c>
      <c r="S832" s="84" t="str">
        <f t="shared" si="84"/>
        <v>TRUCKER CAP WESTERN</v>
      </c>
      <c r="T832" s="84" t="str">
        <f t="shared" si="87"/>
        <v>синий</v>
      </c>
      <c r="Y832" s="60">
        <f t="shared" si="88"/>
        <v>2</v>
      </c>
      <c r="Z832" s="49">
        <f t="shared" si="89"/>
        <v>220</v>
      </c>
      <c r="AA832" s="60">
        <f t="shared" si="90"/>
        <v>2220</v>
      </c>
    </row>
    <row r="833" spans="1:27">
      <c r="A833" s="84" t="str">
        <f t="shared" si="85"/>
        <v>775113098</v>
      </c>
      <c r="B833" s="84" t="str">
        <f t="shared" si="86"/>
        <v>02-221-17</v>
      </c>
      <c r="C833" s="113" t="s">
        <v>2129</v>
      </c>
      <c r="D833" s="113" t="s">
        <v>2130</v>
      </c>
      <c r="E833" s="113" t="s">
        <v>800</v>
      </c>
      <c r="F833" s="114">
        <v>0</v>
      </c>
      <c r="G833" s="113" t="s">
        <v>2131</v>
      </c>
      <c r="H833" s="113" t="s">
        <v>711</v>
      </c>
      <c r="I833" s="113" t="s">
        <v>792</v>
      </c>
      <c r="J833" s="113" t="s">
        <v>356</v>
      </c>
      <c r="K833" s="113" t="s">
        <v>382</v>
      </c>
      <c r="L833" s="113" t="s">
        <v>420</v>
      </c>
      <c r="M833" s="113" t="s">
        <v>384</v>
      </c>
      <c r="N833" s="113" t="s">
        <v>43</v>
      </c>
      <c r="O833" s="113" t="s">
        <v>386</v>
      </c>
      <c r="P833" s="113" t="s">
        <v>824</v>
      </c>
      <c r="Q833" s="113">
        <v>98</v>
      </c>
      <c r="R833" s="113" t="s">
        <v>57</v>
      </c>
      <c r="S833" s="84" t="str">
        <f t="shared" si="84"/>
        <v>TRUCKER CAP CAR CLUB</v>
      </c>
      <c r="T833" s="84" t="str">
        <f t="shared" si="87"/>
        <v>белый / рыжий</v>
      </c>
      <c r="Y833" s="60">
        <f t="shared" si="88"/>
        <v>2</v>
      </c>
      <c r="Z833" s="49">
        <f t="shared" si="89"/>
        <v>221</v>
      </c>
      <c r="AA833" s="60">
        <f t="shared" si="90"/>
        <v>2221</v>
      </c>
    </row>
    <row r="834" spans="1:27">
      <c r="A834" s="84" t="str">
        <f t="shared" si="85"/>
        <v>775113118</v>
      </c>
      <c r="B834" s="84" t="str">
        <f t="shared" si="86"/>
        <v>02-222-00</v>
      </c>
      <c r="C834" s="113" t="s">
        <v>2132</v>
      </c>
      <c r="D834" s="113" t="s">
        <v>2133</v>
      </c>
      <c r="E834" s="113" t="s">
        <v>800</v>
      </c>
      <c r="F834" s="114">
        <v>0</v>
      </c>
      <c r="G834" s="113" t="s">
        <v>2134</v>
      </c>
      <c r="H834" s="113" t="s">
        <v>111</v>
      </c>
      <c r="I834" s="113" t="s">
        <v>792</v>
      </c>
      <c r="J834" s="113" t="s">
        <v>356</v>
      </c>
      <c r="K834" s="113" t="s">
        <v>382</v>
      </c>
      <c r="L834" s="113" t="s">
        <v>420</v>
      </c>
      <c r="M834" s="113" t="s">
        <v>384</v>
      </c>
      <c r="N834" s="113" t="s">
        <v>43</v>
      </c>
      <c r="O834" s="113" t="s">
        <v>386</v>
      </c>
      <c r="P834" s="113" t="s">
        <v>824</v>
      </c>
      <c r="Q834" s="113">
        <v>18</v>
      </c>
      <c r="R834" s="113" t="s">
        <v>57</v>
      </c>
      <c r="S834" s="84" t="str">
        <f t="shared" ref="S834:S897" si="91">IF(A834&lt;&gt;"",IF(FIND(" ",G834)&gt;=1,MID(G834,FIND(" ",G834)+1,LEN(G834)),""),"")</f>
        <v>TRUCKER CAP HERITAGE</v>
      </c>
      <c r="T834" s="84" t="str">
        <f t="shared" si="87"/>
        <v>белый / красный</v>
      </c>
      <c r="Y834" s="60">
        <f t="shared" si="88"/>
        <v>2</v>
      </c>
      <c r="Z834" s="49">
        <f t="shared" si="89"/>
        <v>222</v>
      </c>
      <c r="AA834" s="60">
        <f t="shared" si="90"/>
        <v>2222</v>
      </c>
    </row>
    <row r="835" spans="1:27">
      <c r="A835" s="84" t="str">
        <f t="shared" ref="A835:A898" si="92">IF(G835&amp;Q835&lt;&gt;"",IF(FIND(" ",G835)&gt;=1,MID(G835,1,FIND(" ",G835)-1)&amp;Q835,G835&amp;Q835),"")</f>
        <v>77511322</v>
      </c>
      <c r="B835" s="84" t="str">
        <f t="shared" ref="B835:B898" si="93">IF(C835&lt;&gt;"",LEFT(C835,9),"")</f>
        <v>02-223-06</v>
      </c>
      <c r="C835" s="113" t="s">
        <v>2135</v>
      </c>
      <c r="D835" s="113" t="s">
        <v>2136</v>
      </c>
      <c r="E835" s="113" t="s">
        <v>800</v>
      </c>
      <c r="F835" s="114">
        <v>0</v>
      </c>
      <c r="G835" s="113" t="s">
        <v>2137</v>
      </c>
      <c r="H835" s="113" t="s">
        <v>71</v>
      </c>
      <c r="I835" s="113" t="s">
        <v>792</v>
      </c>
      <c r="J835" s="113" t="s">
        <v>356</v>
      </c>
      <c r="K835" s="113" t="s">
        <v>382</v>
      </c>
      <c r="L835" s="113" t="s">
        <v>420</v>
      </c>
      <c r="M835" s="113" t="s">
        <v>388</v>
      </c>
      <c r="N835" s="113" t="s">
        <v>43</v>
      </c>
      <c r="O835" s="113" t="s">
        <v>386</v>
      </c>
      <c r="P835" s="113" t="s">
        <v>824</v>
      </c>
      <c r="Q835" s="113">
        <v>2</v>
      </c>
      <c r="R835" s="113" t="s">
        <v>71</v>
      </c>
      <c r="S835" s="84" t="str">
        <f t="shared" si="91"/>
        <v>TRUCKER CAP PATROL</v>
      </c>
      <c r="T835" s="84" t="str">
        <f t="shared" ref="T835:T898" si="94">IF(H835&lt;&gt;"",H835,"")</f>
        <v>синий</v>
      </c>
      <c r="Y835" s="60">
        <f t="shared" ref="Y835:Y898" si="95">IFERROR(VALUE(MID($C835,1,2)),0)</f>
        <v>2</v>
      </c>
      <c r="Z835" s="49">
        <f t="shared" ref="Z835:Z898" si="96">IFERROR(VALUE(MID($C835,4,3)),0)</f>
        <v>223</v>
      </c>
      <c r="AA835" s="60">
        <f t="shared" ref="AA835:AA898" si="97">VALUE(RIGHT("00"&amp;Y835,2)&amp;RIGHT("000"&amp;Z835,3))</f>
        <v>2223</v>
      </c>
    </row>
    <row r="836" spans="1:27">
      <c r="A836" s="84" t="str">
        <f t="shared" si="92"/>
        <v>77511336</v>
      </c>
      <c r="B836" s="84" t="str">
        <f t="shared" si="93"/>
        <v>02-224-14</v>
      </c>
      <c r="C836" s="113" t="s">
        <v>2138</v>
      </c>
      <c r="D836" s="113" t="s">
        <v>2139</v>
      </c>
      <c r="E836" s="113" t="s">
        <v>800</v>
      </c>
      <c r="F836" s="114">
        <v>0</v>
      </c>
      <c r="G836" s="113" t="s">
        <v>2140</v>
      </c>
      <c r="H836" s="113" t="s">
        <v>86</v>
      </c>
      <c r="I836" s="113" t="s">
        <v>801</v>
      </c>
      <c r="J836" s="113" t="s">
        <v>356</v>
      </c>
      <c r="K836" s="113" t="s">
        <v>382</v>
      </c>
      <c r="L836" s="113" t="s">
        <v>420</v>
      </c>
      <c r="M836" s="113" t="s">
        <v>384</v>
      </c>
      <c r="O836" s="113" t="s">
        <v>386</v>
      </c>
      <c r="P836" s="113" t="s">
        <v>824</v>
      </c>
      <c r="Q836" s="113">
        <v>6</v>
      </c>
      <c r="R836" s="113" t="s">
        <v>86</v>
      </c>
      <c r="S836" s="84" t="str">
        <f t="shared" si="91"/>
        <v>TRUCKER CAP RACING</v>
      </c>
      <c r="T836" s="84" t="str">
        <f t="shared" si="94"/>
        <v>коричневый</v>
      </c>
      <c r="Y836" s="60">
        <f t="shared" si="95"/>
        <v>2</v>
      </c>
      <c r="Z836" s="49">
        <f t="shared" si="96"/>
        <v>224</v>
      </c>
      <c r="AA836" s="60">
        <f t="shared" si="97"/>
        <v>2224</v>
      </c>
    </row>
    <row r="837" spans="1:27">
      <c r="A837" s="84" t="str">
        <f t="shared" si="92"/>
        <v>775113428</v>
      </c>
      <c r="B837" s="84" t="str">
        <f t="shared" si="93"/>
        <v>02-225-21</v>
      </c>
      <c r="C837" s="113" t="s">
        <v>2141</v>
      </c>
      <c r="D837" s="113" t="s">
        <v>2142</v>
      </c>
      <c r="E837" s="113" t="s">
        <v>800</v>
      </c>
      <c r="F837" s="114">
        <v>0</v>
      </c>
      <c r="G837" s="113" t="s">
        <v>2143</v>
      </c>
      <c r="H837" s="113" t="s">
        <v>252</v>
      </c>
      <c r="I837" s="113" t="s">
        <v>792</v>
      </c>
      <c r="J837" s="113" t="s">
        <v>356</v>
      </c>
      <c r="K837" s="113" t="s">
        <v>382</v>
      </c>
      <c r="L837" s="113" t="s">
        <v>420</v>
      </c>
      <c r="M837" s="113" t="s">
        <v>388</v>
      </c>
      <c r="N837" s="113" t="s">
        <v>43</v>
      </c>
      <c r="O837" s="113" t="s">
        <v>386</v>
      </c>
      <c r="P837" s="113" t="s">
        <v>824</v>
      </c>
      <c r="Q837" s="113">
        <v>28</v>
      </c>
      <c r="R837" s="113" t="s">
        <v>71</v>
      </c>
      <c r="S837" s="84" t="str">
        <f t="shared" si="91"/>
        <v>TRUCKER CAP TEXAS</v>
      </c>
      <c r="T837" s="84" t="str">
        <f t="shared" si="94"/>
        <v>синий / красный</v>
      </c>
      <c r="Y837" s="60">
        <f t="shared" si="95"/>
        <v>2</v>
      </c>
      <c r="Z837" s="49">
        <f t="shared" si="96"/>
        <v>225</v>
      </c>
      <c r="AA837" s="60">
        <f t="shared" si="97"/>
        <v>2225</v>
      </c>
    </row>
    <row r="838" spans="1:27">
      <c r="A838" s="84" t="str">
        <f t="shared" si="92"/>
        <v>775113589</v>
      </c>
      <c r="B838" s="84" t="str">
        <f t="shared" si="93"/>
        <v>02-226-00</v>
      </c>
      <c r="C838" s="113" t="s">
        <v>2144</v>
      </c>
      <c r="D838" s="113" t="s">
        <v>2145</v>
      </c>
      <c r="E838" s="113" t="s">
        <v>800</v>
      </c>
      <c r="F838" s="114">
        <v>0</v>
      </c>
      <c r="G838" s="113" t="s">
        <v>2146</v>
      </c>
      <c r="H838" s="113" t="s">
        <v>108</v>
      </c>
      <c r="I838" s="113" t="s">
        <v>792</v>
      </c>
      <c r="J838" s="113" t="s">
        <v>356</v>
      </c>
      <c r="K838" s="113" t="s">
        <v>382</v>
      </c>
      <c r="L838" s="113" t="s">
        <v>420</v>
      </c>
      <c r="M838" s="113" t="s">
        <v>384</v>
      </c>
      <c r="N838" s="113" t="s">
        <v>43</v>
      </c>
      <c r="O838" s="113" t="s">
        <v>386</v>
      </c>
      <c r="P838" s="113" t="s">
        <v>824</v>
      </c>
      <c r="Q838" s="113">
        <v>89</v>
      </c>
      <c r="R838" s="113" t="s">
        <v>57</v>
      </c>
      <c r="S838" s="84" t="str">
        <f t="shared" si="91"/>
        <v>TRUCKER CAP BBQ</v>
      </c>
      <c r="T838" s="84" t="str">
        <f t="shared" si="94"/>
        <v>белый / желтый</v>
      </c>
      <c r="Y838" s="60">
        <f t="shared" si="95"/>
        <v>2</v>
      </c>
      <c r="Z838" s="49">
        <f t="shared" si="96"/>
        <v>226</v>
      </c>
      <c r="AA838" s="60">
        <f t="shared" si="97"/>
        <v>2226</v>
      </c>
    </row>
    <row r="839" spans="1:27">
      <c r="A839" s="84" t="str">
        <f t="shared" si="92"/>
        <v>775610266</v>
      </c>
      <c r="B839" s="84" t="str">
        <f t="shared" si="93"/>
        <v>02-227-14</v>
      </c>
      <c r="C839" s="113" t="s">
        <v>2147</v>
      </c>
      <c r="D839" s="113" t="s">
        <v>2148</v>
      </c>
      <c r="E839" s="113" t="s">
        <v>800</v>
      </c>
      <c r="F839" s="114">
        <v>0</v>
      </c>
      <c r="G839" s="113" t="s">
        <v>2149</v>
      </c>
      <c r="H839" s="113" t="s">
        <v>86</v>
      </c>
      <c r="I839" s="113" t="s">
        <v>801</v>
      </c>
      <c r="J839" s="113" t="s">
        <v>356</v>
      </c>
      <c r="K839" s="113" t="s">
        <v>382</v>
      </c>
      <c r="L839" s="113" t="s">
        <v>420</v>
      </c>
      <c r="M839" s="113" t="s">
        <v>384</v>
      </c>
      <c r="O839" s="113" t="s">
        <v>386</v>
      </c>
      <c r="P839" s="113" t="s">
        <v>824</v>
      </c>
      <c r="Q839" s="113">
        <v>66</v>
      </c>
      <c r="R839" s="113" t="s">
        <v>86</v>
      </c>
      <c r="S839" s="84" t="str">
        <f t="shared" si="91"/>
        <v>TRUCKER CAP FOX</v>
      </c>
      <c r="T839" s="84" t="str">
        <f t="shared" si="94"/>
        <v>коричневый</v>
      </c>
      <c r="Y839" s="60">
        <f t="shared" si="95"/>
        <v>2</v>
      </c>
      <c r="Z839" s="49">
        <f t="shared" si="96"/>
        <v>227</v>
      </c>
      <c r="AA839" s="60">
        <f t="shared" si="97"/>
        <v>2227</v>
      </c>
    </row>
    <row r="840" spans="1:27">
      <c r="A840" s="84" t="str">
        <f t="shared" si="92"/>
        <v>775610332</v>
      </c>
      <c r="B840" s="84" t="str">
        <f t="shared" si="93"/>
        <v>02-228-08</v>
      </c>
      <c r="C840" s="113" t="s">
        <v>2150</v>
      </c>
      <c r="D840" s="113" t="s">
        <v>2151</v>
      </c>
      <c r="E840" s="113" t="s">
        <v>800</v>
      </c>
      <c r="F840" s="114">
        <v>0</v>
      </c>
      <c r="G840" s="113" t="s">
        <v>2152</v>
      </c>
      <c r="H840" s="113" t="s">
        <v>83</v>
      </c>
      <c r="I840" s="113" t="s">
        <v>801</v>
      </c>
      <c r="J840" s="113" t="s">
        <v>356</v>
      </c>
      <c r="K840" s="113" t="s">
        <v>382</v>
      </c>
      <c r="L840" s="113" t="s">
        <v>420</v>
      </c>
      <c r="M840" s="113" t="s">
        <v>384</v>
      </c>
      <c r="O840" s="113" t="s">
        <v>386</v>
      </c>
      <c r="P840" s="113" t="s">
        <v>824</v>
      </c>
      <c r="Q840" s="113">
        <v>32</v>
      </c>
      <c r="R840" s="113" t="s">
        <v>83</v>
      </c>
      <c r="S840" s="84" t="str">
        <f t="shared" si="91"/>
        <v>TRUCKER CAP BIRD</v>
      </c>
      <c r="T840" s="84" t="str">
        <f t="shared" si="94"/>
        <v>серый</v>
      </c>
      <c r="Y840" s="60">
        <f t="shared" si="95"/>
        <v>2</v>
      </c>
      <c r="Z840" s="49">
        <f t="shared" si="96"/>
        <v>228</v>
      </c>
      <c r="AA840" s="60">
        <f t="shared" si="97"/>
        <v>2228</v>
      </c>
    </row>
    <row r="841" spans="1:27">
      <c r="A841" s="84" t="str">
        <f t="shared" si="92"/>
        <v>775610462</v>
      </c>
      <c r="B841" s="84" t="str">
        <f t="shared" si="93"/>
        <v>02-229-14</v>
      </c>
      <c r="C841" s="113" t="s">
        <v>2153</v>
      </c>
      <c r="D841" s="113" t="s">
        <v>2154</v>
      </c>
      <c r="E841" s="113" t="s">
        <v>800</v>
      </c>
      <c r="F841" s="114">
        <v>0</v>
      </c>
      <c r="G841" s="113" t="s">
        <v>2155</v>
      </c>
      <c r="H841" s="113" t="s">
        <v>86</v>
      </c>
      <c r="I841" s="113" t="s">
        <v>801</v>
      </c>
      <c r="J841" s="113" t="s">
        <v>356</v>
      </c>
      <c r="K841" s="113" t="s">
        <v>382</v>
      </c>
      <c r="L841" s="113" t="s">
        <v>420</v>
      </c>
      <c r="M841" s="113" t="s">
        <v>384</v>
      </c>
      <c r="O841" s="113" t="s">
        <v>386</v>
      </c>
      <c r="P841" s="113" t="s">
        <v>824</v>
      </c>
      <c r="Q841" s="113">
        <v>62</v>
      </c>
      <c r="R841" s="113" t="s">
        <v>86</v>
      </c>
      <c r="S841" s="84" t="str">
        <f t="shared" si="91"/>
        <v>TRUCKER CAP BEAR</v>
      </c>
      <c r="T841" s="84" t="str">
        <f t="shared" si="94"/>
        <v>коричневый</v>
      </c>
      <c r="Y841" s="60">
        <f t="shared" si="95"/>
        <v>2</v>
      </c>
      <c r="Z841" s="49">
        <f t="shared" si="96"/>
        <v>229</v>
      </c>
      <c r="AA841" s="60">
        <f t="shared" si="97"/>
        <v>2229</v>
      </c>
    </row>
    <row r="842" spans="1:27">
      <c r="A842" s="84" t="str">
        <f t="shared" si="92"/>
        <v>77911062</v>
      </c>
      <c r="B842" s="84" t="str">
        <f t="shared" si="93"/>
        <v>02-230-06</v>
      </c>
      <c r="C842" s="113" t="s">
        <v>2156</v>
      </c>
      <c r="D842" s="113" t="s">
        <v>2157</v>
      </c>
      <c r="E842" s="113" t="s">
        <v>787</v>
      </c>
      <c r="F842" s="114">
        <v>57</v>
      </c>
      <c r="G842" s="113" t="s">
        <v>2158</v>
      </c>
      <c r="H842" s="113" t="s">
        <v>71</v>
      </c>
      <c r="I842" s="113" t="s">
        <v>792</v>
      </c>
      <c r="J842" s="113" t="s">
        <v>327</v>
      </c>
      <c r="K842" s="113" t="s">
        <v>382</v>
      </c>
      <c r="L842" s="113" t="s">
        <v>420</v>
      </c>
      <c r="M842" s="113" t="s">
        <v>388</v>
      </c>
      <c r="N842" s="113" t="s">
        <v>43</v>
      </c>
      <c r="O842" s="113" t="s">
        <v>433</v>
      </c>
      <c r="P842" s="113" t="s">
        <v>824</v>
      </c>
      <c r="Q842" s="113">
        <v>2</v>
      </c>
      <c r="R842" s="113" t="s">
        <v>71</v>
      </c>
      <c r="S842" s="84" t="str">
        <f t="shared" si="91"/>
        <v>BASEBALL CAP DENIM</v>
      </c>
      <c r="T842" s="84" t="str">
        <f t="shared" si="94"/>
        <v>синий</v>
      </c>
      <c r="Y842" s="60">
        <f t="shared" si="95"/>
        <v>2</v>
      </c>
      <c r="Z842" s="49">
        <f t="shared" si="96"/>
        <v>230</v>
      </c>
      <c r="AA842" s="60">
        <f t="shared" si="97"/>
        <v>2230</v>
      </c>
    </row>
    <row r="843" spans="1:27">
      <c r="A843" s="84" t="str">
        <f t="shared" si="92"/>
        <v>77911062</v>
      </c>
      <c r="B843" s="84" t="str">
        <f t="shared" si="93"/>
        <v>02-230-06</v>
      </c>
      <c r="C843" s="113" t="s">
        <v>2159</v>
      </c>
      <c r="D843" s="113" t="s">
        <v>2157</v>
      </c>
      <c r="E843" s="113" t="s">
        <v>785</v>
      </c>
      <c r="F843" s="114">
        <v>59</v>
      </c>
      <c r="G843" s="113" t="s">
        <v>2158</v>
      </c>
      <c r="H843" s="113" t="s">
        <v>71</v>
      </c>
      <c r="I843" s="113" t="s">
        <v>792</v>
      </c>
      <c r="J843" s="113" t="s">
        <v>327</v>
      </c>
      <c r="K843" s="113" t="s">
        <v>382</v>
      </c>
      <c r="L843" s="113" t="s">
        <v>420</v>
      </c>
      <c r="M843" s="113" t="s">
        <v>388</v>
      </c>
      <c r="N843" s="113" t="s">
        <v>43</v>
      </c>
      <c r="O843" s="113" t="s">
        <v>433</v>
      </c>
      <c r="P843" s="113" t="s">
        <v>824</v>
      </c>
      <c r="Q843" s="113">
        <v>2</v>
      </c>
      <c r="R843" s="113" t="s">
        <v>71</v>
      </c>
      <c r="S843" s="84" t="str">
        <f t="shared" si="91"/>
        <v>BASEBALL CAP DENIM</v>
      </c>
      <c r="T843" s="84" t="str">
        <f t="shared" si="94"/>
        <v>синий</v>
      </c>
      <c r="Y843" s="60">
        <f t="shared" si="95"/>
        <v>2</v>
      </c>
      <c r="Z843" s="49">
        <f t="shared" si="96"/>
        <v>230</v>
      </c>
      <c r="AA843" s="60">
        <f t="shared" si="97"/>
        <v>2230</v>
      </c>
    </row>
    <row r="844" spans="1:27">
      <c r="A844" s="84" t="str">
        <f t="shared" si="92"/>
        <v>77911062</v>
      </c>
      <c r="B844" s="84" t="str">
        <f t="shared" si="93"/>
        <v>02-230-06</v>
      </c>
      <c r="C844" s="113" t="s">
        <v>2160</v>
      </c>
      <c r="D844" s="113" t="s">
        <v>2157</v>
      </c>
      <c r="E844" s="113" t="s">
        <v>788</v>
      </c>
      <c r="F844" s="114">
        <v>61</v>
      </c>
      <c r="G844" s="113" t="s">
        <v>2158</v>
      </c>
      <c r="H844" s="113" t="s">
        <v>71</v>
      </c>
      <c r="I844" s="113" t="s">
        <v>792</v>
      </c>
      <c r="J844" s="113" t="s">
        <v>327</v>
      </c>
      <c r="K844" s="113" t="s">
        <v>382</v>
      </c>
      <c r="L844" s="113" t="s">
        <v>420</v>
      </c>
      <c r="M844" s="113" t="s">
        <v>388</v>
      </c>
      <c r="N844" s="113" t="s">
        <v>43</v>
      </c>
      <c r="O844" s="113" t="s">
        <v>433</v>
      </c>
      <c r="P844" s="113" t="s">
        <v>824</v>
      </c>
      <c r="Q844" s="113">
        <v>2</v>
      </c>
      <c r="R844" s="113" t="s">
        <v>71</v>
      </c>
      <c r="S844" s="84" t="str">
        <f t="shared" si="91"/>
        <v>BASEBALL CAP DENIM</v>
      </c>
      <c r="T844" s="84" t="str">
        <f t="shared" si="94"/>
        <v>синий</v>
      </c>
      <c r="Y844" s="60">
        <f t="shared" si="95"/>
        <v>2</v>
      </c>
      <c r="Z844" s="49">
        <f t="shared" si="96"/>
        <v>230</v>
      </c>
      <c r="AA844" s="60">
        <f t="shared" si="97"/>
        <v>2230</v>
      </c>
    </row>
    <row r="845" spans="1:27">
      <c r="A845" s="84" t="str">
        <f t="shared" si="92"/>
        <v>77911062</v>
      </c>
      <c r="B845" s="84" t="str">
        <f t="shared" si="93"/>
        <v>02-230-06</v>
      </c>
      <c r="C845" s="113" t="s">
        <v>2161</v>
      </c>
      <c r="D845" s="113" t="s">
        <v>2157</v>
      </c>
      <c r="E845" s="113" t="s">
        <v>789</v>
      </c>
      <c r="F845" s="114">
        <v>63</v>
      </c>
      <c r="G845" s="113" t="s">
        <v>2158</v>
      </c>
      <c r="H845" s="113" t="s">
        <v>71</v>
      </c>
      <c r="I845" s="113" t="s">
        <v>792</v>
      </c>
      <c r="J845" s="113" t="s">
        <v>327</v>
      </c>
      <c r="K845" s="113" t="s">
        <v>382</v>
      </c>
      <c r="L845" s="113" t="s">
        <v>420</v>
      </c>
      <c r="M845" s="113" t="s">
        <v>388</v>
      </c>
      <c r="N845" s="113" t="s">
        <v>43</v>
      </c>
      <c r="O845" s="113" t="s">
        <v>433</v>
      </c>
      <c r="P845" s="113" t="s">
        <v>824</v>
      </c>
      <c r="Q845" s="113">
        <v>2</v>
      </c>
      <c r="R845" s="113" t="s">
        <v>71</v>
      </c>
      <c r="S845" s="84" t="str">
        <f t="shared" si="91"/>
        <v>BASEBALL CAP DENIM</v>
      </c>
      <c r="T845" s="84" t="str">
        <f t="shared" si="94"/>
        <v>синий</v>
      </c>
      <c r="Y845" s="60">
        <f t="shared" si="95"/>
        <v>2</v>
      </c>
      <c r="Z845" s="49">
        <f t="shared" si="96"/>
        <v>230</v>
      </c>
      <c r="AA845" s="60">
        <f t="shared" si="97"/>
        <v>2230</v>
      </c>
    </row>
    <row r="846" spans="1:27">
      <c r="A846" s="84" t="str">
        <f t="shared" si="92"/>
        <v>16971011</v>
      </c>
      <c r="B846" s="84" t="str">
        <f t="shared" si="93"/>
        <v>02-231-09</v>
      </c>
      <c r="C846" s="113" t="s">
        <v>2162</v>
      </c>
      <c r="D846" s="113" t="s">
        <v>2163</v>
      </c>
      <c r="E846" s="113" t="s">
        <v>787</v>
      </c>
      <c r="F846" s="114">
        <v>57</v>
      </c>
      <c r="G846" s="113" t="s">
        <v>2164</v>
      </c>
      <c r="H846" s="113" t="s">
        <v>53</v>
      </c>
      <c r="I846" s="113" t="s">
        <v>810</v>
      </c>
      <c r="J846" s="113" t="s">
        <v>346</v>
      </c>
      <c r="K846" s="113" t="s">
        <v>382</v>
      </c>
      <c r="L846" s="113" t="s">
        <v>420</v>
      </c>
      <c r="M846" s="113" t="s">
        <v>388</v>
      </c>
      <c r="N846" s="113" t="s">
        <v>32</v>
      </c>
      <c r="O846" s="113" t="s">
        <v>386</v>
      </c>
      <c r="P846" s="113" t="s">
        <v>824</v>
      </c>
      <c r="Q846" s="113">
        <v>1</v>
      </c>
      <c r="R846" s="113" t="s">
        <v>53</v>
      </c>
      <c r="S846" s="84" t="str">
        <f t="shared" si="91"/>
        <v>PORK PIE PIG SKIN</v>
      </c>
      <c r="T846" s="84" t="str">
        <f t="shared" si="94"/>
        <v>черный</v>
      </c>
      <c r="Y846" s="60">
        <f t="shared" si="95"/>
        <v>2</v>
      </c>
      <c r="Z846" s="49">
        <f t="shared" si="96"/>
        <v>231</v>
      </c>
      <c r="AA846" s="60">
        <f t="shared" si="97"/>
        <v>2231</v>
      </c>
    </row>
    <row r="847" spans="1:27">
      <c r="A847" s="84" t="str">
        <f t="shared" si="92"/>
        <v>16971011</v>
      </c>
      <c r="B847" s="84" t="str">
        <f t="shared" si="93"/>
        <v>02-231-09</v>
      </c>
      <c r="C847" s="113" t="s">
        <v>2165</v>
      </c>
      <c r="D847" s="113" t="s">
        <v>2163</v>
      </c>
      <c r="E847" s="113" t="s">
        <v>785</v>
      </c>
      <c r="F847" s="114">
        <v>59</v>
      </c>
      <c r="G847" s="113" t="s">
        <v>2164</v>
      </c>
      <c r="H847" s="113" t="s">
        <v>53</v>
      </c>
      <c r="I847" s="113" t="s">
        <v>810</v>
      </c>
      <c r="J847" s="113" t="s">
        <v>346</v>
      </c>
      <c r="K847" s="113" t="s">
        <v>382</v>
      </c>
      <c r="L847" s="113" t="s">
        <v>420</v>
      </c>
      <c r="M847" s="113" t="s">
        <v>388</v>
      </c>
      <c r="N847" s="113" t="s">
        <v>32</v>
      </c>
      <c r="O847" s="113" t="s">
        <v>386</v>
      </c>
      <c r="P847" s="113" t="s">
        <v>824</v>
      </c>
      <c r="Q847" s="113">
        <v>1</v>
      </c>
      <c r="R847" s="113" t="s">
        <v>53</v>
      </c>
      <c r="S847" s="84" t="str">
        <f t="shared" si="91"/>
        <v>PORK PIE PIG SKIN</v>
      </c>
      <c r="T847" s="84" t="str">
        <f t="shared" si="94"/>
        <v>черный</v>
      </c>
      <c r="Y847" s="60">
        <f t="shared" si="95"/>
        <v>2</v>
      </c>
      <c r="Z847" s="49">
        <f t="shared" si="96"/>
        <v>231</v>
      </c>
      <c r="AA847" s="60">
        <f t="shared" si="97"/>
        <v>2231</v>
      </c>
    </row>
    <row r="848" spans="1:27">
      <c r="A848" s="84" t="str">
        <f t="shared" si="92"/>
        <v>16971011</v>
      </c>
      <c r="B848" s="84" t="str">
        <f t="shared" si="93"/>
        <v>02-231-09</v>
      </c>
      <c r="C848" s="113" t="s">
        <v>2166</v>
      </c>
      <c r="D848" s="113" t="s">
        <v>2163</v>
      </c>
      <c r="E848" s="113" t="s">
        <v>790</v>
      </c>
      <c r="F848" s="114">
        <v>55</v>
      </c>
      <c r="G848" s="113" t="s">
        <v>2164</v>
      </c>
      <c r="H848" s="113" t="s">
        <v>53</v>
      </c>
      <c r="I848" s="113" t="s">
        <v>810</v>
      </c>
      <c r="J848" s="113" t="s">
        <v>346</v>
      </c>
      <c r="K848" s="113" t="s">
        <v>382</v>
      </c>
      <c r="L848" s="113" t="s">
        <v>420</v>
      </c>
      <c r="M848" s="113" t="s">
        <v>388</v>
      </c>
      <c r="N848" s="113" t="s">
        <v>32</v>
      </c>
      <c r="O848" s="113" t="s">
        <v>386</v>
      </c>
      <c r="P848" s="113" t="s">
        <v>824</v>
      </c>
      <c r="Q848" s="113">
        <v>1</v>
      </c>
      <c r="R848" s="113" t="s">
        <v>53</v>
      </c>
      <c r="S848" s="84" t="str">
        <f t="shared" si="91"/>
        <v>PORK PIE PIG SKIN</v>
      </c>
      <c r="T848" s="84" t="str">
        <f t="shared" si="94"/>
        <v>черный</v>
      </c>
      <c r="Y848" s="60">
        <f t="shared" si="95"/>
        <v>2</v>
      </c>
      <c r="Z848" s="49">
        <f t="shared" si="96"/>
        <v>231</v>
      </c>
      <c r="AA848" s="60">
        <f t="shared" si="97"/>
        <v>2231</v>
      </c>
    </row>
    <row r="849" spans="1:27">
      <c r="A849" s="84" t="str">
        <f t="shared" si="92"/>
        <v>16971011</v>
      </c>
      <c r="B849" s="84" t="str">
        <f t="shared" si="93"/>
        <v>02-231-09</v>
      </c>
      <c r="C849" s="113" t="s">
        <v>2167</v>
      </c>
      <c r="D849" s="113" t="s">
        <v>2163</v>
      </c>
      <c r="E849" s="113" t="s">
        <v>788</v>
      </c>
      <c r="F849" s="114">
        <v>61</v>
      </c>
      <c r="G849" s="113" t="s">
        <v>2164</v>
      </c>
      <c r="H849" s="113" t="s">
        <v>53</v>
      </c>
      <c r="I849" s="113" t="s">
        <v>810</v>
      </c>
      <c r="J849" s="113" t="s">
        <v>346</v>
      </c>
      <c r="K849" s="113" t="s">
        <v>382</v>
      </c>
      <c r="L849" s="113" t="s">
        <v>420</v>
      </c>
      <c r="M849" s="113" t="s">
        <v>388</v>
      </c>
      <c r="N849" s="113" t="s">
        <v>32</v>
      </c>
      <c r="O849" s="113" t="s">
        <v>386</v>
      </c>
      <c r="P849" s="113" t="s">
        <v>824</v>
      </c>
      <c r="Q849" s="113">
        <v>1</v>
      </c>
      <c r="R849" s="113" t="s">
        <v>53</v>
      </c>
      <c r="S849" s="84" t="str">
        <f t="shared" si="91"/>
        <v>PORK PIE PIG SKIN</v>
      </c>
      <c r="T849" s="84" t="str">
        <f t="shared" si="94"/>
        <v>черный</v>
      </c>
      <c r="Y849" s="60">
        <f t="shared" si="95"/>
        <v>2</v>
      </c>
      <c r="Z849" s="49">
        <f t="shared" si="96"/>
        <v>231</v>
      </c>
      <c r="AA849" s="60">
        <f t="shared" si="97"/>
        <v>2231</v>
      </c>
    </row>
    <row r="850" spans="1:27">
      <c r="A850" s="84" t="str">
        <f t="shared" si="92"/>
        <v>16971011</v>
      </c>
      <c r="B850" s="84" t="str">
        <f t="shared" si="93"/>
        <v>02-231-09</v>
      </c>
      <c r="C850" s="113" t="s">
        <v>2168</v>
      </c>
      <c r="D850" s="113" t="s">
        <v>2163</v>
      </c>
      <c r="E850" s="113" t="s">
        <v>789</v>
      </c>
      <c r="F850" s="114">
        <v>63</v>
      </c>
      <c r="G850" s="113" t="s">
        <v>2164</v>
      </c>
      <c r="H850" s="113" t="s">
        <v>53</v>
      </c>
      <c r="I850" s="113" t="s">
        <v>810</v>
      </c>
      <c r="J850" s="113" t="s">
        <v>346</v>
      </c>
      <c r="K850" s="113" t="s">
        <v>382</v>
      </c>
      <c r="L850" s="113" t="s">
        <v>420</v>
      </c>
      <c r="M850" s="113" t="s">
        <v>388</v>
      </c>
      <c r="N850" s="113" t="s">
        <v>32</v>
      </c>
      <c r="O850" s="113" t="s">
        <v>386</v>
      </c>
      <c r="P850" s="113" t="s">
        <v>824</v>
      </c>
      <c r="Q850" s="113">
        <v>1</v>
      </c>
      <c r="R850" s="113" t="s">
        <v>53</v>
      </c>
      <c r="S850" s="84" t="str">
        <f t="shared" si="91"/>
        <v>PORK PIE PIG SKIN</v>
      </c>
      <c r="T850" s="84" t="str">
        <f t="shared" si="94"/>
        <v>черный</v>
      </c>
      <c r="Y850" s="60">
        <f t="shared" si="95"/>
        <v>2</v>
      </c>
      <c r="Z850" s="49">
        <f t="shared" si="96"/>
        <v>231</v>
      </c>
      <c r="AA850" s="60">
        <f t="shared" si="97"/>
        <v>2231</v>
      </c>
    </row>
    <row r="851" spans="1:27">
      <c r="A851" s="84" t="str">
        <f t="shared" si="92"/>
        <v>25271026</v>
      </c>
      <c r="B851" s="84" t="str">
        <f t="shared" si="93"/>
        <v>02-232-14</v>
      </c>
      <c r="C851" s="113" t="s">
        <v>2169</v>
      </c>
      <c r="D851" s="113" t="s">
        <v>2170</v>
      </c>
      <c r="E851" s="113" t="s">
        <v>787</v>
      </c>
      <c r="F851" s="114">
        <v>57</v>
      </c>
      <c r="G851" s="113" t="s">
        <v>2171</v>
      </c>
      <c r="H851" s="113" t="s">
        <v>86</v>
      </c>
      <c r="I851" s="113" t="s">
        <v>810</v>
      </c>
      <c r="J851" s="113" t="s">
        <v>330</v>
      </c>
      <c r="K851" s="113" t="s">
        <v>382</v>
      </c>
      <c r="L851" s="113" t="s">
        <v>420</v>
      </c>
      <c r="M851" s="113" t="s">
        <v>388</v>
      </c>
      <c r="N851" s="113" t="s">
        <v>32</v>
      </c>
      <c r="O851" s="113" t="s">
        <v>386</v>
      </c>
      <c r="P851" s="113" t="s">
        <v>824</v>
      </c>
      <c r="Q851" s="113">
        <v>6</v>
      </c>
      <c r="R851" s="113" t="s">
        <v>86</v>
      </c>
      <c r="S851" s="84" t="str">
        <f t="shared" si="91"/>
        <v>TRAVELLER PIGSKIN</v>
      </c>
      <c r="T851" s="84" t="str">
        <f t="shared" si="94"/>
        <v>коричневый</v>
      </c>
      <c r="Y851" s="60">
        <f t="shared" si="95"/>
        <v>2</v>
      </c>
      <c r="Z851" s="49">
        <f t="shared" si="96"/>
        <v>232</v>
      </c>
      <c r="AA851" s="60">
        <f t="shared" si="97"/>
        <v>2232</v>
      </c>
    </row>
    <row r="852" spans="1:27">
      <c r="A852" s="84" t="str">
        <f t="shared" si="92"/>
        <v>25271026</v>
      </c>
      <c r="B852" s="84" t="str">
        <f t="shared" si="93"/>
        <v>02-232-14</v>
      </c>
      <c r="C852" s="113" t="s">
        <v>2172</v>
      </c>
      <c r="D852" s="113" t="s">
        <v>2170</v>
      </c>
      <c r="E852" s="113" t="s">
        <v>785</v>
      </c>
      <c r="F852" s="114">
        <v>59</v>
      </c>
      <c r="G852" s="113" t="s">
        <v>2171</v>
      </c>
      <c r="H852" s="113" t="s">
        <v>86</v>
      </c>
      <c r="I852" s="113" t="s">
        <v>810</v>
      </c>
      <c r="J852" s="113" t="s">
        <v>330</v>
      </c>
      <c r="K852" s="113" t="s">
        <v>382</v>
      </c>
      <c r="L852" s="113" t="s">
        <v>420</v>
      </c>
      <c r="M852" s="113" t="s">
        <v>388</v>
      </c>
      <c r="N852" s="113" t="s">
        <v>32</v>
      </c>
      <c r="O852" s="113" t="s">
        <v>386</v>
      </c>
      <c r="P852" s="113" t="s">
        <v>824</v>
      </c>
      <c r="Q852" s="113">
        <v>6</v>
      </c>
      <c r="R852" s="113" t="s">
        <v>86</v>
      </c>
      <c r="S852" s="84" t="str">
        <f t="shared" si="91"/>
        <v>TRAVELLER PIGSKIN</v>
      </c>
      <c r="T852" s="84" t="str">
        <f t="shared" si="94"/>
        <v>коричневый</v>
      </c>
      <c r="Y852" s="60">
        <f t="shared" si="95"/>
        <v>2</v>
      </c>
      <c r="Z852" s="49">
        <f t="shared" si="96"/>
        <v>232</v>
      </c>
      <c r="AA852" s="60">
        <f t="shared" si="97"/>
        <v>2232</v>
      </c>
    </row>
    <row r="853" spans="1:27">
      <c r="A853" s="84" t="str">
        <f t="shared" si="92"/>
        <v>25271026</v>
      </c>
      <c r="B853" s="84" t="str">
        <f t="shared" si="93"/>
        <v>02-232-14</v>
      </c>
      <c r="C853" s="113" t="s">
        <v>2173</v>
      </c>
      <c r="D853" s="113" t="s">
        <v>2170</v>
      </c>
      <c r="E853" s="113" t="s">
        <v>788</v>
      </c>
      <c r="F853" s="114">
        <v>61</v>
      </c>
      <c r="G853" s="113" t="s">
        <v>2171</v>
      </c>
      <c r="H853" s="113" t="s">
        <v>86</v>
      </c>
      <c r="I853" s="113" t="s">
        <v>810</v>
      </c>
      <c r="J853" s="113" t="s">
        <v>330</v>
      </c>
      <c r="K853" s="113" t="s">
        <v>382</v>
      </c>
      <c r="L853" s="113" t="s">
        <v>420</v>
      </c>
      <c r="M853" s="113" t="s">
        <v>388</v>
      </c>
      <c r="N853" s="113" t="s">
        <v>32</v>
      </c>
      <c r="O853" s="113" t="s">
        <v>386</v>
      </c>
      <c r="P853" s="113" t="s">
        <v>824</v>
      </c>
      <c r="Q853" s="113">
        <v>6</v>
      </c>
      <c r="R853" s="113" t="s">
        <v>86</v>
      </c>
      <c r="S853" s="84" t="str">
        <f t="shared" si="91"/>
        <v>TRAVELLER PIGSKIN</v>
      </c>
      <c r="T853" s="84" t="str">
        <f t="shared" si="94"/>
        <v>коричневый</v>
      </c>
      <c r="Y853" s="60">
        <f t="shared" si="95"/>
        <v>2</v>
      </c>
      <c r="Z853" s="49">
        <f t="shared" si="96"/>
        <v>232</v>
      </c>
      <c r="AA853" s="60">
        <f t="shared" si="97"/>
        <v>2232</v>
      </c>
    </row>
    <row r="854" spans="1:27">
      <c r="A854" s="84" t="str">
        <f t="shared" si="92"/>
        <v>25271026</v>
      </c>
      <c r="B854" s="84" t="str">
        <f t="shared" si="93"/>
        <v>02-232-14</v>
      </c>
      <c r="C854" s="113" t="s">
        <v>2174</v>
      </c>
      <c r="D854" s="113" t="s">
        <v>2170</v>
      </c>
      <c r="E854" s="113" t="s">
        <v>789</v>
      </c>
      <c r="F854" s="114">
        <v>63</v>
      </c>
      <c r="G854" s="113" t="s">
        <v>2171</v>
      </c>
      <c r="H854" s="113" t="s">
        <v>86</v>
      </c>
      <c r="I854" s="113" t="s">
        <v>810</v>
      </c>
      <c r="J854" s="113" t="s">
        <v>330</v>
      </c>
      <c r="K854" s="113" t="s">
        <v>382</v>
      </c>
      <c r="L854" s="113" t="s">
        <v>420</v>
      </c>
      <c r="M854" s="113" t="s">
        <v>388</v>
      </c>
      <c r="N854" s="113" t="s">
        <v>32</v>
      </c>
      <c r="O854" s="113" t="s">
        <v>386</v>
      </c>
      <c r="P854" s="113" t="s">
        <v>824</v>
      </c>
      <c r="Q854" s="113">
        <v>6</v>
      </c>
      <c r="R854" s="113" t="s">
        <v>86</v>
      </c>
      <c r="S854" s="84" t="str">
        <f t="shared" si="91"/>
        <v>TRAVELLER PIGSKIN</v>
      </c>
      <c r="T854" s="84" t="str">
        <f t="shared" si="94"/>
        <v>коричневый</v>
      </c>
      <c r="Y854" s="60">
        <f t="shared" si="95"/>
        <v>2</v>
      </c>
      <c r="Z854" s="49">
        <f t="shared" si="96"/>
        <v>232</v>
      </c>
      <c r="AA854" s="60">
        <f t="shared" si="97"/>
        <v>2232</v>
      </c>
    </row>
    <row r="855" spans="1:27">
      <c r="A855" s="84" t="str">
        <f t="shared" si="92"/>
        <v>118710163</v>
      </c>
      <c r="B855" s="84" t="str">
        <f t="shared" si="93"/>
        <v>02-233-91</v>
      </c>
      <c r="C855" s="113" t="s">
        <v>2175</v>
      </c>
      <c r="D855" s="113" t="s">
        <v>2176</v>
      </c>
      <c r="E855" s="113" t="s">
        <v>787</v>
      </c>
      <c r="F855" s="114">
        <v>57</v>
      </c>
      <c r="G855" s="113" t="s">
        <v>2177</v>
      </c>
      <c r="H855" s="113" t="s">
        <v>271</v>
      </c>
      <c r="I855" s="113" t="s">
        <v>810</v>
      </c>
      <c r="J855" s="113" t="s">
        <v>345</v>
      </c>
      <c r="K855" s="113" t="s">
        <v>382</v>
      </c>
      <c r="L855" s="113" t="s">
        <v>420</v>
      </c>
      <c r="M855" s="113" t="s">
        <v>388</v>
      </c>
      <c r="N855" s="113" t="s">
        <v>32</v>
      </c>
      <c r="O855" s="113" t="s">
        <v>386</v>
      </c>
      <c r="P855" s="113" t="s">
        <v>824</v>
      </c>
      <c r="Q855" s="113">
        <v>63</v>
      </c>
      <c r="R855" s="113" t="s">
        <v>86</v>
      </c>
      <c r="S855" s="84" t="str">
        <f t="shared" si="91"/>
        <v>PLAYER PIGSKIN</v>
      </c>
      <c r="T855" s="84" t="str">
        <f t="shared" si="94"/>
        <v>темно-коричневый</v>
      </c>
      <c r="Y855" s="60">
        <f t="shared" si="95"/>
        <v>2</v>
      </c>
      <c r="Z855" s="49">
        <f t="shared" si="96"/>
        <v>233</v>
      </c>
      <c r="AA855" s="60">
        <f t="shared" si="97"/>
        <v>2233</v>
      </c>
    </row>
    <row r="856" spans="1:27">
      <c r="A856" s="84" t="str">
        <f t="shared" si="92"/>
        <v>118710163</v>
      </c>
      <c r="B856" s="84" t="str">
        <f t="shared" si="93"/>
        <v>02-233-91</v>
      </c>
      <c r="C856" s="113" t="s">
        <v>2178</v>
      </c>
      <c r="D856" s="113" t="s">
        <v>2176</v>
      </c>
      <c r="E856" s="113" t="s">
        <v>785</v>
      </c>
      <c r="F856" s="114">
        <v>59</v>
      </c>
      <c r="G856" s="113" t="s">
        <v>2177</v>
      </c>
      <c r="H856" s="113" t="s">
        <v>271</v>
      </c>
      <c r="I856" s="113" t="s">
        <v>810</v>
      </c>
      <c r="J856" s="113" t="s">
        <v>345</v>
      </c>
      <c r="K856" s="113" t="s">
        <v>382</v>
      </c>
      <c r="L856" s="113" t="s">
        <v>420</v>
      </c>
      <c r="M856" s="113" t="s">
        <v>388</v>
      </c>
      <c r="N856" s="113" t="s">
        <v>32</v>
      </c>
      <c r="O856" s="113" t="s">
        <v>386</v>
      </c>
      <c r="P856" s="113" t="s">
        <v>824</v>
      </c>
      <c r="Q856" s="113">
        <v>63</v>
      </c>
      <c r="R856" s="113" t="s">
        <v>86</v>
      </c>
      <c r="S856" s="84" t="str">
        <f t="shared" si="91"/>
        <v>PLAYER PIGSKIN</v>
      </c>
      <c r="T856" s="84" t="str">
        <f t="shared" si="94"/>
        <v>темно-коричневый</v>
      </c>
      <c r="Y856" s="60">
        <f t="shared" si="95"/>
        <v>2</v>
      </c>
      <c r="Z856" s="49">
        <f t="shared" si="96"/>
        <v>233</v>
      </c>
      <c r="AA856" s="60">
        <f t="shared" si="97"/>
        <v>2233</v>
      </c>
    </row>
    <row r="857" spans="1:27">
      <c r="A857" s="84" t="str">
        <f t="shared" si="92"/>
        <v>118710163</v>
      </c>
      <c r="B857" s="84" t="str">
        <f t="shared" si="93"/>
        <v>02-233-91</v>
      </c>
      <c r="C857" s="113" t="s">
        <v>2179</v>
      </c>
      <c r="D857" s="113" t="s">
        <v>2176</v>
      </c>
      <c r="E857" s="113" t="s">
        <v>788</v>
      </c>
      <c r="F857" s="114">
        <v>61</v>
      </c>
      <c r="G857" s="113" t="s">
        <v>2177</v>
      </c>
      <c r="H857" s="113" t="s">
        <v>271</v>
      </c>
      <c r="I857" s="113" t="s">
        <v>810</v>
      </c>
      <c r="J857" s="113" t="s">
        <v>345</v>
      </c>
      <c r="K857" s="113" t="s">
        <v>382</v>
      </c>
      <c r="L857" s="113" t="s">
        <v>420</v>
      </c>
      <c r="M857" s="113" t="s">
        <v>388</v>
      </c>
      <c r="N857" s="113" t="s">
        <v>32</v>
      </c>
      <c r="O857" s="113" t="s">
        <v>386</v>
      </c>
      <c r="P857" s="113" t="s">
        <v>824</v>
      </c>
      <c r="Q857" s="113">
        <v>63</v>
      </c>
      <c r="R857" s="113" t="s">
        <v>86</v>
      </c>
      <c r="S857" s="84" t="str">
        <f t="shared" si="91"/>
        <v>PLAYER PIGSKIN</v>
      </c>
      <c r="T857" s="84" t="str">
        <f t="shared" si="94"/>
        <v>темно-коричневый</v>
      </c>
      <c r="Y857" s="60">
        <f t="shared" si="95"/>
        <v>2</v>
      </c>
      <c r="Z857" s="49">
        <f t="shared" si="96"/>
        <v>233</v>
      </c>
      <c r="AA857" s="60">
        <f t="shared" si="97"/>
        <v>2233</v>
      </c>
    </row>
    <row r="858" spans="1:27">
      <c r="A858" s="84" t="str">
        <f t="shared" si="92"/>
        <v>118710163</v>
      </c>
      <c r="B858" s="84" t="str">
        <f t="shared" si="93"/>
        <v>02-233-91</v>
      </c>
      <c r="C858" s="113" t="s">
        <v>2180</v>
      </c>
      <c r="D858" s="113" t="s">
        <v>2176</v>
      </c>
      <c r="E858" s="113" t="s">
        <v>790</v>
      </c>
      <c r="F858" s="114">
        <v>55</v>
      </c>
      <c r="G858" s="113" t="s">
        <v>2177</v>
      </c>
      <c r="H858" s="113" t="s">
        <v>271</v>
      </c>
      <c r="I858" s="113" t="s">
        <v>810</v>
      </c>
      <c r="J858" s="113" t="s">
        <v>345</v>
      </c>
      <c r="K858" s="113" t="s">
        <v>382</v>
      </c>
      <c r="L858" s="113" t="s">
        <v>420</v>
      </c>
      <c r="M858" s="113" t="s">
        <v>388</v>
      </c>
      <c r="N858" s="113" t="s">
        <v>32</v>
      </c>
      <c r="O858" s="113" t="s">
        <v>386</v>
      </c>
      <c r="P858" s="113" t="s">
        <v>824</v>
      </c>
      <c r="Q858" s="113">
        <v>63</v>
      </c>
      <c r="R858" s="113" t="s">
        <v>86</v>
      </c>
      <c r="S858" s="84" t="str">
        <f t="shared" si="91"/>
        <v>PLAYER PIGSKIN</v>
      </c>
      <c r="T858" s="84" t="str">
        <f t="shared" si="94"/>
        <v>темно-коричневый</v>
      </c>
      <c r="Y858" s="60">
        <f t="shared" si="95"/>
        <v>2</v>
      </c>
      <c r="Z858" s="49">
        <f t="shared" si="96"/>
        <v>233</v>
      </c>
      <c r="AA858" s="60">
        <f t="shared" si="97"/>
        <v>2233</v>
      </c>
    </row>
    <row r="859" spans="1:27">
      <c r="A859" s="84" t="str">
        <f t="shared" si="92"/>
        <v>118710163</v>
      </c>
      <c r="B859" s="84" t="str">
        <f t="shared" si="93"/>
        <v>02-233-91</v>
      </c>
      <c r="C859" s="113" t="s">
        <v>2181</v>
      </c>
      <c r="D859" s="113" t="s">
        <v>2176</v>
      </c>
      <c r="E859" s="113" t="s">
        <v>789</v>
      </c>
      <c r="F859" s="114">
        <v>63</v>
      </c>
      <c r="G859" s="113" t="s">
        <v>2177</v>
      </c>
      <c r="H859" s="113" t="s">
        <v>271</v>
      </c>
      <c r="I859" s="113" t="s">
        <v>810</v>
      </c>
      <c r="J859" s="113" t="s">
        <v>345</v>
      </c>
      <c r="K859" s="113" t="s">
        <v>382</v>
      </c>
      <c r="L859" s="113" t="s">
        <v>420</v>
      </c>
      <c r="M859" s="113" t="s">
        <v>388</v>
      </c>
      <c r="N859" s="113" t="s">
        <v>32</v>
      </c>
      <c r="O859" s="113" t="s">
        <v>386</v>
      </c>
      <c r="P859" s="113" t="s">
        <v>824</v>
      </c>
      <c r="Q859" s="113">
        <v>63</v>
      </c>
      <c r="R859" s="113" t="s">
        <v>86</v>
      </c>
      <c r="S859" s="84" t="str">
        <f t="shared" si="91"/>
        <v>PLAYER PIGSKIN</v>
      </c>
      <c r="T859" s="84" t="str">
        <f t="shared" si="94"/>
        <v>темно-коричневый</v>
      </c>
      <c r="Y859" s="60">
        <f t="shared" si="95"/>
        <v>2</v>
      </c>
      <c r="Z859" s="49">
        <f t="shared" si="96"/>
        <v>233</v>
      </c>
      <c r="AA859" s="60">
        <f t="shared" si="97"/>
        <v>2233</v>
      </c>
    </row>
    <row r="860" spans="1:27">
      <c r="A860" s="84" t="str">
        <f t="shared" si="92"/>
        <v>11871011</v>
      </c>
      <c r="B860" s="84" t="str">
        <f t="shared" si="93"/>
        <v>02-233-09</v>
      </c>
      <c r="C860" s="113" t="s">
        <v>2182</v>
      </c>
      <c r="D860" s="113" t="s">
        <v>2183</v>
      </c>
      <c r="E860" s="113" t="s">
        <v>787</v>
      </c>
      <c r="F860" s="114">
        <v>57</v>
      </c>
      <c r="G860" s="113" t="s">
        <v>2177</v>
      </c>
      <c r="H860" s="113" t="s">
        <v>53</v>
      </c>
      <c r="I860" s="113" t="s">
        <v>810</v>
      </c>
      <c r="J860" s="113" t="s">
        <v>345</v>
      </c>
      <c r="K860" s="113" t="s">
        <v>382</v>
      </c>
      <c r="L860" s="113" t="s">
        <v>420</v>
      </c>
      <c r="M860" s="113" t="s">
        <v>388</v>
      </c>
      <c r="N860" s="113" t="s">
        <v>32</v>
      </c>
      <c r="O860" s="113" t="s">
        <v>386</v>
      </c>
      <c r="P860" s="113" t="s">
        <v>824</v>
      </c>
      <c r="Q860" s="113">
        <v>1</v>
      </c>
      <c r="R860" s="113" t="s">
        <v>53</v>
      </c>
      <c r="S860" s="84" t="str">
        <f t="shared" si="91"/>
        <v>PLAYER PIGSKIN</v>
      </c>
      <c r="T860" s="84" t="str">
        <f t="shared" si="94"/>
        <v>черный</v>
      </c>
      <c r="Y860" s="60">
        <f t="shared" si="95"/>
        <v>2</v>
      </c>
      <c r="Z860" s="49">
        <f t="shared" si="96"/>
        <v>233</v>
      </c>
      <c r="AA860" s="60">
        <f t="shared" si="97"/>
        <v>2233</v>
      </c>
    </row>
    <row r="861" spans="1:27">
      <c r="A861" s="84" t="str">
        <f t="shared" si="92"/>
        <v>11871011</v>
      </c>
      <c r="B861" s="84" t="str">
        <f t="shared" si="93"/>
        <v>02-233-09</v>
      </c>
      <c r="C861" s="113" t="s">
        <v>2184</v>
      </c>
      <c r="D861" s="113" t="s">
        <v>2183</v>
      </c>
      <c r="E861" s="113" t="s">
        <v>785</v>
      </c>
      <c r="F861" s="114">
        <v>59</v>
      </c>
      <c r="G861" s="113" t="s">
        <v>2177</v>
      </c>
      <c r="H861" s="113" t="s">
        <v>53</v>
      </c>
      <c r="I861" s="113" t="s">
        <v>810</v>
      </c>
      <c r="J861" s="113" t="s">
        <v>345</v>
      </c>
      <c r="K861" s="113" t="s">
        <v>382</v>
      </c>
      <c r="L861" s="113" t="s">
        <v>420</v>
      </c>
      <c r="M861" s="113" t="s">
        <v>388</v>
      </c>
      <c r="N861" s="113" t="s">
        <v>32</v>
      </c>
      <c r="O861" s="113" t="s">
        <v>386</v>
      </c>
      <c r="P861" s="113" t="s">
        <v>824</v>
      </c>
      <c r="Q861" s="113">
        <v>1</v>
      </c>
      <c r="R861" s="113" t="s">
        <v>53</v>
      </c>
      <c r="S861" s="84" t="str">
        <f t="shared" si="91"/>
        <v>PLAYER PIGSKIN</v>
      </c>
      <c r="T861" s="84" t="str">
        <f t="shared" si="94"/>
        <v>черный</v>
      </c>
      <c r="Y861" s="60">
        <f t="shared" si="95"/>
        <v>2</v>
      </c>
      <c r="Z861" s="49">
        <f t="shared" si="96"/>
        <v>233</v>
      </c>
      <c r="AA861" s="60">
        <f t="shared" si="97"/>
        <v>2233</v>
      </c>
    </row>
    <row r="862" spans="1:27">
      <c r="A862" s="84" t="str">
        <f t="shared" si="92"/>
        <v>11871011</v>
      </c>
      <c r="B862" s="84" t="str">
        <f t="shared" si="93"/>
        <v>02-233-09</v>
      </c>
      <c r="C862" s="113" t="s">
        <v>2185</v>
      </c>
      <c r="D862" s="113" t="s">
        <v>2183</v>
      </c>
      <c r="E862" s="113" t="s">
        <v>788</v>
      </c>
      <c r="F862" s="114">
        <v>61</v>
      </c>
      <c r="G862" s="113" t="s">
        <v>2177</v>
      </c>
      <c r="H862" s="113" t="s">
        <v>53</v>
      </c>
      <c r="I862" s="113" t="s">
        <v>810</v>
      </c>
      <c r="J862" s="113" t="s">
        <v>345</v>
      </c>
      <c r="K862" s="113" t="s">
        <v>382</v>
      </c>
      <c r="L862" s="113" t="s">
        <v>420</v>
      </c>
      <c r="M862" s="113" t="s">
        <v>388</v>
      </c>
      <c r="N862" s="113" t="s">
        <v>32</v>
      </c>
      <c r="O862" s="113" t="s">
        <v>386</v>
      </c>
      <c r="P862" s="113" t="s">
        <v>824</v>
      </c>
      <c r="Q862" s="113">
        <v>1</v>
      </c>
      <c r="R862" s="113" t="s">
        <v>53</v>
      </c>
      <c r="S862" s="84" t="str">
        <f t="shared" si="91"/>
        <v>PLAYER PIGSKIN</v>
      </c>
      <c r="T862" s="84" t="str">
        <f t="shared" si="94"/>
        <v>черный</v>
      </c>
      <c r="Y862" s="60">
        <f t="shared" si="95"/>
        <v>2</v>
      </c>
      <c r="Z862" s="49">
        <f t="shared" si="96"/>
        <v>233</v>
      </c>
      <c r="AA862" s="60">
        <f t="shared" si="97"/>
        <v>2233</v>
      </c>
    </row>
    <row r="863" spans="1:27">
      <c r="A863" s="84" t="str">
        <f t="shared" si="92"/>
        <v>259812310</v>
      </c>
      <c r="B863" s="84" t="str">
        <f t="shared" si="93"/>
        <v>02-059-08</v>
      </c>
      <c r="C863" s="113" t="s">
        <v>2186</v>
      </c>
      <c r="D863" s="113" t="s">
        <v>2187</v>
      </c>
      <c r="E863" s="113" t="s">
        <v>787</v>
      </c>
      <c r="F863" s="114">
        <v>57</v>
      </c>
      <c r="G863" s="113" t="s">
        <v>937</v>
      </c>
      <c r="H863" s="113" t="s">
        <v>83</v>
      </c>
      <c r="I863" s="113" t="s">
        <v>786</v>
      </c>
      <c r="J863" s="113" t="s">
        <v>330</v>
      </c>
      <c r="K863" s="113" t="s">
        <v>382</v>
      </c>
      <c r="L863" s="113" t="s">
        <v>420</v>
      </c>
      <c r="M863" s="113" t="s">
        <v>388</v>
      </c>
      <c r="N863" s="113" t="s">
        <v>44</v>
      </c>
      <c r="O863" s="113" t="s">
        <v>395</v>
      </c>
      <c r="P863" s="113" t="s">
        <v>824</v>
      </c>
      <c r="Q863" s="113">
        <v>10</v>
      </c>
      <c r="R863" s="113" t="s">
        <v>83</v>
      </c>
      <c r="S863" s="84" t="str">
        <f t="shared" si="91"/>
        <v>POWELL</v>
      </c>
      <c r="T863" s="84" t="str">
        <f t="shared" si="94"/>
        <v>серый</v>
      </c>
      <c r="Y863" s="60">
        <f t="shared" si="95"/>
        <v>2</v>
      </c>
      <c r="Z863" s="49">
        <f t="shared" si="96"/>
        <v>59</v>
      </c>
      <c r="AA863" s="60">
        <f t="shared" si="97"/>
        <v>2059</v>
      </c>
    </row>
    <row r="864" spans="1:27">
      <c r="A864" s="84" t="str">
        <f t="shared" si="92"/>
        <v>259812310</v>
      </c>
      <c r="B864" s="84" t="str">
        <f t="shared" si="93"/>
        <v>02-059-08</v>
      </c>
      <c r="C864" s="113" t="s">
        <v>2188</v>
      </c>
      <c r="D864" s="113" t="s">
        <v>2187</v>
      </c>
      <c r="E864" s="113" t="s">
        <v>785</v>
      </c>
      <c r="F864" s="114">
        <v>59</v>
      </c>
      <c r="G864" s="113" t="s">
        <v>937</v>
      </c>
      <c r="H864" s="113" t="s">
        <v>83</v>
      </c>
      <c r="I864" s="113" t="s">
        <v>786</v>
      </c>
      <c r="J864" s="113" t="s">
        <v>330</v>
      </c>
      <c r="K864" s="113" t="s">
        <v>382</v>
      </c>
      <c r="L864" s="113" t="s">
        <v>420</v>
      </c>
      <c r="M864" s="113" t="s">
        <v>388</v>
      </c>
      <c r="N864" s="113" t="s">
        <v>44</v>
      </c>
      <c r="O864" s="113" t="s">
        <v>395</v>
      </c>
      <c r="P864" s="113" t="s">
        <v>824</v>
      </c>
      <c r="Q864" s="113">
        <v>10</v>
      </c>
      <c r="R864" s="113" t="s">
        <v>83</v>
      </c>
      <c r="S864" s="84" t="str">
        <f t="shared" si="91"/>
        <v>POWELL</v>
      </c>
      <c r="T864" s="84" t="str">
        <f t="shared" si="94"/>
        <v>серый</v>
      </c>
      <c r="Y864" s="60">
        <f t="shared" si="95"/>
        <v>2</v>
      </c>
      <c r="Z864" s="49">
        <f t="shared" si="96"/>
        <v>59</v>
      </c>
      <c r="AA864" s="60">
        <f t="shared" si="97"/>
        <v>2059</v>
      </c>
    </row>
    <row r="865" spans="1:27">
      <c r="A865" s="84" t="str">
        <f t="shared" si="92"/>
        <v>259812310</v>
      </c>
      <c r="B865" s="84" t="str">
        <f t="shared" si="93"/>
        <v>02-059-08</v>
      </c>
      <c r="C865" s="113" t="s">
        <v>2189</v>
      </c>
      <c r="D865" s="113" t="s">
        <v>2187</v>
      </c>
      <c r="E865" s="113" t="s">
        <v>788</v>
      </c>
      <c r="F865" s="114">
        <v>61</v>
      </c>
      <c r="G865" s="113" t="s">
        <v>937</v>
      </c>
      <c r="H865" s="113" t="s">
        <v>83</v>
      </c>
      <c r="I865" s="113" t="s">
        <v>786</v>
      </c>
      <c r="J865" s="113" t="s">
        <v>330</v>
      </c>
      <c r="K865" s="113" t="s">
        <v>382</v>
      </c>
      <c r="L865" s="113" t="s">
        <v>420</v>
      </c>
      <c r="M865" s="113" t="s">
        <v>388</v>
      </c>
      <c r="N865" s="113" t="s">
        <v>44</v>
      </c>
      <c r="O865" s="113" t="s">
        <v>395</v>
      </c>
      <c r="P865" s="113" t="s">
        <v>824</v>
      </c>
      <c r="Q865" s="113">
        <v>10</v>
      </c>
      <c r="R865" s="113" t="s">
        <v>83</v>
      </c>
      <c r="S865" s="84" t="str">
        <f t="shared" si="91"/>
        <v>POWELL</v>
      </c>
      <c r="T865" s="84" t="str">
        <f t="shared" si="94"/>
        <v>серый</v>
      </c>
      <c r="Y865" s="60">
        <f t="shared" si="95"/>
        <v>2</v>
      </c>
      <c r="Z865" s="49">
        <f t="shared" si="96"/>
        <v>59</v>
      </c>
      <c r="AA865" s="60">
        <f t="shared" si="97"/>
        <v>2059</v>
      </c>
    </row>
    <row r="866" spans="1:27">
      <c r="A866" s="84" t="str">
        <f t="shared" si="92"/>
        <v>259812310</v>
      </c>
      <c r="B866" s="84" t="str">
        <f t="shared" si="93"/>
        <v>02-059-08</v>
      </c>
      <c r="C866" s="113" t="s">
        <v>2190</v>
      </c>
      <c r="D866" s="113" t="s">
        <v>2187</v>
      </c>
      <c r="E866" s="113" t="s">
        <v>789</v>
      </c>
      <c r="F866" s="114">
        <v>63</v>
      </c>
      <c r="G866" s="113" t="s">
        <v>937</v>
      </c>
      <c r="H866" s="113" t="s">
        <v>83</v>
      </c>
      <c r="I866" s="113" t="s">
        <v>786</v>
      </c>
      <c r="J866" s="113" t="s">
        <v>330</v>
      </c>
      <c r="K866" s="113" t="s">
        <v>382</v>
      </c>
      <c r="L866" s="113" t="s">
        <v>420</v>
      </c>
      <c r="M866" s="113" t="s">
        <v>388</v>
      </c>
      <c r="N866" s="113" t="s">
        <v>44</v>
      </c>
      <c r="O866" s="113" t="s">
        <v>395</v>
      </c>
      <c r="P866" s="113" t="s">
        <v>824</v>
      </c>
      <c r="Q866" s="113">
        <v>10</v>
      </c>
      <c r="R866" s="113" t="s">
        <v>83</v>
      </c>
      <c r="S866" s="84" t="str">
        <f t="shared" si="91"/>
        <v>POWELL</v>
      </c>
      <c r="T866" s="84" t="str">
        <f t="shared" si="94"/>
        <v>серый</v>
      </c>
      <c r="Y866" s="60">
        <f t="shared" si="95"/>
        <v>2</v>
      </c>
      <c r="Z866" s="49">
        <f t="shared" si="96"/>
        <v>59</v>
      </c>
      <c r="AA866" s="60">
        <f t="shared" si="97"/>
        <v>2059</v>
      </c>
    </row>
    <row r="867" spans="1:27">
      <c r="A867" s="84" t="str">
        <f t="shared" si="92"/>
        <v>27973016</v>
      </c>
      <c r="B867" s="84" t="str">
        <f t="shared" si="93"/>
        <v>02-234-14</v>
      </c>
      <c r="C867" s="113" t="s">
        <v>2191</v>
      </c>
      <c r="D867" s="113" t="s">
        <v>2192</v>
      </c>
      <c r="E867" s="113" t="s">
        <v>787</v>
      </c>
      <c r="F867" s="114">
        <v>57</v>
      </c>
      <c r="G867" s="113" t="s">
        <v>2193</v>
      </c>
      <c r="H867" s="113" t="s">
        <v>86</v>
      </c>
      <c r="I867" s="113" t="s">
        <v>810</v>
      </c>
      <c r="J867" s="113" t="s">
        <v>331</v>
      </c>
      <c r="K867" s="113" t="s">
        <v>382</v>
      </c>
      <c r="L867" s="113" t="s">
        <v>420</v>
      </c>
      <c r="M867" s="113" t="s">
        <v>388</v>
      </c>
      <c r="N867" s="113" t="s">
        <v>32</v>
      </c>
      <c r="O867" s="113" t="s">
        <v>386</v>
      </c>
      <c r="P867" s="113" t="s">
        <v>824</v>
      </c>
      <c r="Q867" s="113">
        <v>6</v>
      </c>
      <c r="R867" s="113" t="s">
        <v>86</v>
      </c>
      <c r="S867" s="84" t="str">
        <f t="shared" si="91"/>
        <v>WESTERN BUFFALO</v>
      </c>
      <c r="T867" s="84" t="str">
        <f t="shared" si="94"/>
        <v>коричневый</v>
      </c>
      <c r="Y867" s="60">
        <f t="shared" si="95"/>
        <v>2</v>
      </c>
      <c r="Z867" s="49">
        <f t="shared" si="96"/>
        <v>234</v>
      </c>
      <c r="AA867" s="60">
        <f t="shared" si="97"/>
        <v>2234</v>
      </c>
    </row>
    <row r="868" spans="1:27">
      <c r="A868" s="84" t="str">
        <f t="shared" si="92"/>
        <v>27973016</v>
      </c>
      <c r="B868" s="84" t="str">
        <f t="shared" si="93"/>
        <v>02-234-14</v>
      </c>
      <c r="C868" s="113" t="s">
        <v>2194</v>
      </c>
      <c r="D868" s="113" t="s">
        <v>2192</v>
      </c>
      <c r="E868" s="113" t="s">
        <v>785</v>
      </c>
      <c r="F868" s="114">
        <v>59</v>
      </c>
      <c r="G868" s="113" t="s">
        <v>2193</v>
      </c>
      <c r="H868" s="113" t="s">
        <v>86</v>
      </c>
      <c r="I868" s="113" t="s">
        <v>810</v>
      </c>
      <c r="J868" s="113" t="s">
        <v>331</v>
      </c>
      <c r="K868" s="113" t="s">
        <v>382</v>
      </c>
      <c r="L868" s="113" t="s">
        <v>420</v>
      </c>
      <c r="M868" s="113" t="s">
        <v>388</v>
      </c>
      <c r="N868" s="113" t="s">
        <v>32</v>
      </c>
      <c r="O868" s="113" t="s">
        <v>386</v>
      </c>
      <c r="P868" s="113" t="s">
        <v>824</v>
      </c>
      <c r="Q868" s="113">
        <v>6</v>
      </c>
      <c r="R868" s="113" t="s">
        <v>86</v>
      </c>
      <c r="S868" s="84" t="str">
        <f t="shared" si="91"/>
        <v>WESTERN BUFFALO</v>
      </c>
      <c r="T868" s="84" t="str">
        <f t="shared" si="94"/>
        <v>коричневый</v>
      </c>
      <c r="Y868" s="60">
        <f t="shared" si="95"/>
        <v>2</v>
      </c>
      <c r="Z868" s="49">
        <f t="shared" si="96"/>
        <v>234</v>
      </c>
      <c r="AA868" s="60">
        <f t="shared" si="97"/>
        <v>2234</v>
      </c>
    </row>
    <row r="869" spans="1:27">
      <c r="A869" s="84" t="str">
        <f t="shared" si="92"/>
        <v>27973016</v>
      </c>
      <c r="B869" s="84" t="str">
        <f t="shared" si="93"/>
        <v>02-234-14</v>
      </c>
      <c r="C869" s="113" t="s">
        <v>2195</v>
      </c>
      <c r="D869" s="113" t="s">
        <v>2192</v>
      </c>
      <c r="E869" s="113" t="s">
        <v>788</v>
      </c>
      <c r="F869" s="114">
        <v>61</v>
      </c>
      <c r="G869" s="113" t="s">
        <v>2193</v>
      </c>
      <c r="H869" s="113" t="s">
        <v>86</v>
      </c>
      <c r="I869" s="113" t="s">
        <v>810</v>
      </c>
      <c r="J869" s="113" t="s">
        <v>331</v>
      </c>
      <c r="K869" s="113" t="s">
        <v>382</v>
      </c>
      <c r="L869" s="113" t="s">
        <v>420</v>
      </c>
      <c r="M869" s="113" t="s">
        <v>388</v>
      </c>
      <c r="N869" s="113" t="s">
        <v>32</v>
      </c>
      <c r="O869" s="113" t="s">
        <v>386</v>
      </c>
      <c r="P869" s="113" t="s">
        <v>824</v>
      </c>
      <c r="Q869" s="113">
        <v>6</v>
      </c>
      <c r="R869" s="113" t="s">
        <v>86</v>
      </c>
      <c r="S869" s="84" t="str">
        <f t="shared" si="91"/>
        <v>WESTERN BUFFALO</v>
      </c>
      <c r="T869" s="84" t="str">
        <f t="shared" si="94"/>
        <v>коричневый</v>
      </c>
      <c r="Y869" s="60">
        <f t="shared" si="95"/>
        <v>2</v>
      </c>
      <c r="Z869" s="49">
        <f t="shared" si="96"/>
        <v>234</v>
      </c>
      <c r="AA869" s="60">
        <f t="shared" si="97"/>
        <v>2234</v>
      </c>
    </row>
    <row r="870" spans="1:27">
      <c r="A870" s="84" t="str">
        <f t="shared" si="92"/>
        <v>27973016</v>
      </c>
      <c r="B870" s="84" t="str">
        <f t="shared" si="93"/>
        <v>02-234-14</v>
      </c>
      <c r="C870" s="113" t="s">
        <v>2196</v>
      </c>
      <c r="D870" s="113" t="s">
        <v>2192</v>
      </c>
      <c r="E870" s="113" t="s">
        <v>790</v>
      </c>
      <c r="F870" s="114">
        <v>55</v>
      </c>
      <c r="G870" s="113" t="s">
        <v>2193</v>
      </c>
      <c r="H870" s="113" t="s">
        <v>86</v>
      </c>
      <c r="I870" s="113" t="s">
        <v>810</v>
      </c>
      <c r="J870" s="113" t="s">
        <v>331</v>
      </c>
      <c r="K870" s="113" t="s">
        <v>382</v>
      </c>
      <c r="L870" s="113" t="s">
        <v>420</v>
      </c>
      <c r="M870" s="113" t="s">
        <v>388</v>
      </c>
      <c r="N870" s="113" t="s">
        <v>32</v>
      </c>
      <c r="O870" s="113" t="s">
        <v>386</v>
      </c>
      <c r="P870" s="113" t="s">
        <v>824</v>
      </c>
      <c r="Q870" s="113">
        <v>6</v>
      </c>
      <c r="R870" s="113" t="s">
        <v>86</v>
      </c>
      <c r="S870" s="84" t="str">
        <f t="shared" si="91"/>
        <v>WESTERN BUFFALO</v>
      </c>
      <c r="T870" s="84" t="str">
        <f t="shared" si="94"/>
        <v>коричневый</v>
      </c>
      <c r="Y870" s="60">
        <f t="shared" si="95"/>
        <v>2</v>
      </c>
      <c r="Z870" s="49">
        <f t="shared" si="96"/>
        <v>234</v>
      </c>
      <c r="AA870" s="60">
        <f t="shared" si="97"/>
        <v>2234</v>
      </c>
    </row>
    <row r="871" spans="1:27">
      <c r="A871" s="84" t="str">
        <f t="shared" si="92"/>
        <v>6170602427</v>
      </c>
      <c r="B871" s="84" t="str">
        <f t="shared" si="93"/>
        <v>02-086-02</v>
      </c>
      <c r="C871" s="113" t="s">
        <v>2197</v>
      </c>
      <c r="D871" s="113" t="s">
        <v>2198</v>
      </c>
      <c r="E871" s="113" t="s">
        <v>788</v>
      </c>
      <c r="F871" s="114">
        <v>61</v>
      </c>
      <c r="G871" s="113" t="s">
        <v>1106</v>
      </c>
      <c r="H871" s="113" t="s">
        <v>74</v>
      </c>
      <c r="I871" s="113" t="s">
        <v>786</v>
      </c>
      <c r="J871" s="113" t="s">
        <v>320</v>
      </c>
      <c r="K871" s="113" t="s">
        <v>382</v>
      </c>
      <c r="L871" s="113" t="s">
        <v>420</v>
      </c>
      <c r="M871" s="113" t="s">
        <v>388</v>
      </c>
      <c r="N871" s="113" t="s">
        <v>44</v>
      </c>
      <c r="O871" s="113" t="s">
        <v>433</v>
      </c>
      <c r="P871" s="113" t="s">
        <v>824</v>
      </c>
      <c r="Q871" s="113">
        <v>427</v>
      </c>
      <c r="R871" s="113" t="s">
        <v>63</v>
      </c>
      <c r="S871" s="84" t="str">
        <f t="shared" si="91"/>
        <v>RIDGE DONEGAL</v>
      </c>
      <c r="T871" s="84" t="str">
        <f t="shared" si="94"/>
        <v>бежевый / голубой</v>
      </c>
      <c r="Y871" s="60">
        <f t="shared" si="95"/>
        <v>2</v>
      </c>
      <c r="Z871" s="49">
        <f t="shared" si="96"/>
        <v>86</v>
      </c>
      <c r="AA871" s="60">
        <f t="shared" si="97"/>
        <v>2086</v>
      </c>
    </row>
    <row r="872" spans="1:27">
      <c r="A872" s="84" t="str">
        <f t="shared" si="92"/>
        <v>6170602427</v>
      </c>
      <c r="B872" s="84" t="str">
        <f t="shared" si="93"/>
        <v>02-086-02</v>
      </c>
      <c r="C872" s="113" t="s">
        <v>2199</v>
      </c>
      <c r="D872" s="113" t="s">
        <v>2198</v>
      </c>
      <c r="E872" s="113" t="s">
        <v>813</v>
      </c>
      <c r="F872" s="114">
        <v>56</v>
      </c>
      <c r="G872" s="113" t="s">
        <v>1106</v>
      </c>
      <c r="H872" s="113" t="s">
        <v>74</v>
      </c>
      <c r="I872" s="113" t="s">
        <v>786</v>
      </c>
      <c r="J872" s="113" t="s">
        <v>320</v>
      </c>
      <c r="K872" s="113" t="s">
        <v>382</v>
      </c>
      <c r="L872" s="113" t="s">
        <v>420</v>
      </c>
      <c r="M872" s="113" t="s">
        <v>388</v>
      </c>
      <c r="N872" s="113" t="s">
        <v>44</v>
      </c>
      <c r="O872" s="113" t="s">
        <v>433</v>
      </c>
      <c r="P872" s="113" t="s">
        <v>824</v>
      </c>
      <c r="Q872" s="113">
        <v>427</v>
      </c>
      <c r="R872" s="113" t="s">
        <v>63</v>
      </c>
      <c r="S872" s="84" t="str">
        <f t="shared" si="91"/>
        <v>RIDGE DONEGAL</v>
      </c>
      <c r="T872" s="84" t="str">
        <f t="shared" si="94"/>
        <v>бежевый / голубой</v>
      </c>
      <c r="Y872" s="60">
        <f t="shared" si="95"/>
        <v>2</v>
      </c>
      <c r="Z872" s="49">
        <f t="shared" si="96"/>
        <v>86</v>
      </c>
      <c r="AA872" s="60">
        <f t="shared" si="97"/>
        <v>2086</v>
      </c>
    </row>
    <row r="873" spans="1:27">
      <c r="A873" s="84" t="str">
        <f t="shared" si="92"/>
        <v>6170602427</v>
      </c>
      <c r="B873" s="84" t="str">
        <f t="shared" si="93"/>
        <v>02-086-02</v>
      </c>
      <c r="C873" s="113" t="s">
        <v>2200</v>
      </c>
      <c r="D873" s="113" t="s">
        <v>2198</v>
      </c>
      <c r="E873" s="113" t="s">
        <v>787</v>
      </c>
      <c r="F873" s="114">
        <v>57</v>
      </c>
      <c r="G873" s="113" t="s">
        <v>1106</v>
      </c>
      <c r="H873" s="113" t="s">
        <v>74</v>
      </c>
      <c r="I873" s="113" t="s">
        <v>786</v>
      </c>
      <c r="J873" s="113" t="s">
        <v>320</v>
      </c>
      <c r="K873" s="113" t="s">
        <v>382</v>
      </c>
      <c r="L873" s="113" t="s">
        <v>420</v>
      </c>
      <c r="M873" s="113" t="s">
        <v>388</v>
      </c>
      <c r="N873" s="113" t="s">
        <v>44</v>
      </c>
      <c r="O873" s="113" t="s">
        <v>433</v>
      </c>
      <c r="P873" s="113" t="s">
        <v>824</v>
      </c>
      <c r="Q873" s="113">
        <v>427</v>
      </c>
      <c r="R873" s="113" t="s">
        <v>63</v>
      </c>
      <c r="S873" s="84" t="str">
        <f t="shared" si="91"/>
        <v>RIDGE DONEGAL</v>
      </c>
      <c r="T873" s="84" t="str">
        <f t="shared" si="94"/>
        <v>бежевый / голубой</v>
      </c>
      <c r="Y873" s="60">
        <f t="shared" si="95"/>
        <v>2</v>
      </c>
      <c r="Z873" s="49">
        <f t="shared" si="96"/>
        <v>86</v>
      </c>
      <c r="AA873" s="60">
        <f t="shared" si="97"/>
        <v>2086</v>
      </c>
    </row>
    <row r="874" spans="1:27">
      <c r="A874" s="84" t="str">
        <f t="shared" si="92"/>
        <v>6170602427</v>
      </c>
      <c r="B874" s="84" t="str">
        <f t="shared" si="93"/>
        <v>02-086-02</v>
      </c>
      <c r="C874" s="113" t="s">
        <v>2201</v>
      </c>
      <c r="D874" s="113" t="s">
        <v>2198</v>
      </c>
      <c r="E874" s="113" t="s">
        <v>797</v>
      </c>
      <c r="F874" s="114">
        <v>58</v>
      </c>
      <c r="G874" s="113" t="s">
        <v>1106</v>
      </c>
      <c r="H874" s="113" t="s">
        <v>74</v>
      </c>
      <c r="I874" s="113" t="s">
        <v>786</v>
      </c>
      <c r="J874" s="113" t="s">
        <v>320</v>
      </c>
      <c r="K874" s="113" t="s">
        <v>382</v>
      </c>
      <c r="L874" s="113" t="s">
        <v>420</v>
      </c>
      <c r="M874" s="113" t="s">
        <v>388</v>
      </c>
      <c r="N874" s="113" t="s">
        <v>44</v>
      </c>
      <c r="O874" s="113" t="s">
        <v>433</v>
      </c>
      <c r="P874" s="113" t="s">
        <v>824</v>
      </c>
      <c r="Q874" s="113">
        <v>427</v>
      </c>
      <c r="R874" s="113" t="s">
        <v>63</v>
      </c>
      <c r="S874" s="84" t="str">
        <f t="shared" si="91"/>
        <v>RIDGE DONEGAL</v>
      </c>
      <c r="T874" s="84" t="str">
        <f t="shared" si="94"/>
        <v>бежевый / голубой</v>
      </c>
      <c r="Y874" s="60">
        <f t="shared" si="95"/>
        <v>2</v>
      </c>
      <c r="Z874" s="49">
        <f t="shared" si="96"/>
        <v>86</v>
      </c>
      <c r="AA874" s="60">
        <f t="shared" si="97"/>
        <v>2086</v>
      </c>
    </row>
    <row r="875" spans="1:27">
      <c r="A875" s="84" t="str">
        <f t="shared" si="92"/>
        <v>6170602427</v>
      </c>
      <c r="B875" s="84" t="str">
        <f t="shared" si="93"/>
        <v>02-086-02</v>
      </c>
      <c r="C875" s="113" t="s">
        <v>2202</v>
      </c>
      <c r="D875" s="113" t="s">
        <v>2198</v>
      </c>
      <c r="E875" s="113" t="s">
        <v>785</v>
      </c>
      <c r="F875" s="114">
        <v>59</v>
      </c>
      <c r="G875" s="113" t="s">
        <v>1106</v>
      </c>
      <c r="H875" s="113" t="s">
        <v>74</v>
      </c>
      <c r="I875" s="113" t="s">
        <v>786</v>
      </c>
      <c r="J875" s="113" t="s">
        <v>320</v>
      </c>
      <c r="K875" s="113" t="s">
        <v>382</v>
      </c>
      <c r="L875" s="113" t="s">
        <v>420</v>
      </c>
      <c r="M875" s="113" t="s">
        <v>388</v>
      </c>
      <c r="N875" s="113" t="s">
        <v>44</v>
      </c>
      <c r="O875" s="113" t="s">
        <v>433</v>
      </c>
      <c r="P875" s="113" t="s">
        <v>824</v>
      </c>
      <c r="Q875" s="113">
        <v>427</v>
      </c>
      <c r="R875" s="113" t="s">
        <v>63</v>
      </c>
      <c r="S875" s="84" t="str">
        <f t="shared" si="91"/>
        <v>RIDGE DONEGAL</v>
      </c>
      <c r="T875" s="84" t="str">
        <f t="shared" si="94"/>
        <v>бежевый / голубой</v>
      </c>
      <c r="Y875" s="60">
        <f t="shared" si="95"/>
        <v>2</v>
      </c>
      <c r="Z875" s="49">
        <f t="shared" si="96"/>
        <v>86</v>
      </c>
      <c r="AA875" s="60">
        <f t="shared" si="97"/>
        <v>2086</v>
      </c>
    </row>
    <row r="876" spans="1:27">
      <c r="A876" s="84" t="str">
        <f t="shared" si="92"/>
        <v>6170602427</v>
      </c>
      <c r="B876" s="84" t="str">
        <f t="shared" si="93"/>
        <v>02-086-02</v>
      </c>
      <c r="C876" s="113" t="s">
        <v>2203</v>
      </c>
      <c r="D876" s="113" t="s">
        <v>2198</v>
      </c>
      <c r="E876" s="113" t="s">
        <v>798</v>
      </c>
      <c r="F876" s="114">
        <v>60</v>
      </c>
      <c r="G876" s="113" t="s">
        <v>1106</v>
      </c>
      <c r="H876" s="113" t="s">
        <v>74</v>
      </c>
      <c r="I876" s="113" t="s">
        <v>786</v>
      </c>
      <c r="J876" s="113" t="s">
        <v>320</v>
      </c>
      <c r="K876" s="113" t="s">
        <v>382</v>
      </c>
      <c r="L876" s="113" t="s">
        <v>420</v>
      </c>
      <c r="M876" s="113" t="s">
        <v>388</v>
      </c>
      <c r="N876" s="113" t="s">
        <v>44</v>
      </c>
      <c r="O876" s="113" t="s">
        <v>433</v>
      </c>
      <c r="P876" s="113" t="s">
        <v>824</v>
      </c>
      <c r="Q876" s="113">
        <v>427</v>
      </c>
      <c r="R876" s="113" t="s">
        <v>63</v>
      </c>
      <c r="S876" s="84" t="str">
        <f t="shared" si="91"/>
        <v>RIDGE DONEGAL</v>
      </c>
      <c r="T876" s="84" t="str">
        <f t="shared" si="94"/>
        <v>бежевый / голубой</v>
      </c>
      <c r="Y876" s="60">
        <f t="shared" si="95"/>
        <v>2</v>
      </c>
      <c r="Z876" s="49">
        <f t="shared" si="96"/>
        <v>86</v>
      </c>
      <c r="AA876" s="60">
        <f t="shared" si="97"/>
        <v>2086</v>
      </c>
    </row>
    <row r="877" spans="1:27">
      <c r="A877" s="84" t="str">
        <f t="shared" si="92"/>
        <v>6170602427</v>
      </c>
      <c r="B877" s="84" t="str">
        <f t="shared" si="93"/>
        <v>02-086-02</v>
      </c>
      <c r="C877" s="113" t="s">
        <v>2204</v>
      </c>
      <c r="D877" s="113" t="s">
        <v>2198</v>
      </c>
      <c r="E877" s="113" t="s">
        <v>835</v>
      </c>
      <c r="F877" s="114">
        <v>62</v>
      </c>
      <c r="G877" s="113" t="s">
        <v>1106</v>
      </c>
      <c r="H877" s="113" t="s">
        <v>74</v>
      </c>
      <c r="I877" s="113" t="s">
        <v>786</v>
      </c>
      <c r="J877" s="113" t="s">
        <v>320</v>
      </c>
      <c r="K877" s="113" t="s">
        <v>382</v>
      </c>
      <c r="L877" s="113" t="s">
        <v>420</v>
      </c>
      <c r="M877" s="113" t="s">
        <v>388</v>
      </c>
      <c r="N877" s="113" t="s">
        <v>44</v>
      </c>
      <c r="O877" s="113" t="s">
        <v>433</v>
      </c>
      <c r="P877" s="113" t="s">
        <v>824</v>
      </c>
      <c r="Q877" s="113">
        <v>427</v>
      </c>
      <c r="R877" s="113" t="s">
        <v>63</v>
      </c>
      <c r="S877" s="84" t="str">
        <f t="shared" si="91"/>
        <v>RIDGE DONEGAL</v>
      </c>
      <c r="T877" s="84" t="str">
        <f t="shared" si="94"/>
        <v>бежевый / голубой</v>
      </c>
      <c r="Y877" s="60">
        <f t="shared" si="95"/>
        <v>2</v>
      </c>
      <c r="Z877" s="49">
        <f t="shared" si="96"/>
        <v>86</v>
      </c>
      <c r="AA877" s="60">
        <f t="shared" si="97"/>
        <v>2086</v>
      </c>
    </row>
    <row r="878" spans="1:27">
      <c r="A878" s="84" t="str">
        <f t="shared" si="92"/>
        <v>6170602427</v>
      </c>
      <c r="B878" s="84" t="str">
        <f t="shared" si="93"/>
        <v>02-086-02</v>
      </c>
      <c r="C878" s="113" t="s">
        <v>2205</v>
      </c>
      <c r="D878" s="113" t="s">
        <v>2198</v>
      </c>
      <c r="E878" s="113" t="s">
        <v>789</v>
      </c>
      <c r="F878" s="114">
        <v>63</v>
      </c>
      <c r="G878" s="113" t="s">
        <v>1106</v>
      </c>
      <c r="H878" s="113" t="s">
        <v>74</v>
      </c>
      <c r="I878" s="113" t="s">
        <v>786</v>
      </c>
      <c r="J878" s="113" t="s">
        <v>320</v>
      </c>
      <c r="K878" s="113" t="s">
        <v>382</v>
      </c>
      <c r="L878" s="113" t="s">
        <v>420</v>
      </c>
      <c r="M878" s="113" t="s">
        <v>388</v>
      </c>
      <c r="N878" s="113" t="s">
        <v>44</v>
      </c>
      <c r="O878" s="113" t="s">
        <v>433</v>
      </c>
      <c r="P878" s="113" t="s">
        <v>824</v>
      </c>
      <c r="Q878" s="113">
        <v>427</v>
      </c>
      <c r="R878" s="113" t="s">
        <v>63</v>
      </c>
      <c r="S878" s="84" t="str">
        <f t="shared" si="91"/>
        <v>RIDGE DONEGAL</v>
      </c>
      <c r="T878" s="84" t="str">
        <f t="shared" si="94"/>
        <v>бежевый / голубой</v>
      </c>
      <c r="Y878" s="60">
        <f t="shared" si="95"/>
        <v>2</v>
      </c>
      <c r="Z878" s="49">
        <f t="shared" si="96"/>
        <v>86</v>
      </c>
      <c r="AA878" s="60">
        <f t="shared" si="97"/>
        <v>2086</v>
      </c>
    </row>
    <row r="879" spans="1:27">
      <c r="A879" s="84" t="str">
        <f t="shared" si="92"/>
        <v>6210305265</v>
      </c>
      <c r="B879" s="84" t="str">
        <f t="shared" si="93"/>
        <v>02-106-86</v>
      </c>
      <c r="C879" s="113" t="s">
        <v>2206</v>
      </c>
      <c r="D879" s="113" t="s">
        <v>2207</v>
      </c>
      <c r="E879" s="113" t="s">
        <v>787</v>
      </c>
      <c r="F879" s="114">
        <v>57</v>
      </c>
      <c r="G879" s="113" t="s">
        <v>1293</v>
      </c>
      <c r="H879" s="113" t="s">
        <v>168</v>
      </c>
      <c r="I879" s="113" t="s">
        <v>786</v>
      </c>
      <c r="J879" s="113" t="s">
        <v>324</v>
      </c>
      <c r="K879" s="113" t="s">
        <v>382</v>
      </c>
      <c r="L879" s="113" t="s">
        <v>420</v>
      </c>
      <c r="M879" s="113" t="s">
        <v>388</v>
      </c>
      <c r="N879" s="113" t="s">
        <v>44</v>
      </c>
      <c r="O879" s="113" t="s">
        <v>433</v>
      </c>
      <c r="P879" s="113" t="s">
        <v>824</v>
      </c>
      <c r="Q879" s="113">
        <v>265</v>
      </c>
      <c r="R879" s="113" t="s">
        <v>86</v>
      </c>
      <c r="S879" s="84" t="str">
        <f t="shared" si="91"/>
        <v>KENT LAMB</v>
      </c>
      <c r="T879" s="84" t="str">
        <f t="shared" si="94"/>
        <v>коричневый / зеленый</v>
      </c>
      <c r="Y879" s="60">
        <f t="shared" si="95"/>
        <v>2</v>
      </c>
      <c r="Z879" s="49">
        <f t="shared" si="96"/>
        <v>106</v>
      </c>
      <c r="AA879" s="60">
        <f t="shared" si="97"/>
        <v>2106</v>
      </c>
    </row>
    <row r="880" spans="1:27">
      <c r="A880" s="84" t="str">
        <f t="shared" si="92"/>
        <v>6210305265</v>
      </c>
      <c r="B880" s="84" t="str">
        <f t="shared" si="93"/>
        <v>02-106-86</v>
      </c>
      <c r="C880" s="113" t="s">
        <v>2208</v>
      </c>
      <c r="D880" s="113" t="s">
        <v>2207</v>
      </c>
      <c r="E880" s="113" t="s">
        <v>797</v>
      </c>
      <c r="F880" s="114">
        <v>58</v>
      </c>
      <c r="G880" s="113" t="s">
        <v>1293</v>
      </c>
      <c r="H880" s="113" t="s">
        <v>168</v>
      </c>
      <c r="I880" s="113" t="s">
        <v>786</v>
      </c>
      <c r="J880" s="113" t="s">
        <v>324</v>
      </c>
      <c r="K880" s="113" t="s">
        <v>382</v>
      </c>
      <c r="L880" s="113" t="s">
        <v>420</v>
      </c>
      <c r="M880" s="113" t="s">
        <v>388</v>
      </c>
      <c r="N880" s="113" t="s">
        <v>44</v>
      </c>
      <c r="O880" s="113" t="s">
        <v>433</v>
      </c>
      <c r="P880" s="113" t="s">
        <v>824</v>
      </c>
      <c r="Q880" s="113">
        <v>265</v>
      </c>
      <c r="R880" s="113" t="s">
        <v>86</v>
      </c>
      <c r="S880" s="84" t="str">
        <f t="shared" si="91"/>
        <v>KENT LAMB</v>
      </c>
      <c r="T880" s="84" t="str">
        <f t="shared" si="94"/>
        <v>коричневый / зеленый</v>
      </c>
      <c r="Y880" s="60">
        <f t="shared" si="95"/>
        <v>2</v>
      </c>
      <c r="Z880" s="49">
        <f t="shared" si="96"/>
        <v>106</v>
      </c>
      <c r="AA880" s="60">
        <f t="shared" si="97"/>
        <v>2106</v>
      </c>
    </row>
    <row r="881" spans="1:27">
      <c r="A881" s="84" t="str">
        <f t="shared" si="92"/>
        <v>6210305265</v>
      </c>
      <c r="B881" s="84" t="str">
        <f t="shared" si="93"/>
        <v>02-106-86</v>
      </c>
      <c r="C881" s="113" t="s">
        <v>2209</v>
      </c>
      <c r="D881" s="113" t="s">
        <v>2207</v>
      </c>
      <c r="E881" s="113" t="s">
        <v>785</v>
      </c>
      <c r="F881" s="114">
        <v>59</v>
      </c>
      <c r="G881" s="113" t="s">
        <v>1293</v>
      </c>
      <c r="H881" s="113" t="s">
        <v>168</v>
      </c>
      <c r="I881" s="113" t="s">
        <v>786</v>
      </c>
      <c r="J881" s="113" t="s">
        <v>324</v>
      </c>
      <c r="K881" s="113" t="s">
        <v>382</v>
      </c>
      <c r="L881" s="113" t="s">
        <v>420</v>
      </c>
      <c r="M881" s="113" t="s">
        <v>388</v>
      </c>
      <c r="N881" s="113" t="s">
        <v>44</v>
      </c>
      <c r="O881" s="113" t="s">
        <v>433</v>
      </c>
      <c r="P881" s="113" t="s">
        <v>824</v>
      </c>
      <c r="Q881" s="113">
        <v>265</v>
      </c>
      <c r="R881" s="113" t="s">
        <v>86</v>
      </c>
      <c r="S881" s="84" t="str">
        <f t="shared" si="91"/>
        <v>KENT LAMB</v>
      </c>
      <c r="T881" s="84" t="str">
        <f t="shared" si="94"/>
        <v>коричневый / зеленый</v>
      </c>
      <c r="Y881" s="60">
        <f t="shared" si="95"/>
        <v>2</v>
      </c>
      <c r="Z881" s="49">
        <f t="shared" si="96"/>
        <v>106</v>
      </c>
      <c r="AA881" s="60">
        <f t="shared" si="97"/>
        <v>2106</v>
      </c>
    </row>
    <row r="882" spans="1:27">
      <c r="A882" s="84" t="str">
        <f t="shared" si="92"/>
        <v>684010232</v>
      </c>
      <c r="B882" s="84" t="str">
        <f t="shared" si="93"/>
        <v>02-092-05</v>
      </c>
      <c r="C882" s="113" t="s">
        <v>2210</v>
      </c>
      <c r="D882" s="113" t="s">
        <v>2211</v>
      </c>
      <c r="E882" s="113" t="s">
        <v>813</v>
      </c>
      <c r="F882" s="114">
        <v>56</v>
      </c>
      <c r="G882" s="113" t="s">
        <v>1153</v>
      </c>
      <c r="H882" s="113" t="s">
        <v>277</v>
      </c>
      <c r="I882" s="113" t="s">
        <v>2212</v>
      </c>
      <c r="J882" s="113" t="s">
        <v>336</v>
      </c>
      <c r="K882" s="113" t="s">
        <v>382</v>
      </c>
      <c r="L882" s="113" t="s">
        <v>420</v>
      </c>
      <c r="M882" s="113" t="s">
        <v>388</v>
      </c>
      <c r="N882" s="113" t="s">
        <v>44</v>
      </c>
      <c r="O882" s="113" t="s">
        <v>433</v>
      </c>
      <c r="P882" s="113" t="s">
        <v>824</v>
      </c>
      <c r="Q882" s="113">
        <v>32</v>
      </c>
      <c r="R882" s="113" t="s">
        <v>199</v>
      </c>
      <c r="S882" s="84" t="str">
        <f t="shared" si="91"/>
        <v>HATTERAS EF</v>
      </c>
      <c r="T882" s="84" t="str">
        <f t="shared" si="94"/>
        <v>темно-серый</v>
      </c>
      <c r="Y882" s="60">
        <f t="shared" si="95"/>
        <v>2</v>
      </c>
      <c r="Z882" s="49">
        <f t="shared" si="96"/>
        <v>92</v>
      </c>
      <c r="AA882" s="60">
        <f t="shared" si="97"/>
        <v>2092</v>
      </c>
    </row>
    <row r="883" spans="1:27">
      <c r="A883" s="84" t="str">
        <f t="shared" si="92"/>
        <v>684010232</v>
      </c>
      <c r="B883" s="84" t="str">
        <f t="shared" si="93"/>
        <v>02-092-05</v>
      </c>
      <c r="C883" s="113" t="s">
        <v>2213</v>
      </c>
      <c r="D883" s="113" t="s">
        <v>2211</v>
      </c>
      <c r="E883" s="113" t="s">
        <v>797</v>
      </c>
      <c r="F883" s="114">
        <v>58</v>
      </c>
      <c r="G883" s="113" t="s">
        <v>1153</v>
      </c>
      <c r="H883" s="113" t="s">
        <v>277</v>
      </c>
      <c r="I883" s="113" t="s">
        <v>2212</v>
      </c>
      <c r="J883" s="113" t="s">
        <v>336</v>
      </c>
      <c r="K883" s="113" t="s">
        <v>382</v>
      </c>
      <c r="L883" s="113" t="s">
        <v>420</v>
      </c>
      <c r="M883" s="113" t="s">
        <v>388</v>
      </c>
      <c r="N883" s="113" t="s">
        <v>44</v>
      </c>
      <c r="O883" s="113" t="s">
        <v>433</v>
      </c>
      <c r="P883" s="113" t="s">
        <v>824</v>
      </c>
      <c r="Q883" s="113">
        <v>32</v>
      </c>
      <c r="R883" s="113" t="s">
        <v>199</v>
      </c>
      <c r="S883" s="84" t="str">
        <f t="shared" si="91"/>
        <v>HATTERAS EF</v>
      </c>
      <c r="T883" s="84" t="str">
        <f t="shared" si="94"/>
        <v>темно-серый</v>
      </c>
      <c r="Y883" s="60">
        <f t="shared" si="95"/>
        <v>2</v>
      </c>
      <c r="Z883" s="49">
        <f t="shared" si="96"/>
        <v>92</v>
      </c>
      <c r="AA883" s="60">
        <f t="shared" si="97"/>
        <v>2092</v>
      </c>
    </row>
    <row r="884" spans="1:27">
      <c r="A884" s="84" t="str">
        <f t="shared" si="92"/>
        <v>684010232</v>
      </c>
      <c r="B884" s="84" t="str">
        <f t="shared" si="93"/>
        <v>02-092-05</v>
      </c>
      <c r="C884" s="113" t="s">
        <v>2214</v>
      </c>
      <c r="D884" s="113" t="s">
        <v>2211</v>
      </c>
      <c r="E884" s="113" t="s">
        <v>798</v>
      </c>
      <c r="F884" s="114">
        <v>60</v>
      </c>
      <c r="G884" s="113" t="s">
        <v>1153</v>
      </c>
      <c r="H884" s="113" t="s">
        <v>277</v>
      </c>
      <c r="I884" s="113" t="s">
        <v>2212</v>
      </c>
      <c r="J884" s="113" t="s">
        <v>336</v>
      </c>
      <c r="K884" s="113" t="s">
        <v>382</v>
      </c>
      <c r="L884" s="113" t="s">
        <v>420</v>
      </c>
      <c r="M884" s="113" t="s">
        <v>388</v>
      </c>
      <c r="N884" s="113" t="s">
        <v>44</v>
      </c>
      <c r="O884" s="113" t="s">
        <v>433</v>
      </c>
      <c r="P884" s="113" t="s">
        <v>824</v>
      </c>
      <c r="Q884" s="113">
        <v>32</v>
      </c>
      <c r="R884" s="113" t="s">
        <v>199</v>
      </c>
      <c r="S884" s="84" t="str">
        <f t="shared" si="91"/>
        <v>HATTERAS EF</v>
      </c>
      <c r="T884" s="84" t="str">
        <f t="shared" si="94"/>
        <v>темно-серый</v>
      </c>
      <c r="Y884" s="60">
        <f t="shared" si="95"/>
        <v>2</v>
      </c>
      <c r="Z884" s="49">
        <f t="shared" si="96"/>
        <v>92</v>
      </c>
      <c r="AA884" s="60">
        <f t="shared" si="97"/>
        <v>2092</v>
      </c>
    </row>
    <row r="885" spans="1:27">
      <c r="A885" s="84" t="str">
        <f t="shared" si="92"/>
        <v>684010232</v>
      </c>
      <c r="B885" s="84" t="str">
        <f t="shared" si="93"/>
        <v>02-092-05</v>
      </c>
      <c r="C885" s="113" t="s">
        <v>2215</v>
      </c>
      <c r="D885" s="113" t="s">
        <v>2211</v>
      </c>
      <c r="E885" s="113" t="s">
        <v>788</v>
      </c>
      <c r="F885" s="114">
        <v>61</v>
      </c>
      <c r="G885" s="113" t="s">
        <v>1153</v>
      </c>
      <c r="H885" s="113" t="s">
        <v>277</v>
      </c>
      <c r="I885" s="113" t="s">
        <v>2212</v>
      </c>
      <c r="J885" s="113" t="s">
        <v>336</v>
      </c>
      <c r="K885" s="113" t="s">
        <v>382</v>
      </c>
      <c r="L885" s="113" t="s">
        <v>420</v>
      </c>
      <c r="M885" s="113" t="s">
        <v>388</v>
      </c>
      <c r="N885" s="113" t="s">
        <v>44</v>
      </c>
      <c r="O885" s="113" t="s">
        <v>433</v>
      </c>
      <c r="P885" s="113" t="s">
        <v>824</v>
      </c>
      <c r="Q885" s="113">
        <v>32</v>
      </c>
      <c r="R885" s="113" t="s">
        <v>199</v>
      </c>
      <c r="S885" s="84" t="str">
        <f t="shared" si="91"/>
        <v>HATTERAS EF</v>
      </c>
      <c r="T885" s="84" t="str">
        <f t="shared" si="94"/>
        <v>темно-серый</v>
      </c>
      <c r="Y885" s="60">
        <f t="shared" si="95"/>
        <v>2</v>
      </c>
      <c r="Z885" s="49">
        <f t="shared" si="96"/>
        <v>92</v>
      </c>
      <c r="AA885" s="60">
        <f t="shared" si="97"/>
        <v>2092</v>
      </c>
    </row>
    <row r="886" spans="1:27">
      <c r="A886" s="84" t="str">
        <f t="shared" si="92"/>
        <v>684010232</v>
      </c>
      <c r="B886" s="84" t="str">
        <f t="shared" si="93"/>
        <v>02-092-05</v>
      </c>
      <c r="C886" s="113" t="s">
        <v>2216</v>
      </c>
      <c r="D886" s="113" t="s">
        <v>2211</v>
      </c>
      <c r="E886" s="113" t="s">
        <v>787</v>
      </c>
      <c r="F886" s="114">
        <v>57</v>
      </c>
      <c r="G886" s="113" t="s">
        <v>1153</v>
      </c>
      <c r="H886" s="113" t="s">
        <v>277</v>
      </c>
      <c r="I886" s="113" t="s">
        <v>2212</v>
      </c>
      <c r="J886" s="113" t="s">
        <v>336</v>
      </c>
      <c r="K886" s="113" t="s">
        <v>382</v>
      </c>
      <c r="L886" s="113" t="s">
        <v>420</v>
      </c>
      <c r="M886" s="113" t="s">
        <v>388</v>
      </c>
      <c r="N886" s="113" t="s">
        <v>44</v>
      </c>
      <c r="O886" s="113" t="s">
        <v>433</v>
      </c>
      <c r="P886" s="113" t="s">
        <v>824</v>
      </c>
      <c r="Q886" s="113">
        <v>32</v>
      </c>
      <c r="R886" s="113" t="s">
        <v>199</v>
      </c>
      <c r="S886" s="84" t="str">
        <f t="shared" si="91"/>
        <v>HATTERAS EF</v>
      </c>
      <c r="T886" s="84" t="str">
        <f t="shared" si="94"/>
        <v>темно-серый</v>
      </c>
      <c r="Y886" s="60">
        <f t="shared" si="95"/>
        <v>2</v>
      </c>
      <c r="Z886" s="49">
        <f t="shared" si="96"/>
        <v>92</v>
      </c>
      <c r="AA886" s="60">
        <f t="shared" si="97"/>
        <v>2092</v>
      </c>
    </row>
    <row r="887" spans="1:27">
      <c r="A887" s="84" t="str">
        <f t="shared" si="92"/>
        <v>684010232</v>
      </c>
      <c r="B887" s="84" t="str">
        <f t="shared" si="93"/>
        <v>02-092-05</v>
      </c>
      <c r="C887" s="113" t="s">
        <v>2217</v>
      </c>
      <c r="D887" s="113" t="s">
        <v>2211</v>
      </c>
      <c r="E887" s="113" t="s">
        <v>785</v>
      </c>
      <c r="F887" s="114">
        <v>59</v>
      </c>
      <c r="G887" s="113" t="s">
        <v>1153</v>
      </c>
      <c r="H887" s="113" t="s">
        <v>277</v>
      </c>
      <c r="I887" s="113" t="s">
        <v>2212</v>
      </c>
      <c r="J887" s="113" t="s">
        <v>336</v>
      </c>
      <c r="K887" s="113" t="s">
        <v>382</v>
      </c>
      <c r="L887" s="113" t="s">
        <v>420</v>
      </c>
      <c r="M887" s="113" t="s">
        <v>388</v>
      </c>
      <c r="N887" s="113" t="s">
        <v>44</v>
      </c>
      <c r="O887" s="113" t="s">
        <v>433</v>
      </c>
      <c r="P887" s="113" t="s">
        <v>824</v>
      </c>
      <c r="Q887" s="113">
        <v>32</v>
      </c>
      <c r="R887" s="113" t="s">
        <v>199</v>
      </c>
      <c r="S887" s="84" t="str">
        <f t="shared" si="91"/>
        <v>HATTERAS EF</v>
      </c>
      <c r="T887" s="84" t="str">
        <f t="shared" si="94"/>
        <v>темно-серый</v>
      </c>
      <c r="Y887" s="60">
        <f t="shared" si="95"/>
        <v>2</v>
      </c>
      <c r="Z887" s="49">
        <f t="shared" si="96"/>
        <v>92</v>
      </c>
      <c r="AA887" s="60">
        <f t="shared" si="97"/>
        <v>2092</v>
      </c>
    </row>
    <row r="888" spans="1:27">
      <c r="A888" s="84" t="str">
        <f t="shared" si="92"/>
        <v>684010232</v>
      </c>
      <c r="B888" s="84" t="str">
        <f t="shared" si="93"/>
        <v>02-092-05</v>
      </c>
      <c r="C888" s="113" t="s">
        <v>2218</v>
      </c>
      <c r="D888" s="113" t="s">
        <v>2211</v>
      </c>
      <c r="E888" s="113" t="s">
        <v>835</v>
      </c>
      <c r="F888" s="114">
        <v>62</v>
      </c>
      <c r="G888" s="113" t="s">
        <v>1153</v>
      </c>
      <c r="H888" s="113" t="s">
        <v>277</v>
      </c>
      <c r="I888" s="113" t="s">
        <v>2212</v>
      </c>
      <c r="J888" s="113" t="s">
        <v>336</v>
      </c>
      <c r="K888" s="113" t="s">
        <v>382</v>
      </c>
      <c r="L888" s="113" t="s">
        <v>420</v>
      </c>
      <c r="M888" s="113" t="s">
        <v>388</v>
      </c>
      <c r="N888" s="113" t="s">
        <v>44</v>
      </c>
      <c r="O888" s="113" t="s">
        <v>433</v>
      </c>
      <c r="P888" s="113" t="s">
        <v>824</v>
      </c>
      <c r="Q888" s="113">
        <v>32</v>
      </c>
      <c r="R888" s="113" t="s">
        <v>199</v>
      </c>
      <c r="S888" s="84" t="str">
        <f t="shared" si="91"/>
        <v>HATTERAS EF</v>
      </c>
      <c r="T888" s="84" t="str">
        <f t="shared" si="94"/>
        <v>темно-серый</v>
      </c>
      <c r="Y888" s="60">
        <f t="shared" si="95"/>
        <v>2</v>
      </c>
      <c r="Z888" s="49">
        <f t="shared" si="96"/>
        <v>92</v>
      </c>
      <c r="AA888" s="60">
        <f t="shared" si="97"/>
        <v>2092</v>
      </c>
    </row>
    <row r="889" spans="1:27">
      <c r="A889" s="84" t="str">
        <f t="shared" si="92"/>
        <v>684010232</v>
      </c>
      <c r="B889" s="84" t="str">
        <f t="shared" si="93"/>
        <v>02-092-05</v>
      </c>
      <c r="C889" s="113" t="s">
        <v>2219</v>
      </c>
      <c r="D889" s="113" t="s">
        <v>2211</v>
      </c>
      <c r="E889" s="113" t="s">
        <v>789</v>
      </c>
      <c r="F889" s="114">
        <v>63</v>
      </c>
      <c r="G889" s="113" t="s">
        <v>1153</v>
      </c>
      <c r="H889" s="113" t="s">
        <v>277</v>
      </c>
      <c r="I889" s="113" t="s">
        <v>2212</v>
      </c>
      <c r="J889" s="113" t="s">
        <v>336</v>
      </c>
      <c r="K889" s="113" t="s">
        <v>382</v>
      </c>
      <c r="L889" s="113" t="s">
        <v>420</v>
      </c>
      <c r="M889" s="113" t="s">
        <v>388</v>
      </c>
      <c r="N889" s="113" t="s">
        <v>44</v>
      </c>
      <c r="O889" s="113" t="s">
        <v>433</v>
      </c>
      <c r="P889" s="113" t="s">
        <v>824</v>
      </c>
      <c r="Q889" s="113">
        <v>32</v>
      </c>
      <c r="R889" s="113" t="s">
        <v>199</v>
      </c>
      <c r="S889" s="84" t="str">
        <f t="shared" si="91"/>
        <v>HATTERAS EF</v>
      </c>
      <c r="T889" s="84" t="str">
        <f t="shared" si="94"/>
        <v>темно-серый</v>
      </c>
      <c r="Y889" s="60">
        <f t="shared" si="95"/>
        <v>2</v>
      </c>
      <c r="Z889" s="49">
        <f t="shared" si="96"/>
        <v>92</v>
      </c>
      <c r="AA889" s="60">
        <f t="shared" si="97"/>
        <v>2092</v>
      </c>
    </row>
    <row r="890" spans="1:27">
      <c r="A890" s="84" t="str">
        <f t="shared" si="92"/>
        <v>684010232</v>
      </c>
      <c r="B890" s="84" t="str">
        <f t="shared" si="93"/>
        <v>02-092-05</v>
      </c>
      <c r="C890" s="113" t="s">
        <v>2220</v>
      </c>
      <c r="D890" s="113" t="s">
        <v>2211</v>
      </c>
      <c r="E890" s="113" t="s">
        <v>1161</v>
      </c>
      <c r="F890" s="114">
        <v>64</v>
      </c>
      <c r="G890" s="113" t="s">
        <v>1153</v>
      </c>
      <c r="H890" s="113" t="s">
        <v>277</v>
      </c>
      <c r="I890" s="113" t="s">
        <v>2212</v>
      </c>
      <c r="J890" s="113" t="s">
        <v>336</v>
      </c>
      <c r="K890" s="113" t="s">
        <v>382</v>
      </c>
      <c r="L890" s="113" t="s">
        <v>420</v>
      </c>
      <c r="M890" s="113" t="s">
        <v>388</v>
      </c>
      <c r="N890" s="113" t="s">
        <v>44</v>
      </c>
      <c r="O890" s="113" t="s">
        <v>433</v>
      </c>
      <c r="P890" s="113" t="s">
        <v>824</v>
      </c>
      <c r="Q890" s="113">
        <v>32</v>
      </c>
      <c r="R890" s="113" t="s">
        <v>199</v>
      </c>
      <c r="S890" s="84" t="str">
        <f t="shared" si="91"/>
        <v>HATTERAS EF</v>
      </c>
      <c r="T890" s="84" t="str">
        <f t="shared" si="94"/>
        <v>темно-серый</v>
      </c>
      <c r="Y890" s="60">
        <f t="shared" si="95"/>
        <v>2</v>
      </c>
      <c r="Z890" s="49">
        <f t="shared" si="96"/>
        <v>92</v>
      </c>
      <c r="AA890" s="60">
        <f t="shared" si="97"/>
        <v>2092</v>
      </c>
    </row>
    <row r="891" spans="1:27">
      <c r="A891" s="84" t="str">
        <f t="shared" si="92"/>
        <v>6840317268</v>
      </c>
      <c r="B891" s="84" t="str">
        <f t="shared" si="93"/>
        <v>02-126-14</v>
      </c>
      <c r="C891" s="113" t="s">
        <v>2221</v>
      </c>
      <c r="D891" s="113" t="s">
        <v>2222</v>
      </c>
      <c r="E891" s="113" t="s">
        <v>790</v>
      </c>
      <c r="F891" s="114">
        <v>55</v>
      </c>
      <c r="G891" s="113" t="s">
        <v>1463</v>
      </c>
      <c r="H891" s="113" t="s">
        <v>166</v>
      </c>
      <c r="I891" s="113" t="s">
        <v>786</v>
      </c>
      <c r="J891" s="113" t="s">
        <v>318</v>
      </c>
      <c r="K891" s="113" t="s">
        <v>382</v>
      </c>
      <c r="L891" s="113" t="s">
        <v>420</v>
      </c>
      <c r="M891" s="113" t="s">
        <v>388</v>
      </c>
      <c r="N891" s="113" t="s">
        <v>44</v>
      </c>
      <c r="O891" s="113" t="s">
        <v>433</v>
      </c>
      <c r="P891" s="113" t="s">
        <v>824</v>
      </c>
      <c r="Q891" s="113">
        <v>268</v>
      </c>
      <c r="R891" s="113" t="s">
        <v>86</v>
      </c>
      <c r="S891" s="84" t="str">
        <f t="shared" si="91"/>
        <v>HATTERAS</v>
      </c>
      <c r="T891" s="84" t="str">
        <f t="shared" si="94"/>
        <v>коричневый / голубой</v>
      </c>
      <c r="Y891" s="60">
        <f t="shared" si="95"/>
        <v>2</v>
      </c>
      <c r="Z891" s="49">
        <f t="shared" si="96"/>
        <v>126</v>
      </c>
      <c r="AA891" s="60">
        <f t="shared" si="97"/>
        <v>2126</v>
      </c>
    </row>
    <row r="892" spans="1:27">
      <c r="A892" s="84" t="str">
        <f t="shared" si="92"/>
        <v>6840317268</v>
      </c>
      <c r="B892" s="84" t="str">
        <f t="shared" si="93"/>
        <v>02-126-14</v>
      </c>
      <c r="C892" s="113" t="s">
        <v>2223</v>
      </c>
      <c r="D892" s="113" t="s">
        <v>2222</v>
      </c>
      <c r="E892" s="113" t="s">
        <v>813</v>
      </c>
      <c r="F892" s="114">
        <v>56</v>
      </c>
      <c r="G892" s="113" t="s">
        <v>1463</v>
      </c>
      <c r="H892" s="113" t="s">
        <v>166</v>
      </c>
      <c r="I892" s="113" t="s">
        <v>786</v>
      </c>
      <c r="J892" s="113" t="s">
        <v>318</v>
      </c>
      <c r="K892" s="113" t="s">
        <v>382</v>
      </c>
      <c r="L892" s="113" t="s">
        <v>420</v>
      </c>
      <c r="M892" s="113" t="s">
        <v>388</v>
      </c>
      <c r="N892" s="113" t="s">
        <v>44</v>
      </c>
      <c r="O892" s="113" t="s">
        <v>433</v>
      </c>
      <c r="P892" s="113" t="s">
        <v>824</v>
      </c>
      <c r="Q892" s="113">
        <v>268</v>
      </c>
      <c r="R892" s="113" t="s">
        <v>86</v>
      </c>
      <c r="S892" s="84" t="str">
        <f t="shared" si="91"/>
        <v>HATTERAS</v>
      </c>
      <c r="T892" s="84" t="str">
        <f t="shared" si="94"/>
        <v>коричневый / голубой</v>
      </c>
      <c r="Y892" s="60">
        <f t="shared" si="95"/>
        <v>2</v>
      </c>
      <c r="Z892" s="49">
        <f t="shared" si="96"/>
        <v>126</v>
      </c>
      <c r="AA892" s="60">
        <f t="shared" si="97"/>
        <v>2126</v>
      </c>
    </row>
    <row r="893" spans="1:27">
      <c r="A893" s="84" t="str">
        <f t="shared" si="92"/>
        <v>6840317268</v>
      </c>
      <c r="B893" s="84" t="str">
        <f t="shared" si="93"/>
        <v>02-126-14</v>
      </c>
      <c r="C893" s="113" t="s">
        <v>2224</v>
      </c>
      <c r="D893" s="113" t="s">
        <v>2222</v>
      </c>
      <c r="E893" s="113" t="s">
        <v>787</v>
      </c>
      <c r="F893" s="114">
        <v>57</v>
      </c>
      <c r="G893" s="113" t="s">
        <v>1463</v>
      </c>
      <c r="H893" s="113" t="s">
        <v>166</v>
      </c>
      <c r="I893" s="113" t="s">
        <v>786</v>
      </c>
      <c r="J893" s="113" t="s">
        <v>318</v>
      </c>
      <c r="K893" s="113" t="s">
        <v>382</v>
      </c>
      <c r="L893" s="113" t="s">
        <v>420</v>
      </c>
      <c r="M893" s="113" t="s">
        <v>388</v>
      </c>
      <c r="N893" s="113" t="s">
        <v>44</v>
      </c>
      <c r="O893" s="113" t="s">
        <v>433</v>
      </c>
      <c r="P893" s="113" t="s">
        <v>824</v>
      </c>
      <c r="Q893" s="113">
        <v>268</v>
      </c>
      <c r="R893" s="113" t="s">
        <v>86</v>
      </c>
      <c r="S893" s="84" t="str">
        <f t="shared" si="91"/>
        <v>HATTERAS</v>
      </c>
      <c r="T893" s="84" t="str">
        <f t="shared" si="94"/>
        <v>коричневый / голубой</v>
      </c>
      <c r="Y893" s="60">
        <f t="shared" si="95"/>
        <v>2</v>
      </c>
      <c r="Z893" s="49">
        <f t="shared" si="96"/>
        <v>126</v>
      </c>
      <c r="AA893" s="60">
        <f t="shared" si="97"/>
        <v>2126</v>
      </c>
    </row>
    <row r="894" spans="1:27">
      <c r="A894" s="84" t="str">
        <f t="shared" si="92"/>
        <v>6840317268</v>
      </c>
      <c r="B894" s="84" t="str">
        <f t="shared" si="93"/>
        <v>02-126-14</v>
      </c>
      <c r="C894" s="113" t="s">
        <v>2225</v>
      </c>
      <c r="D894" s="113" t="s">
        <v>2222</v>
      </c>
      <c r="E894" s="113" t="s">
        <v>797</v>
      </c>
      <c r="F894" s="114">
        <v>58</v>
      </c>
      <c r="G894" s="113" t="s">
        <v>1463</v>
      </c>
      <c r="H894" s="113" t="s">
        <v>166</v>
      </c>
      <c r="I894" s="113" t="s">
        <v>786</v>
      </c>
      <c r="J894" s="113" t="s">
        <v>318</v>
      </c>
      <c r="K894" s="113" t="s">
        <v>382</v>
      </c>
      <c r="L894" s="113" t="s">
        <v>420</v>
      </c>
      <c r="M894" s="113" t="s">
        <v>388</v>
      </c>
      <c r="N894" s="113" t="s">
        <v>44</v>
      </c>
      <c r="O894" s="113" t="s">
        <v>433</v>
      </c>
      <c r="P894" s="113" t="s">
        <v>824</v>
      </c>
      <c r="Q894" s="113">
        <v>268</v>
      </c>
      <c r="R894" s="113" t="s">
        <v>86</v>
      </c>
      <c r="S894" s="84" t="str">
        <f t="shared" si="91"/>
        <v>HATTERAS</v>
      </c>
      <c r="T894" s="84" t="str">
        <f t="shared" si="94"/>
        <v>коричневый / голубой</v>
      </c>
      <c r="Y894" s="60">
        <f t="shared" si="95"/>
        <v>2</v>
      </c>
      <c r="Z894" s="49">
        <f t="shared" si="96"/>
        <v>126</v>
      </c>
      <c r="AA894" s="60">
        <f t="shared" si="97"/>
        <v>2126</v>
      </c>
    </row>
    <row r="895" spans="1:27">
      <c r="A895" s="84" t="str">
        <f t="shared" si="92"/>
        <v>6840317268</v>
      </c>
      <c r="B895" s="84" t="str">
        <f t="shared" si="93"/>
        <v>02-126-14</v>
      </c>
      <c r="C895" s="113" t="s">
        <v>2226</v>
      </c>
      <c r="D895" s="113" t="s">
        <v>2222</v>
      </c>
      <c r="E895" s="113" t="s">
        <v>785</v>
      </c>
      <c r="F895" s="114">
        <v>59</v>
      </c>
      <c r="G895" s="113" t="s">
        <v>1463</v>
      </c>
      <c r="H895" s="113" t="s">
        <v>166</v>
      </c>
      <c r="I895" s="113" t="s">
        <v>786</v>
      </c>
      <c r="J895" s="113" t="s">
        <v>318</v>
      </c>
      <c r="K895" s="113" t="s">
        <v>382</v>
      </c>
      <c r="L895" s="113" t="s">
        <v>420</v>
      </c>
      <c r="M895" s="113" t="s">
        <v>388</v>
      </c>
      <c r="N895" s="113" t="s">
        <v>44</v>
      </c>
      <c r="O895" s="113" t="s">
        <v>433</v>
      </c>
      <c r="P895" s="113" t="s">
        <v>824</v>
      </c>
      <c r="Q895" s="113">
        <v>268</v>
      </c>
      <c r="R895" s="113" t="s">
        <v>86</v>
      </c>
      <c r="S895" s="84" t="str">
        <f t="shared" si="91"/>
        <v>HATTERAS</v>
      </c>
      <c r="T895" s="84" t="str">
        <f t="shared" si="94"/>
        <v>коричневый / голубой</v>
      </c>
      <c r="Y895" s="60">
        <f t="shared" si="95"/>
        <v>2</v>
      </c>
      <c r="Z895" s="49">
        <f t="shared" si="96"/>
        <v>126</v>
      </c>
      <c r="AA895" s="60">
        <f t="shared" si="97"/>
        <v>2126</v>
      </c>
    </row>
    <row r="896" spans="1:27">
      <c r="A896" s="84" t="str">
        <f t="shared" si="92"/>
        <v>6840317268</v>
      </c>
      <c r="B896" s="84" t="str">
        <f t="shared" si="93"/>
        <v>02-126-14</v>
      </c>
      <c r="C896" s="113" t="s">
        <v>2227</v>
      </c>
      <c r="D896" s="113" t="s">
        <v>2222</v>
      </c>
      <c r="E896" s="113" t="s">
        <v>798</v>
      </c>
      <c r="F896" s="114">
        <v>60</v>
      </c>
      <c r="G896" s="113" t="s">
        <v>1463</v>
      </c>
      <c r="H896" s="113" t="s">
        <v>166</v>
      </c>
      <c r="I896" s="113" t="s">
        <v>786</v>
      </c>
      <c r="J896" s="113" t="s">
        <v>318</v>
      </c>
      <c r="K896" s="113" t="s">
        <v>382</v>
      </c>
      <c r="L896" s="113" t="s">
        <v>420</v>
      </c>
      <c r="M896" s="113" t="s">
        <v>388</v>
      </c>
      <c r="N896" s="113" t="s">
        <v>44</v>
      </c>
      <c r="O896" s="113" t="s">
        <v>433</v>
      </c>
      <c r="P896" s="113" t="s">
        <v>824</v>
      </c>
      <c r="Q896" s="113">
        <v>268</v>
      </c>
      <c r="R896" s="113" t="s">
        <v>86</v>
      </c>
      <c r="S896" s="84" t="str">
        <f t="shared" si="91"/>
        <v>HATTERAS</v>
      </c>
      <c r="T896" s="84" t="str">
        <f t="shared" si="94"/>
        <v>коричневый / голубой</v>
      </c>
      <c r="Y896" s="60">
        <f t="shared" si="95"/>
        <v>2</v>
      </c>
      <c r="Z896" s="49">
        <f t="shared" si="96"/>
        <v>126</v>
      </c>
      <c r="AA896" s="60">
        <f t="shared" si="97"/>
        <v>2126</v>
      </c>
    </row>
    <row r="897" spans="1:27">
      <c r="A897" s="84" t="str">
        <f t="shared" si="92"/>
        <v>6840317268</v>
      </c>
      <c r="B897" s="84" t="str">
        <f t="shared" si="93"/>
        <v>02-126-14</v>
      </c>
      <c r="C897" s="113" t="s">
        <v>2228</v>
      </c>
      <c r="D897" s="113" t="s">
        <v>2222</v>
      </c>
      <c r="E897" s="113" t="s">
        <v>788</v>
      </c>
      <c r="F897" s="114">
        <v>61</v>
      </c>
      <c r="G897" s="113" t="s">
        <v>1463</v>
      </c>
      <c r="H897" s="113" t="s">
        <v>166</v>
      </c>
      <c r="I897" s="113" t="s">
        <v>786</v>
      </c>
      <c r="J897" s="113" t="s">
        <v>318</v>
      </c>
      <c r="K897" s="113" t="s">
        <v>382</v>
      </c>
      <c r="L897" s="113" t="s">
        <v>420</v>
      </c>
      <c r="M897" s="113" t="s">
        <v>388</v>
      </c>
      <c r="N897" s="113" t="s">
        <v>44</v>
      </c>
      <c r="O897" s="113" t="s">
        <v>433</v>
      </c>
      <c r="P897" s="113" t="s">
        <v>824</v>
      </c>
      <c r="Q897" s="113">
        <v>268</v>
      </c>
      <c r="R897" s="113" t="s">
        <v>86</v>
      </c>
      <c r="S897" s="84" t="str">
        <f t="shared" si="91"/>
        <v>HATTERAS</v>
      </c>
      <c r="T897" s="84" t="str">
        <f t="shared" si="94"/>
        <v>коричневый / голубой</v>
      </c>
      <c r="Y897" s="60">
        <f t="shared" si="95"/>
        <v>2</v>
      </c>
      <c r="Z897" s="49">
        <f t="shared" si="96"/>
        <v>126</v>
      </c>
      <c r="AA897" s="60">
        <f t="shared" si="97"/>
        <v>2126</v>
      </c>
    </row>
    <row r="898" spans="1:27">
      <c r="A898" s="84" t="str">
        <f t="shared" si="92"/>
        <v>6840317268</v>
      </c>
      <c r="B898" s="84" t="str">
        <f t="shared" si="93"/>
        <v>02-126-14</v>
      </c>
      <c r="C898" s="113" t="s">
        <v>2229</v>
      </c>
      <c r="D898" s="113" t="s">
        <v>2222</v>
      </c>
      <c r="E898" s="113" t="s">
        <v>835</v>
      </c>
      <c r="F898" s="114">
        <v>62</v>
      </c>
      <c r="G898" s="113" t="s">
        <v>1463</v>
      </c>
      <c r="H898" s="113" t="s">
        <v>166</v>
      </c>
      <c r="I898" s="113" t="s">
        <v>786</v>
      </c>
      <c r="J898" s="113" t="s">
        <v>318</v>
      </c>
      <c r="K898" s="113" t="s">
        <v>382</v>
      </c>
      <c r="L898" s="113" t="s">
        <v>420</v>
      </c>
      <c r="M898" s="113" t="s">
        <v>388</v>
      </c>
      <c r="N898" s="113" t="s">
        <v>44</v>
      </c>
      <c r="O898" s="113" t="s">
        <v>433</v>
      </c>
      <c r="P898" s="113" t="s">
        <v>824</v>
      </c>
      <c r="Q898" s="113">
        <v>268</v>
      </c>
      <c r="R898" s="113" t="s">
        <v>86</v>
      </c>
      <c r="S898" s="84" t="str">
        <f t="shared" ref="S898:S961" si="98">IF(A898&lt;&gt;"",IF(FIND(" ",G898)&gt;=1,MID(G898,FIND(" ",G898)+1,LEN(G898)),""),"")</f>
        <v>HATTERAS</v>
      </c>
      <c r="T898" s="84" t="str">
        <f t="shared" si="94"/>
        <v>коричневый / голубой</v>
      </c>
      <c r="Y898" s="60">
        <f t="shared" si="95"/>
        <v>2</v>
      </c>
      <c r="Z898" s="49">
        <f t="shared" si="96"/>
        <v>126</v>
      </c>
      <c r="AA898" s="60">
        <f t="shared" si="97"/>
        <v>2126</v>
      </c>
    </row>
    <row r="899" spans="1:27">
      <c r="A899" s="84" t="str">
        <f t="shared" ref="A899:A962" si="99">IF(G899&amp;Q899&lt;&gt;"",IF(FIND(" ",G899)&gt;=1,MID(G899,1,FIND(" ",G899)-1)&amp;Q899,G899&amp;Q899),"")</f>
        <v>6840317268</v>
      </c>
      <c r="B899" s="84" t="str">
        <f t="shared" ref="B899:B962" si="100">IF(C899&lt;&gt;"",LEFT(C899,9),"")</f>
        <v>02-126-14</v>
      </c>
      <c r="C899" s="113" t="s">
        <v>2230</v>
      </c>
      <c r="D899" s="113" t="s">
        <v>2222</v>
      </c>
      <c r="E899" s="113" t="s">
        <v>789</v>
      </c>
      <c r="F899" s="114">
        <v>63</v>
      </c>
      <c r="G899" s="113" t="s">
        <v>1463</v>
      </c>
      <c r="H899" s="113" t="s">
        <v>166</v>
      </c>
      <c r="I899" s="113" t="s">
        <v>786</v>
      </c>
      <c r="J899" s="113" t="s">
        <v>318</v>
      </c>
      <c r="K899" s="113" t="s">
        <v>382</v>
      </c>
      <c r="L899" s="113" t="s">
        <v>420</v>
      </c>
      <c r="M899" s="113" t="s">
        <v>388</v>
      </c>
      <c r="N899" s="113" t="s">
        <v>44</v>
      </c>
      <c r="O899" s="113" t="s">
        <v>433</v>
      </c>
      <c r="P899" s="113" t="s">
        <v>824</v>
      </c>
      <c r="Q899" s="113">
        <v>268</v>
      </c>
      <c r="R899" s="113" t="s">
        <v>86</v>
      </c>
      <c r="S899" s="84" t="str">
        <f t="shared" si="98"/>
        <v>HATTERAS</v>
      </c>
      <c r="T899" s="84" t="str">
        <f t="shared" ref="T899:T962" si="101">IF(H899&lt;&gt;"",H899,"")</f>
        <v>коричневый / голубой</v>
      </c>
      <c r="Y899" s="60">
        <f t="shared" ref="Y899:Y962" si="102">IFERROR(VALUE(MID($C899,1,2)),0)</f>
        <v>2</v>
      </c>
      <c r="Z899" s="49">
        <f t="shared" ref="Z899:Z962" si="103">IFERROR(VALUE(MID($C899,4,3)),0)</f>
        <v>126</v>
      </c>
      <c r="AA899" s="60">
        <f t="shared" ref="AA899:AA962" si="104">VALUE(RIGHT("00"&amp;Y899,2)&amp;RIGHT("000"&amp;Z899,3))</f>
        <v>2126</v>
      </c>
    </row>
    <row r="900" spans="1:27">
      <c r="A900" s="84" t="str">
        <f t="shared" si="99"/>
        <v>6840601422</v>
      </c>
      <c r="B900" s="84" t="str">
        <f t="shared" si="100"/>
        <v>02-096-06</v>
      </c>
      <c r="C900" s="113" t="s">
        <v>2231</v>
      </c>
      <c r="D900" s="113" t="s">
        <v>2232</v>
      </c>
      <c r="E900" s="113" t="s">
        <v>790</v>
      </c>
      <c r="F900" s="114">
        <v>55</v>
      </c>
      <c r="G900" s="113" t="s">
        <v>1209</v>
      </c>
      <c r="H900" s="113" t="s">
        <v>71</v>
      </c>
      <c r="I900" s="113" t="s">
        <v>786</v>
      </c>
      <c r="J900" s="113" t="s">
        <v>318</v>
      </c>
      <c r="K900" s="113" t="s">
        <v>382</v>
      </c>
      <c r="L900" s="113" t="s">
        <v>420</v>
      </c>
      <c r="M900" s="113" t="s">
        <v>388</v>
      </c>
      <c r="N900" s="113" t="s">
        <v>44</v>
      </c>
      <c r="O900" s="113" t="s">
        <v>386</v>
      </c>
      <c r="P900" s="113" t="s">
        <v>824</v>
      </c>
      <c r="Q900" s="113">
        <v>422</v>
      </c>
      <c r="R900" s="113" t="s">
        <v>71</v>
      </c>
      <c r="S900" s="84" t="str">
        <f t="shared" si="98"/>
        <v>HATTERAS DONEGAL</v>
      </c>
      <c r="T900" s="84" t="str">
        <f t="shared" si="101"/>
        <v>синий</v>
      </c>
      <c r="Y900" s="60">
        <f t="shared" si="102"/>
        <v>2</v>
      </c>
      <c r="Z900" s="49">
        <f t="shared" si="103"/>
        <v>96</v>
      </c>
      <c r="AA900" s="60">
        <f t="shared" si="104"/>
        <v>2096</v>
      </c>
    </row>
    <row r="901" spans="1:27">
      <c r="A901" s="84" t="str">
        <f t="shared" si="99"/>
        <v>6840601422</v>
      </c>
      <c r="B901" s="84" t="str">
        <f t="shared" si="100"/>
        <v>02-096-06</v>
      </c>
      <c r="C901" s="113" t="s">
        <v>2233</v>
      </c>
      <c r="D901" s="113" t="s">
        <v>2232</v>
      </c>
      <c r="E901" s="113" t="s">
        <v>787</v>
      </c>
      <c r="F901" s="114">
        <v>57</v>
      </c>
      <c r="G901" s="113" t="s">
        <v>1209</v>
      </c>
      <c r="H901" s="113" t="s">
        <v>71</v>
      </c>
      <c r="I901" s="113" t="s">
        <v>786</v>
      </c>
      <c r="J901" s="113" t="s">
        <v>318</v>
      </c>
      <c r="K901" s="113" t="s">
        <v>382</v>
      </c>
      <c r="L901" s="113" t="s">
        <v>420</v>
      </c>
      <c r="M901" s="113" t="s">
        <v>388</v>
      </c>
      <c r="N901" s="113" t="s">
        <v>44</v>
      </c>
      <c r="O901" s="113" t="s">
        <v>386</v>
      </c>
      <c r="P901" s="113" t="s">
        <v>824</v>
      </c>
      <c r="Q901" s="113">
        <v>422</v>
      </c>
      <c r="R901" s="113" t="s">
        <v>71</v>
      </c>
      <c r="S901" s="84" t="str">
        <f t="shared" si="98"/>
        <v>HATTERAS DONEGAL</v>
      </c>
      <c r="T901" s="84" t="str">
        <f t="shared" si="101"/>
        <v>синий</v>
      </c>
      <c r="Y901" s="60">
        <f t="shared" si="102"/>
        <v>2</v>
      </c>
      <c r="Z901" s="49">
        <f t="shared" si="103"/>
        <v>96</v>
      </c>
      <c r="AA901" s="60">
        <f t="shared" si="104"/>
        <v>2096</v>
      </c>
    </row>
    <row r="902" spans="1:27">
      <c r="A902" s="84" t="str">
        <f t="shared" si="99"/>
        <v>6840601422</v>
      </c>
      <c r="B902" s="84" t="str">
        <f t="shared" si="100"/>
        <v>02-096-06</v>
      </c>
      <c r="C902" s="113" t="s">
        <v>2234</v>
      </c>
      <c r="D902" s="113" t="s">
        <v>2232</v>
      </c>
      <c r="E902" s="113" t="s">
        <v>797</v>
      </c>
      <c r="F902" s="114">
        <v>58</v>
      </c>
      <c r="G902" s="113" t="s">
        <v>1209</v>
      </c>
      <c r="H902" s="113" t="s">
        <v>71</v>
      </c>
      <c r="I902" s="113" t="s">
        <v>786</v>
      </c>
      <c r="J902" s="113" t="s">
        <v>318</v>
      </c>
      <c r="K902" s="113" t="s">
        <v>382</v>
      </c>
      <c r="L902" s="113" t="s">
        <v>420</v>
      </c>
      <c r="M902" s="113" t="s">
        <v>388</v>
      </c>
      <c r="N902" s="113" t="s">
        <v>44</v>
      </c>
      <c r="O902" s="113" t="s">
        <v>386</v>
      </c>
      <c r="P902" s="113" t="s">
        <v>824</v>
      </c>
      <c r="Q902" s="113">
        <v>422</v>
      </c>
      <c r="R902" s="113" t="s">
        <v>71</v>
      </c>
      <c r="S902" s="84" t="str">
        <f t="shared" si="98"/>
        <v>HATTERAS DONEGAL</v>
      </c>
      <c r="T902" s="84" t="str">
        <f t="shared" si="101"/>
        <v>синий</v>
      </c>
      <c r="Y902" s="60">
        <f t="shared" si="102"/>
        <v>2</v>
      </c>
      <c r="Z902" s="49">
        <f t="shared" si="103"/>
        <v>96</v>
      </c>
      <c r="AA902" s="60">
        <f t="shared" si="104"/>
        <v>2096</v>
      </c>
    </row>
    <row r="903" spans="1:27">
      <c r="A903" s="84" t="str">
        <f t="shared" si="99"/>
        <v>6840601422</v>
      </c>
      <c r="B903" s="84" t="str">
        <f t="shared" si="100"/>
        <v>02-096-06</v>
      </c>
      <c r="C903" s="113" t="s">
        <v>2235</v>
      </c>
      <c r="D903" s="113" t="s">
        <v>2232</v>
      </c>
      <c r="E903" s="113" t="s">
        <v>785</v>
      </c>
      <c r="F903" s="114">
        <v>59</v>
      </c>
      <c r="G903" s="113" t="s">
        <v>1209</v>
      </c>
      <c r="H903" s="113" t="s">
        <v>71</v>
      </c>
      <c r="I903" s="113" t="s">
        <v>786</v>
      </c>
      <c r="J903" s="113" t="s">
        <v>318</v>
      </c>
      <c r="K903" s="113" t="s">
        <v>382</v>
      </c>
      <c r="L903" s="113" t="s">
        <v>420</v>
      </c>
      <c r="M903" s="113" t="s">
        <v>388</v>
      </c>
      <c r="N903" s="113" t="s">
        <v>44</v>
      </c>
      <c r="O903" s="113" t="s">
        <v>386</v>
      </c>
      <c r="P903" s="113" t="s">
        <v>824</v>
      </c>
      <c r="Q903" s="113">
        <v>422</v>
      </c>
      <c r="R903" s="113" t="s">
        <v>71</v>
      </c>
      <c r="S903" s="84" t="str">
        <f t="shared" si="98"/>
        <v>HATTERAS DONEGAL</v>
      </c>
      <c r="T903" s="84" t="str">
        <f t="shared" si="101"/>
        <v>синий</v>
      </c>
      <c r="Y903" s="60">
        <f t="shared" si="102"/>
        <v>2</v>
      </c>
      <c r="Z903" s="49">
        <f t="shared" si="103"/>
        <v>96</v>
      </c>
      <c r="AA903" s="60">
        <f t="shared" si="104"/>
        <v>2096</v>
      </c>
    </row>
    <row r="904" spans="1:27">
      <c r="A904" s="84" t="str">
        <f t="shared" si="99"/>
        <v>6840601422</v>
      </c>
      <c r="B904" s="84" t="str">
        <f t="shared" si="100"/>
        <v>02-096-06</v>
      </c>
      <c r="C904" s="113" t="s">
        <v>2236</v>
      </c>
      <c r="D904" s="113" t="s">
        <v>2232</v>
      </c>
      <c r="E904" s="113" t="s">
        <v>798</v>
      </c>
      <c r="F904" s="114">
        <v>60</v>
      </c>
      <c r="G904" s="113" t="s">
        <v>1209</v>
      </c>
      <c r="H904" s="113" t="s">
        <v>71</v>
      </c>
      <c r="I904" s="113" t="s">
        <v>786</v>
      </c>
      <c r="J904" s="113" t="s">
        <v>318</v>
      </c>
      <c r="K904" s="113" t="s">
        <v>382</v>
      </c>
      <c r="L904" s="113" t="s">
        <v>420</v>
      </c>
      <c r="M904" s="113" t="s">
        <v>388</v>
      </c>
      <c r="N904" s="113" t="s">
        <v>44</v>
      </c>
      <c r="O904" s="113" t="s">
        <v>386</v>
      </c>
      <c r="P904" s="113" t="s">
        <v>824</v>
      </c>
      <c r="Q904" s="113">
        <v>422</v>
      </c>
      <c r="R904" s="113" t="s">
        <v>71</v>
      </c>
      <c r="S904" s="84" t="str">
        <f t="shared" si="98"/>
        <v>HATTERAS DONEGAL</v>
      </c>
      <c r="T904" s="84" t="str">
        <f t="shared" si="101"/>
        <v>синий</v>
      </c>
      <c r="Y904" s="60">
        <f t="shared" si="102"/>
        <v>2</v>
      </c>
      <c r="Z904" s="49">
        <f t="shared" si="103"/>
        <v>96</v>
      </c>
      <c r="AA904" s="60">
        <f t="shared" si="104"/>
        <v>2096</v>
      </c>
    </row>
    <row r="905" spans="1:27">
      <c r="A905" s="84" t="str">
        <f t="shared" si="99"/>
        <v>6840601422</v>
      </c>
      <c r="B905" s="84" t="str">
        <f t="shared" si="100"/>
        <v>02-096-06</v>
      </c>
      <c r="C905" s="113" t="s">
        <v>2237</v>
      </c>
      <c r="D905" s="113" t="s">
        <v>2232</v>
      </c>
      <c r="E905" s="113" t="s">
        <v>788</v>
      </c>
      <c r="F905" s="114">
        <v>61</v>
      </c>
      <c r="G905" s="113" t="s">
        <v>1209</v>
      </c>
      <c r="H905" s="113" t="s">
        <v>71</v>
      </c>
      <c r="I905" s="113" t="s">
        <v>786</v>
      </c>
      <c r="J905" s="113" t="s">
        <v>318</v>
      </c>
      <c r="K905" s="113" t="s">
        <v>382</v>
      </c>
      <c r="L905" s="113" t="s">
        <v>420</v>
      </c>
      <c r="M905" s="113" t="s">
        <v>388</v>
      </c>
      <c r="N905" s="113" t="s">
        <v>44</v>
      </c>
      <c r="O905" s="113" t="s">
        <v>386</v>
      </c>
      <c r="P905" s="113" t="s">
        <v>824</v>
      </c>
      <c r="Q905" s="113">
        <v>422</v>
      </c>
      <c r="R905" s="113" t="s">
        <v>71</v>
      </c>
      <c r="S905" s="84" t="str">
        <f t="shared" si="98"/>
        <v>HATTERAS DONEGAL</v>
      </c>
      <c r="T905" s="84" t="str">
        <f t="shared" si="101"/>
        <v>синий</v>
      </c>
      <c r="Y905" s="60">
        <f t="shared" si="102"/>
        <v>2</v>
      </c>
      <c r="Z905" s="49">
        <f t="shared" si="103"/>
        <v>96</v>
      </c>
      <c r="AA905" s="60">
        <f t="shared" si="104"/>
        <v>2096</v>
      </c>
    </row>
    <row r="906" spans="1:27">
      <c r="A906" s="84" t="str">
        <f t="shared" si="99"/>
        <v>6840601422</v>
      </c>
      <c r="B906" s="84" t="str">
        <f t="shared" si="100"/>
        <v>02-096-06</v>
      </c>
      <c r="C906" s="113" t="s">
        <v>2238</v>
      </c>
      <c r="D906" s="113" t="s">
        <v>2232</v>
      </c>
      <c r="E906" s="113" t="s">
        <v>813</v>
      </c>
      <c r="F906" s="114">
        <v>56</v>
      </c>
      <c r="G906" s="113" t="s">
        <v>1209</v>
      </c>
      <c r="H906" s="113" t="s">
        <v>71</v>
      </c>
      <c r="I906" s="113" t="s">
        <v>786</v>
      </c>
      <c r="J906" s="113" t="s">
        <v>318</v>
      </c>
      <c r="K906" s="113" t="s">
        <v>382</v>
      </c>
      <c r="L906" s="113" t="s">
        <v>420</v>
      </c>
      <c r="M906" s="113" t="s">
        <v>388</v>
      </c>
      <c r="N906" s="113" t="s">
        <v>44</v>
      </c>
      <c r="O906" s="113" t="s">
        <v>386</v>
      </c>
      <c r="P906" s="113" t="s">
        <v>824</v>
      </c>
      <c r="Q906" s="113">
        <v>422</v>
      </c>
      <c r="R906" s="113" t="s">
        <v>71</v>
      </c>
      <c r="S906" s="84" t="str">
        <f t="shared" si="98"/>
        <v>HATTERAS DONEGAL</v>
      </c>
      <c r="T906" s="84" t="str">
        <f t="shared" si="101"/>
        <v>синий</v>
      </c>
      <c r="Y906" s="60">
        <f t="shared" si="102"/>
        <v>2</v>
      </c>
      <c r="Z906" s="49">
        <f t="shared" si="103"/>
        <v>96</v>
      </c>
      <c r="AA906" s="60">
        <f t="shared" si="104"/>
        <v>2096</v>
      </c>
    </row>
    <row r="907" spans="1:27">
      <c r="A907" s="84" t="str">
        <f t="shared" si="99"/>
        <v>6840601422</v>
      </c>
      <c r="B907" s="84" t="str">
        <f t="shared" si="100"/>
        <v>02-096-06</v>
      </c>
      <c r="C907" s="113" t="s">
        <v>2239</v>
      </c>
      <c r="D907" s="113" t="s">
        <v>2232</v>
      </c>
      <c r="E907" s="113" t="s">
        <v>835</v>
      </c>
      <c r="F907" s="114">
        <v>62</v>
      </c>
      <c r="G907" s="113" t="s">
        <v>1209</v>
      </c>
      <c r="H907" s="113" t="s">
        <v>71</v>
      </c>
      <c r="I907" s="113" t="s">
        <v>786</v>
      </c>
      <c r="J907" s="113" t="s">
        <v>318</v>
      </c>
      <c r="K907" s="113" t="s">
        <v>382</v>
      </c>
      <c r="L907" s="113" t="s">
        <v>420</v>
      </c>
      <c r="M907" s="113" t="s">
        <v>388</v>
      </c>
      <c r="N907" s="113" t="s">
        <v>44</v>
      </c>
      <c r="O907" s="113" t="s">
        <v>386</v>
      </c>
      <c r="P907" s="113" t="s">
        <v>824</v>
      </c>
      <c r="Q907" s="113">
        <v>422</v>
      </c>
      <c r="R907" s="113" t="s">
        <v>71</v>
      </c>
      <c r="S907" s="84" t="str">
        <f t="shared" si="98"/>
        <v>HATTERAS DONEGAL</v>
      </c>
      <c r="T907" s="84" t="str">
        <f t="shared" si="101"/>
        <v>синий</v>
      </c>
      <c r="Y907" s="60">
        <f t="shared" si="102"/>
        <v>2</v>
      </c>
      <c r="Z907" s="49">
        <f t="shared" si="103"/>
        <v>96</v>
      </c>
      <c r="AA907" s="60">
        <f t="shared" si="104"/>
        <v>2096</v>
      </c>
    </row>
    <row r="908" spans="1:27">
      <c r="A908" s="84" t="str">
        <f t="shared" si="99"/>
        <v>6840601422</v>
      </c>
      <c r="B908" s="84" t="str">
        <f t="shared" si="100"/>
        <v>02-096-06</v>
      </c>
      <c r="C908" s="113" t="s">
        <v>2240</v>
      </c>
      <c r="D908" s="113" t="s">
        <v>2232</v>
      </c>
      <c r="E908" s="113" t="s">
        <v>789</v>
      </c>
      <c r="F908" s="114">
        <v>63</v>
      </c>
      <c r="G908" s="113" t="s">
        <v>1209</v>
      </c>
      <c r="H908" s="113" t="s">
        <v>71</v>
      </c>
      <c r="I908" s="113" t="s">
        <v>786</v>
      </c>
      <c r="J908" s="113" t="s">
        <v>318</v>
      </c>
      <c r="K908" s="113" t="s">
        <v>382</v>
      </c>
      <c r="L908" s="113" t="s">
        <v>420</v>
      </c>
      <c r="M908" s="113" t="s">
        <v>388</v>
      </c>
      <c r="N908" s="113" t="s">
        <v>44</v>
      </c>
      <c r="O908" s="113" t="s">
        <v>386</v>
      </c>
      <c r="P908" s="113" t="s">
        <v>824</v>
      </c>
      <c r="Q908" s="113">
        <v>422</v>
      </c>
      <c r="R908" s="113" t="s">
        <v>71</v>
      </c>
      <c r="S908" s="84" t="str">
        <f t="shared" si="98"/>
        <v>HATTERAS DONEGAL</v>
      </c>
      <c r="T908" s="84" t="str">
        <f t="shared" si="101"/>
        <v>синий</v>
      </c>
      <c r="Y908" s="60">
        <f t="shared" si="102"/>
        <v>2</v>
      </c>
      <c r="Z908" s="49">
        <f t="shared" si="103"/>
        <v>96</v>
      </c>
      <c r="AA908" s="60">
        <f t="shared" si="104"/>
        <v>2096</v>
      </c>
    </row>
    <row r="909" spans="1:27">
      <c r="A909" s="84" t="str">
        <f t="shared" si="99"/>
        <v>74971056</v>
      </c>
      <c r="B909" s="84" t="str">
        <f t="shared" si="100"/>
        <v>02-098-13</v>
      </c>
      <c r="C909" s="113" t="s">
        <v>2241</v>
      </c>
      <c r="D909" s="113" t="s">
        <v>2242</v>
      </c>
      <c r="E909" s="113" t="s">
        <v>800</v>
      </c>
      <c r="F909" s="114">
        <v>0</v>
      </c>
      <c r="G909" s="113" t="s">
        <v>1245</v>
      </c>
      <c r="H909" s="113" t="s">
        <v>217</v>
      </c>
      <c r="I909" s="113" t="s">
        <v>810</v>
      </c>
      <c r="J909" s="113" t="s">
        <v>350</v>
      </c>
      <c r="K909" s="113" t="s">
        <v>382</v>
      </c>
      <c r="L909" s="113" t="s">
        <v>420</v>
      </c>
      <c r="M909" s="113" t="s">
        <v>388</v>
      </c>
      <c r="N909" s="113" t="s">
        <v>32</v>
      </c>
      <c r="O909" s="113" t="s">
        <v>386</v>
      </c>
      <c r="P909" s="113" t="s">
        <v>824</v>
      </c>
      <c r="Q909" s="113">
        <v>6</v>
      </c>
      <c r="R909" s="113" t="s">
        <v>199</v>
      </c>
      <c r="S909" s="84" t="str">
        <f t="shared" si="98"/>
        <v>ARMY CAP PIGSKIN</v>
      </c>
      <c r="T909" s="84" t="str">
        <f t="shared" si="101"/>
        <v>рыжий</v>
      </c>
      <c r="Y909" s="60">
        <f t="shared" si="102"/>
        <v>2</v>
      </c>
      <c r="Z909" s="49">
        <f t="shared" si="103"/>
        <v>98</v>
      </c>
      <c r="AA909" s="60">
        <f t="shared" si="104"/>
        <v>2098</v>
      </c>
    </row>
    <row r="910" spans="1:27">
      <c r="A910" s="84" t="str">
        <f t="shared" si="99"/>
        <v>77171051</v>
      </c>
      <c r="B910" s="84" t="str">
        <f t="shared" si="100"/>
        <v>02-052-09</v>
      </c>
      <c r="C910" s="113" t="s">
        <v>2243</v>
      </c>
      <c r="D910" s="113" t="s">
        <v>2244</v>
      </c>
      <c r="E910" s="113" t="s">
        <v>800</v>
      </c>
      <c r="F910" s="114">
        <v>0</v>
      </c>
      <c r="G910" s="113" t="s">
        <v>899</v>
      </c>
      <c r="H910" s="113" t="s">
        <v>53</v>
      </c>
      <c r="I910" s="113" t="s">
        <v>810</v>
      </c>
      <c r="J910" s="113" t="s">
        <v>327</v>
      </c>
      <c r="K910" s="113" t="s">
        <v>382</v>
      </c>
      <c r="L910" s="113" t="s">
        <v>420</v>
      </c>
      <c r="M910" s="113" t="s">
        <v>388</v>
      </c>
      <c r="N910" s="113" t="s">
        <v>32</v>
      </c>
      <c r="O910" s="113" t="s">
        <v>386</v>
      </c>
      <c r="P910" s="113" t="s">
        <v>824</v>
      </c>
      <c r="Q910" s="113">
        <v>1</v>
      </c>
      <c r="R910" s="113" t="s">
        <v>53</v>
      </c>
      <c r="S910" s="84" t="str">
        <f t="shared" si="98"/>
        <v>RAWLINS</v>
      </c>
      <c r="T910" s="84" t="str">
        <f t="shared" si="101"/>
        <v>черный</v>
      </c>
      <c r="Y910" s="60">
        <f t="shared" si="102"/>
        <v>2</v>
      </c>
      <c r="Z910" s="49">
        <f t="shared" si="103"/>
        <v>52</v>
      </c>
      <c r="AA910" s="60">
        <f t="shared" si="104"/>
        <v>2052</v>
      </c>
    </row>
    <row r="911" spans="1:27">
      <c r="A911" s="84" t="str">
        <f t="shared" si="99"/>
        <v>7720502365</v>
      </c>
      <c r="B911" s="84" t="str">
        <f t="shared" si="100"/>
        <v>02-072-14</v>
      </c>
      <c r="C911" s="113" t="s">
        <v>2245</v>
      </c>
      <c r="D911" s="113" t="s">
        <v>2246</v>
      </c>
      <c r="E911" s="113" t="s">
        <v>787</v>
      </c>
      <c r="F911" s="114">
        <v>57</v>
      </c>
      <c r="G911" s="113" t="s">
        <v>1012</v>
      </c>
      <c r="H911" s="113" t="s">
        <v>86</v>
      </c>
      <c r="I911" s="113" t="s">
        <v>786</v>
      </c>
      <c r="J911" s="113" t="s">
        <v>327</v>
      </c>
      <c r="K911" s="113" t="s">
        <v>382</v>
      </c>
      <c r="L911" s="113" t="s">
        <v>420</v>
      </c>
      <c r="M911" s="113" t="s">
        <v>388</v>
      </c>
      <c r="N911" s="113" t="s">
        <v>44</v>
      </c>
      <c r="O911" s="113" t="s">
        <v>386</v>
      </c>
      <c r="P911" s="113" t="s">
        <v>824</v>
      </c>
      <c r="Q911" s="113">
        <v>365</v>
      </c>
      <c r="R911" s="113" t="s">
        <v>86</v>
      </c>
      <c r="S911" s="84" t="str">
        <f t="shared" si="98"/>
        <v>WOOLRICH</v>
      </c>
      <c r="T911" s="84" t="str">
        <f t="shared" si="101"/>
        <v>коричневый</v>
      </c>
      <c r="Y911" s="60">
        <f t="shared" si="102"/>
        <v>2</v>
      </c>
      <c r="Z911" s="49">
        <f t="shared" si="103"/>
        <v>72</v>
      </c>
      <c r="AA911" s="60">
        <f t="shared" si="104"/>
        <v>2072</v>
      </c>
    </row>
    <row r="912" spans="1:27">
      <c r="A912" s="84" t="str">
        <f t="shared" si="99"/>
        <v>7720502365</v>
      </c>
      <c r="B912" s="84" t="str">
        <f t="shared" si="100"/>
        <v>02-072-14</v>
      </c>
      <c r="C912" s="113" t="s">
        <v>2247</v>
      </c>
      <c r="D912" s="113" t="s">
        <v>2246</v>
      </c>
      <c r="E912" s="113" t="s">
        <v>785</v>
      </c>
      <c r="F912" s="114">
        <v>59</v>
      </c>
      <c r="G912" s="113" t="s">
        <v>1012</v>
      </c>
      <c r="H912" s="113" t="s">
        <v>86</v>
      </c>
      <c r="I912" s="113" t="s">
        <v>786</v>
      </c>
      <c r="J912" s="113" t="s">
        <v>327</v>
      </c>
      <c r="K912" s="113" t="s">
        <v>382</v>
      </c>
      <c r="L912" s="113" t="s">
        <v>420</v>
      </c>
      <c r="M912" s="113" t="s">
        <v>388</v>
      </c>
      <c r="N912" s="113" t="s">
        <v>44</v>
      </c>
      <c r="O912" s="113" t="s">
        <v>386</v>
      </c>
      <c r="P912" s="113" t="s">
        <v>824</v>
      </c>
      <c r="Q912" s="113">
        <v>365</v>
      </c>
      <c r="R912" s="113" t="s">
        <v>86</v>
      </c>
      <c r="S912" s="84" t="str">
        <f t="shared" si="98"/>
        <v>WOOLRICH</v>
      </c>
      <c r="T912" s="84" t="str">
        <f t="shared" si="101"/>
        <v>коричневый</v>
      </c>
      <c r="Y912" s="60">
        <f t="shared" si="102"/>
        <v>2</v>
      </c>
      <c r="Z912" s="49">
        <f t="shared" si="103"/>
        <v>72</v>
      </c>
      <c r="AA912" s="60">
        <f t="shared" si="104"/>
        <v>2072</v>
      </c>
    </row>
    <row r="913" spans="1:27">
      <c r="A913" s="84" t="str">
        <f t="shared" si="99"/>
        <v>7720502365</v>
      </c>
      <c r="B913" s="84" t="str">
        <f t="shared" si="100"/>
        <v>02-072-14</v>
      </c>
      <c r="C913" s="113" t="s">
        <v>2248</v>
      </c>
      <c r="D913" s="113" t="s">
        <v>2246</v>
      </c>
      <c r="E913" s="113" t="s">
        <v>789</v>
      </c>
      <c r="F913" s="114">
        <v>63</v>
      </c>
      <c r="G913" s="113" t="s">
        <v>1012</v>
      </c>
      <c r="H913" s="113" t="s">
        <v>86</v>
      </c>
      <c r="I913" s="113" t="s">
        <v>786</v>
      </c>
      <c r="J913" s="113" t="s">
        <v>327</v>
      </c>
      <c r="K913" s="113" t="s">
        <v>382</v>
      </c>
      <c r="L913" s="113" t="s">
        <v>420</v>
      </c>
      <c r="M913" s="113" t="s">
        <v>388</v>
      </c>
      <c r="N913" s="113" t="s">
        <v>44</v>
      </c>
      <c r="O913" s="113" t="s">
        <v>386</v>
      </c>
      <c r="P913" s="113" t="s">
        <v>824</v>
      </c>
      <c r="Q913" s="113">
        <v>365</v>
      </c>
      <c r="R913" s="113" t="s">
        <v>86</v>
      </c>
      <c r="S913" s="84" t="str">
        <f t="shared" si="98"/>
        <v>WOOLRICH</v>
      </c>
      <c r="T913" s="84" t="str">
        <f t="shared" si="101"/>
        <v>коричневый</v>
      </c>
      <c r="Y913" s="60">
        <f t="shared" si="102"/>
        <v>2</v>
      </c>
      <c r="Z913" s="49">
        <f t="shared" si="103"/>
        <v>72</v>
      </c>
      <c r="AA913" s="60">
        <f t="shared" si="104"/>
        <v>2072</v>
      </c>
    </row>
    <row r="914" spans="1:27">
      <c r="A914" s="84" t="str">
        <f t="shared" si="99"/>
        <v>7720502365</v>
      </c>
      <c r="B914" s="84" t="str">
        <f t="shared" si="100"/>
        <v>02-072-14</v>
      </c>
      <c r="C914" s="113" t="s">
        <v>2249</v>
      </c>
      <c r="D914" s="113" t="s">
        <v>2246</v>
      </c>
      <c r="E914" s="113" t="s">
        <v>790</v>
      </c>
      <c r="F914" s="114">
        <v>55</v>
      </c>
      <c r="G914" s="113" t="s">
        <v>1012</v>
      </c>
      <c r="H914" s="113" t="s">
        <v>86</v>
      </c>
      <c r="I914" s="113" t="s">
        <v>786</v>
      </c>
      <c r="J914" s="113" t="s">
        <v>327</v>
      </c>
      <c r="K914" s="113" t="s">
        <v>382</v>
      </c>
      <c r="L914" s="113" t="s">
        <v>420</v>
      </c>
      <c r="M914" s="113" t="s">
        <v>388</v>
      </c>
      <c r="N914" s="113" t="s">
        <v>44</v>
      </c>
      <c r="O914" s="113" t="s">
        <v>386</v>
      </c>
      <c r="P914" s="113" t="s">
        <v>824</v>
      </c>
      <c r="Q914" s="113">
        <v>365</v>
      </c>
      <c r="R914" s="113" t="s">
        <v>86</v>
      </c>
      <c r="S914" s="84" t="str">
        <f t="shared" si="98"/>
        <v>WOOLRICH</v>
      </c>
      <c r="T914" s="84" t="str">
        <f t="shared" si="101"/>
        <v>коричневый</v>
      </c>
      <c r="Y914" s="60">
        <f t="shared" si="102"/>
        <v>2</v>
      </c>
      <c r="Z914" s="49">
        <f t="shared" si="103"/>
        <v>72</v>
      </c>
      <c r="AA914" s="60">
        <f t="shared" si="104"/>
        <v>2072</v>
      </c>
    </row>
    <row r="915" spans="1:27">
      <c r="A915" s="84" t="str">
        <f t="shared" si="99"/>
        <v>7720502365</v>
      </c>
      <c r="B915" s="84" t="str">
        <f t="shared" si="100"/>
        <v>02-072-14</v>
      </c>
      <c r="C915" s="113" t="s">
        <v>2250</v>
      </c>
      <c r="D915" s="113" t="s">
        <v>2246</v>
      </c>
      <c r="E915" s="113" t="s">
        <v>788</v>
      </c>
      <c r="F915" s="114">
        <v>61</v>
      </c>
      <c r="G915" s="113" t="s">
        <v>1012</v>
      </c>
      <c r="H915" s="113" t="s">
        <v>86</v>
      </c>
      <c r="I915" s="113" t="s">
        <v>786</v>
      </c>
      <c r="J915" s="113" t="s">
        <v>327</v>
      </c>
      <c r="K915" s="113" t="s">
        <v>382</v>
      </c>
      <c r="L915" s="113" t="s">
        <v>420</v>
      </c>
      <c r="M915" s="113" t="s">
        <v>388</v>
      </c>
      <c r="N915" s="113" t="s">
        <v>44</v>
      </c>
      <c r="O915" s="113" t="s">
        <v>386</v>
      </c>
      <c r="P915" s="113" t="s">
        <v>824</v>
      </c>
      <c r="Q915" s="113">
        <v>365</v>
      </c>
      <c r="R915" s="113" t="s">
        <v>86</v>
      </c>
      <c r="S915" s="84" t="str">
        <f t="shared" si="98"/>
        <v>WOOLRICH</v>
      </c>
      <c r="T915" s="84" t="str">
        <f t="shared" si="101"/>
        <v>коричневый</v>
      </c>
      <c r="Y915" s="60">
        <f t="shared" si="102"/>
        <v>2</v>
      </c>
      <c r="Z915" s="49">
        <f t="shared" si="103"/>
        <v>72</v>
      </c>
      <c r="AA915" s="60">
        <f t="shared" si="104"/>
        <v>2072</v>
      </c>
    </row>
    <row r="916" spans="1:27">
      <c r="A916" s="84" t="str">
        <f t="shared" si="99"/>
        <v>94971041</v>
      </c>
      <c r="B916" s="84" t="str">
        <f t="shared" si="100"/>
        <v>02-235-09</v>
      </c>
      <c r="C916" s="113" t="s">
        <v>2251</v>
      </c>
      <c r="D916" s="113" t="s">
        <v>2252</v>
      </c>
      <c r="E916" s="113">
        <v>8.5</v>
      </c>
      <c r="F916" s="114">
        <v>85</v>
      </c>
      <c r="G916" s="113" t="s">
        <v>2253</v>
      </c>
      <c r="H916" s="113" t="s">
        <v>53</v>
      </c>
      <c r="I916" s="113" t="s">
        <v>810</v>
      </c>
      <c r="J916" s="113" t="s">
        <v>337</v>
      </c>
      <c r="K916" s="113" t="s">
        <v>382</v>
      </c>
      <c r="L916" s="113" t="s">
        <v>420</v>
      </c>
      <c r="M916" s="113" t="s">
        <v>389</v>
      </c>
      <c r="N916" s="113" t="s">
        <v>32</v>
      </c>
      <c r="O916" s="113" t="s">
        <v>386</v>
      </c>
      <c r="P916" s="113" t="s">
        <v>824</v>
      </c>
      <c r="Q916" s="113">
        <v>1</v>
      </c>
      <c r="R916" s="113" t="s">
        <v>53</v>
      </c>
      <c r="S916" s="84" t="str">
        <f t="shared" si="98"/>
        <v>GLOVES PIGSKIN</v>
      </c>
      <c r="T916" s="84" t="str">
        <f t="shared" si="101"/>
        <v>черный</v>
      </c>
      <c r="Y916" s="60">
        <f t="shared" si="102"/>
        <v>2</v>
      </c>
      <c r="Z916" s="49">
        <f t="shared" si="103"/>
        <v>235</v>
      </c>
      <c r="AA916" s="60">
        <f t="shared" si="104"/>
        <v>2235</v>
      </c>
    </row>
    <row r="917" spans="1:27">
      <c r="A917" s="84" t="str">
        <f t="shared" si="99"/>
        <v>94971041</v>
      </c>
      <c r="B917" s="84" t="str">
        <f t="shared" si="100"/>
        <v>02-235-09</v>
      </c>
      <c r="C917" s="113" t="s">
        <v>2254</v>
      </c>
      <c r="D917" s="113" t="s">
        <v>2252</v>
      </c>
      <c r="E917" s="113">
        <v>9</v>
      </c>
      <c r="F917" s="114">
        <v>90</v>
      </c>
      <c r="G917" s="113" t="s">
        <v>2253</v>
      </c>
      <c r="H917" s="113" t="s">
        <v>53</v>
      </c>
      <c r="I917" s="113" t="s">
        <v>810</v>
      </c>
      <c r="J917" s="113" t="s">
        <v>337</v>
      </c>
      <c r="K917" s="113" t="s">
        <v>382</v>
      </c>
      <c r="L917" s="113" t="s">
        <v>420</v>
      </c>
      <c r="M917" s="113" t="s">
        <v>389</v>
      </c>
      <c r="N917" s="113" t="s">
        <v>32</v>
      </c>
      <c r="O917" s="113" t="s">
        <v>386</v>
      </c>
      <c r="P917" s="113" t="s">
        <v>824</v>
      </c>
      <c r="Q917" s="113">
        <v>1</v>
      </c>
      <c r="R917" s="113" t="s">
        <v>53</v>
      </c>
      <c r="S917" s="84" t="str">
        <f t="shared" si="98"/>
        <v>GLOVES PIGSKIN</v>
      </c>
      <c r="T917" s="84" t="str">
        <f t="shared" si="101"/>
        <v>черный</v>
      </c>
      <c r="Y917" s="60">
        <f t="shared" si="102"/>
        <v>2</v>
      </c>
      <c r="Z917" s="49">
        <f t="shared" si="103"/>
        <v>235</v>
      </c>
      <c r="AA917" s="60">
        <f t="shared" si="104"/>
        <v>2235</v>
      </c>
    </row>
    <row r="918" spans="1:27">
      <c r="A918" s="84" t="str">
        <f t="shared" si="99"/>
        <v>94971041</v>
      </c>
      <c r="B918" s="84" t="str">
        <f t="shared" si="100"/>
        <v>02-235-09</v>
      </c>
      <c r="C918" s="113" t="s">
        <v>2255</v>
      </c>
      <c r="D918" s="113" t="s">
        <v>2252</v>
      </c>
      <c r="E918" s="113">
        <v>9.5</v>
      </c>
      <c r="F918" s="114">
        <v>95</v>
      </c>
      <c r="G918" s="113" t="s">
        <v>2253</v>
      </c>
      <c r="H918" s="113" t="s">
        <v>53</v>
      </c>
      <c r="I918" s="113" t="s">
        <v>810</v>
      </c>
      <c r="J918" s="113" t="s">
        <v>337</v>
      </c>
      <c r="K918" s="113" t="s">
        <v>382</v>
      </c>
      <c r="L918" s="113" t="s">
        <v>420</v>
      </c>
      <c r="M918" s="113" t="s">
        <v>389</v>
      </c>
      <c r="N918" s="113" t="s">
        <v>32</v>
      </c>
      <c r="O918" s="113" t="s">
        <v>386</v>
      </c>
      <c r="P918" s="113" t="s">
        <v>824</v>
      </c>
      <c r="Q918" s="113">
        <v>1</v>
      </c>
      <c r="R918" s="113" t="s">
        <v>53</v>
      </c>
      <c r="S918" s="84" t="str">
        <f t="shared" si="98"/>
        <v>GLOVES PIGSKIN</v>
      </c>
      <c r="T918" s="84" t="str">
        <f t="shared" si="101"/>
        <v>черный</v>
      </c>
      <c r="Y918" s="60">
        <f t="shared" si="102"/>
        <v>2</v>
      </c>
      <c r="Z918" s="49">
        <f t="shared" si="103"/>
        <v>235</v>
      </c>
      <c r="AA918" s="60">
        <f t="shared" si="104"/>
        <v>2235</v>
      </c>
    </row>
    <row r="919" spans="1:27">
      <c r="A919" s="84" t="str">
        <f t="shared" si="99"/>
        <v>94971041</v>
      </c>
      <c r="B919" s="84" t="str">
        <f t="shared" si="100"/>
        <v>02-235-09</v>
      </c>
      <c r="C919" s="113" t="s">
        <v>2256</v>
      </c>
      <c r="D919" s="113" t="s">
        <v>2252</v>
      </c>
      <c r="E919" s="113">
        <v>8</v>
      </c>
      <c r="F919" s="114">
        <v>80</v>
      </c>
      <c r="G919" s="113" t="s">
        <v>2253</v>
      </c>
      <c r="H919" s="113" t="s">
        <v>53</v>
      </c>
      <c r="I919" s="113" t="s">
        <v>810</v>
      </c>
      <c r="J919" s="113" t="s">
        <v>337</v>
      </c>
      <c r="K919" s="113" t="s">
        <v>382</v>
      </c>
      <c r="L919" s="113" t="s">
        <v>420</v>
      </c>
      <c r="M919" s="113" t="s">
        <v>389</v>
      </c>
      <c r="N919" s="113" t="s">
        <v>32</v>
      </c>
      <c r="O919" s="113" t="s">
        <v>386</v>
      </c>
      <c r="P919" s="113" t="s">
        <v>824</v>
      </c>
      <c r="Q919" s="113">
        <v>1</v>
      </c>
      <c r="R919" s="113" t="s">
        <v>53</v>
      </c>
      <c r="S919" s="84" t="str">
        <f t="shared" si="98"/>
        <v>GLOVES PIGSKIN</v>
      </c>
      <c r="T919" s="84" t="str">
        <f t="shared" si="101"/>
        <v>черный</v>
      </c>
      <c r="Y919" s="60">
        <f t="shared" si="102"/>
        <v>2</v>
      </c>
      <c r="Z919" s="49">
        <f t="shared" si="103"/>
        <v>235</v>
      </c>
      <c r="AA919" s="60">
        <f t="shared" si="104"/>
        <v>2235</v>
      </c>
    </row>
    <row r="920" spans="1:27">
      <c r="A920" s="84" t="str">
        <f t="shared" si="99"/>
        <v>94971041</v>
      </c>
      <c r="B920" s="84" t="str">
        <f t="shared" si="100"/>
        <v>02-235-09</v>
      </c>
      <c r="C920" s="113" t="s">
        <v>2257</v>
      </c>
      <c r="D920" s="113" t="s">
        <v>2252</v>
      </c>
      <c r="E920" s="113">
        <v>10</v>
      </c>
      <c r="F920" s="114">
        <v>10</v>
      </c>
      <c r="G920" s="113" t="s">
        <v>2253</v>
      </c>
      <c r="H920" s="113" t="s">
        <v>53</v>
      </c>
      <c r="I920" s="113" t="s">
        <v>810</v>
      </c>
      <c r="J920" s="113" t="s">
        <v>337</v>
      </c>
      <c r="K920" s="113" t="s">
        <v>382</v>
      </c>
      <c r="L920" s="113" t="s">
        <v>420</v>
      </c>
      <c r="M920" s="113" t="s">
        <v>389</v>
      </c>
      <c r="N920" s="113" t="s">
        <v>32</v>
      </c>
      <c r="O920" s="113" t="s">
        <v>386</v>
      </c>
      <c r="P920" s="113" t="s">
        <v>824</v>
      </c>
      <c r="Q920" s="113">
        <v>1</v>
      </c>
      <c r="R920" s="113" t="s">
        <v>53</v>
      </c>
      <c r="S920" s="84" t="str">
        <f t="shared" si="98"/>
        <v>GLOVES PIGSKIN</v>
      </c>
      <c r="T920" s="84" t="str">
        <f t="shared" si="101"/>
        <v>черный</v>
      </c>
      <c r="Y920" s="60">
        <f t="shared" si="102"/>
        <v>2</v>
      </c>
      <c r="Z920" s="49">
        <f t="shared" si="103"/>
        <v>235</v>
      </c>
      <c r="AA920" s="60">
        <f t="shared" si="104"/>
        <v>2235</v>
      </c>
    </row>
    <row r="921" spans="1:27">
      <c r="A921" s="84" t="str">
        <f t="shared" si="99"/>
        <v>949710462</v>
      </c>
      <c r="B921" s="84" t="str">
        <f t="shared" si="100"/>
        <v>02-235-91</v>
      </c>
      <c r="C921" s="113" t="s">
        <v>2258</v>
      </c>
      <c r="D921" s="113" t="s">
        <v>2259</v>
      </c>
      <c r="E921" s="113">
        <v>8.5</v>
      </c>
      <c r="F921" s="114">
        <v>85</v>
      </c>
      <c r="G921" s="113" t="s">
        <v>2253</v>
      </c>
      <c r="H921" s="113" t="s">
        <v>271</v>
      </c>
      <c r="I921" s="113" t="s">
        <v>810</v>
      </c>
      <c r="J921" s="113" t="s">
        <v>337</v>
      </c>
      <c r="K921" s="113" t="s">
        <v>382</v>
      </c>
      <c r="L921" s="113" t="s">
        <v>420</v>
      </c>
      <c r="M921" s="113" t="s">
        <v>389</v>
      </c>
      <c r="N921" s="113" t="s">
        <v>32</v>
      </c>
      <c r="O921" s="113" t="s">
        <v>386</v>
      </c>
      <c r="P921" s="113" t="s">
        <v>824</v>
      </c>
      <c r="Q921" s="113">
        <v>62</v>
      </c>
      <c r="R921" s="113" t="s">
        <v>86</v>
      </c>
      <c r="S921" s="84" t="str">
        <f t="shared" si="98"/>
        <v>GLOVES PIGSKIN</v>
      </c>
      <c r="T921" s="84" t="str">
        <f t="shared" si="101"/>
        <v>темно-коричневый</v>
      </c>
      <c r="Y921" s="60">
        <f t="shared" si="102"/>
        <v>2</v>
      </c>
      <c r="Z921" s="49">
        <f t="shared" si="103"/>
        <v>235</v>
      </c>
      <c r="AA921" s="60">
        <f t="shared" si="104"/>
        <v>2235</v>
      </c>
    </row>
    <row r="922" spans="1:27">
      <c r="A922" s="84" t="str">
        <f t="shared" si="99"/>
        <v>949710462</v>
      </c>
      <c r="B922" s="84" t="str">
        <f t="shared" si="100"/>
        <v>02-235-91</v>
      </c>
      <c r="C922" s="113" t="s">
        <v>2260</v>
      </c>
      <c r="D922" s="113" t="s">
        <v>2259</v>
      </c>
      <c r="E922" s="113">
        <v>9</v>
      </c>
      <c r="F922" s="114">
        <v>9</v>
      </c>
      <c r="G922" s="113" t="s">
        <v>2253</v>
      </c>
      <c r="H922" s="113" t="s">
        <v>271</v>
      </c>
      <c r="I922" s="113" t="s">
        <v>810</v>
      </c>
      <c r="J922" s="113" t="s">
        <v>337</v>
      </c>
      <c r="K922" s="113" t="s">
        <v>382</v>
      </c>
      <c r="L922" s="113" t="s">
        <v>420</v>
      </c>
      <c r="M922" s="113" t="s">
        <v>389</v>
      </c>
      <c r="N922" s="113" t="s">
        <v>32</v>
      </c>
      <c r="O922" s="113" t="s">
        <v>386</v>
      </c>
      <c r="P922" s="113" t="s">
        <v>824</v>
      </c>
      <c r="Q922" s="113">
        <v>62</v>
      </c>
      <c r="R922" s="113" t="s">
        <v>86</v>
      </c>
      <c r="S922" s="84" t="str">
        <f t="shared" si="98"/>
        <v>GLOVES PIGSKIN</v>
      </c>
      <c r="T922" s="84" t="str">
        <f t="shared" si="101"/>
        <v>темно-коричневый</v>
      </c>
      <c r="Y922" s="60">
        <f t="shared" si="102"/>
        <v>2</v>
      </c>
      <c r="Z922" s="49">
        <f t="shared" si="103"/>
        <v>235</v>
      </c>
      <c r="AA922" s="60">
        <f t="shared" si="104"/>
        <v>2235</v>
      </c>
    </row>
    <row r="923" spans="1:27">
      <c r="A923" s="84" t="str">
        <f t="shared" si="99"/>
        <v>949710462</v>
      </c>
      <c r="B923" s="84" t="str">
        <f t="shared" si="100"/>
        <v>02-235-91</v>
      </c>
      <c r="C923" s="113" t="s">
        <v>2261</v>
      </c>
      <c r="D923" s="113" t="s">
        <v>2259</v>
      </c>
      <c r="E923" s="113">
        <v>9.5</v>
      </c>
      <c r="F923" s="114">
        <v>95</v>
      </c>
      <c r="G923" s="113" t="s">
        <v>2253</v>
      </c>
      <c r="H923" s="113" t="s">
        <v>271</v>
      </c>
      <c r="I923" s="113" t="s">
        <v>810</v>
      </c>
      <c r="J923" s="113" t="s">
        <v>337</v>
      </c>
      <c r="K923" s="113" t="s">
        <v>382</v>
      </c>
      <c r="L923" s="113" t="s">
        <v>420</v>
      </c>
      <c r="M923" s="113" t="s">
        <v>389</v>
      </c>
      <c r="N923" s="113" t="s">
        <v>32</v>
      </c>
      <c r="O923" s="113" t="s">
        <v>386</v>
      </c>
      <c r="P923" s="113" t="s">
        <v>824</v>
      </c>
      <c r="Q923" s="113">
        <v>62</v>
      </c>
      <c r="R923" s="113" t="s">
        <v>86</v>
      </c>
      <c r="S923" s="84" t="str">
        <f t="shared" si="98"/>
        <v>GLOVES PIGSKIN</v>
      </c>
      <c r="T923" s="84" t="str">
        <f t="shared" si="101"/>
        <v>темно-коричневый</v>
      </c>
      <c r="Y923" s="60">
        <f t="shared" si="102"/>
        <v>2</v>
      </c>
      <c r="Z923" s="49">
        <f t="shared" si="103"/>
        <v>235</v>
      </c>
      <c r="AA923" s="60">
        <f t="shared" si="104"/>
        <v>2235</v>
      </c>
    </row>
    <row r="924" spans="1:27">
      <c r="A924" s="84" t="str">
        <f t="shared" si="99"/>
        <v>949710462</v>
      </c>
      <c r="B924" s="84" t="str">
        <f t="shared" si="100"/>
        <v>02-235-91</v>
      </c>
      <c r="C924" s="113" t="s">
        <v>2262</v>
      </c>
      <c r="D924" s="113" t="s">
        <v>2259</v>
      </c>
      <c r="E924" s="113">
        <v>8</v>
      </c>
      <c r="F924" s="114">
        <v>80</v>
      </c>
      <c r="G924" s="113" t="s">
        <v>2253</v>
      </c>
      <c r="H924" s="113" t="s">
        <v>271</v>
      </c>
      <c r="I924" s="113" t="s">
        <v>810</v>
      </c>
      <c r="J924" s="113" t="s">
        <v>337</v>
      </c>
      <c r="K924" s="113" t="s">
        <v>382</v>
      </c>
      <c r="L924" s="113" t="s">
        <v>420</v>
      </c>
      <c r="M924" s="113" t="s">
        <v>389</v>
      </c>
      <c r="N924" s="113" t="s">
        <v>32</v>
      </c>
      <c r="O924" s="113" t="s">
        <v>386</v>
      </c>
      <c r="P924" s="113" t="s">
        <v>824</v>
      </c>
      <c r="Q924" s="113">
        <v>62</v>
      </c>
      <c r="R924" s="113" t="s">
        <v>86</v>
      </c>
      <c r="S924" s="84" t="str">
        <f t="shared" si="98"/>
        <v>GLOVES PIGSKIN</v>
      </c>
      <c r="T924" s="84" t="str">
        <f t="shared" si="101"/>
        <v>темно-коричневый</v>
      </c>
      <c r="Y924" s="60">
        <f t="shared" si="102"/>
        <v>2</v>
      </c>
      <c r="Z924" s="49">
        <f t="shared" si="103"/>
        <v>235</v>
      </c>
      <c r="AA924" s="60">
        <f t="shared" si="104"/>
        <v>2235</v>
      </c>
    </row>
    <row r="925" spans="1:27">
      <c r="A925" s="84" t="str">
        <f t="shared" si="99"/>
        <v>949710462</v>
      </c>
      <c r="B925" s="84" t="str">
        <f t="shared" si="100"/>
        <v>02-235-91</v>
      </c>
      <c r="C925" s="113" t="s">
        <v>2263</v>
      </c>
      <c r="D925" s="113" t="s">
        <v>2259</v>
      </c>
      <c r="E925" s="113">
        <v>10</v>
      </c>
      <c r="F925" s="114">
        <v>10</v>
      </c>
      <c r="G925" s="113" t="s">
        <v>2253</v>
      </c>
      <c r="H925" s="113" t="s">
        <v>271</v>
      </c>
      <c r="I925" s="113" t="s">
        <v>810</v>
      </c>
      <c r="J925" s="113" t="s">
        <v>337</v>
      </c>
      <c r="K925" s="113" t="s">
        <v>382</v>
      </c>
      <c r="L925" s="113" t="s">
        <v>420</v>
      </c>
      <c r="M925" s="113" t="s">
        <v>389</v>
      </c>
      <c r="N925" s="113" t="s">
        <v>32</v>
      </c>
      <c r="O925" s="113" t="s">
        <v>386</v>
      </c>
      <c r="P925" s="113" t="s">
        <v>824</v>
      </c>
      <c r="Q925" s="113">
        <v>62</v>
      </c>
      <c r="R925" s="113" t="s">
        <v>86</v>
      </c>
      <c r="S925" s="84" t="str">
        <f t="shared" si="98"/>
        <v>GLOVES PIGSKIN</v>
      </c>
      <c r="T925" s="84" t="str">
        <f t="shared" si="101"/>
        <v>темно-коричневый</v>
      </c>
      <c r="Y925" s="60">
        <f t="shared" si="102"/>
        <v>2</v>
      </c>
      <c r="Z925" s="49">
        <f t="shared" si="103"/>
        <v>235</v>
      </c>
      <c r="AA925" s="60">
        <f t="shared" si="104"/>
        <v>2235</v>
      </c>
    </row>
    <row r="926" spans="1:27">
      <c r="A926" s="84" t="str">
        <f t="shared" si="99"/>
        <v>94972041</v>
      </c>
      <c r="B926" s="84" t="str">
        <f t="shared" si="100"/>
        <v>02-236-09</v>
      </c>
      <c r="C926" s="113" t="s">
        <v>2264</v>
      </c>
      <c r="D926" s="113" t="s">
        <v>2265</v>
      </c>
      <c r="E926" s="113">
        <v>8.5</v>
      </c>
      <c r="F926" s="114">
        <v>85</v>
      </c>
      <c r="G926" s="113" t="s">
        <v>2266</v>
      </c>
      <c r="H926" s="113" t="s">
        <v>53</v>
      </c>
      <c r="I926" s="113" t="s">
        <v>810</v>
      </c>
      <c r="J926" s="113" t="s">
        <v>337</v>
      </c>
      <c r="K926" s="113" t="s">
        <v>382</v>
      </c>
      <c r="L926" s="113" t="s">
        <v>420</v>
      </c>
      <c r="M926" s="113" t="s">
        <v>388</v>
      </c>
      <c r="N926" s="113" t="s">
        <v>32</v>
      </c>
      <c r="O926" s="113" t="s">
        <v>386</v>
      </c>
      <c r="P926" s="113" t="s">
        <v>824</v>
      </c>
      <c r="Q926" s="113">
        <v>1</v>
      </c>
      <c r="R926" s="113" t="s">
        <v>53</v>
      </c>
      <c r="S926" s="84" t="str">
        <f t="shared" si="98"/>
        <v>GLOVES GOAT NUBUCK</v>
      </c>
      <c r="T926" s="84" t="str">
        <f t="shared" si="101"/>
        <v>черный</v>
      </c>
      <c r="Y926" s="60">
        <f t="shared" si="102"/>
        <v>2</v>
      </c>
      <c r="Z926" s="49">
        <f t="shared" si="103"/>
        <v>236</v>
      </c>
      <c r="AA926" s="60">
        <f t="shared" si="104"/>
        <v>2236</v>
      </c>
    </row>
    <row r="927" spans="1:27">
      <c r="A927" s="84" t="str">
        <f t="shared" si="99"/>
        <v>94972041</v>
      </c>
      <c r="B927" s="84" t="str">
        <f t="shared" si="100"/>
        <v>02-236-09</v>
      </c>
      <c r="C927" s="113" t="s">
        <v>2267</v>
      </c>
      <c r="D927" s="113" t="s">
        <v>2265</v>
      </c>
      <c r="E927" s="113">
        <v>9</v>
      </c>
      <c r="F927" s="114">
        <v>9</v>
      </c>
      <c r="G927" s="113" t="s">
        <v>2266</v>
      </c>
      <c r="H927" s="113" t="s">
        <v>53</v>
      </c>
      <c r="I927" s="113" t="s">
        <v>810</v>
      </c>
      <c r="J927" s="113" t="s">
        <v>337</v>
      </c>
      <c r="K927" s="113" t="s">
        <v>382</v>
      </c>
      <c r="L927" s="113" t="s">
        <v>420</v>
      </c>
      <c r="M927" s="113" t="s">
        <v>388</v>
      </c>
      <c r="N927" s="113" t="s">
        <v>32</v>
      </c>
      <c r="O927" s="113" t="s">
        <v>386</v>
      </c>
      <c r="P927" s="113" t="s">
        <v>824</v>
      </c>
      <c r="Q927" s="113">
        <v>1</v>
      </c>
      <c r="R927" s="113" t="s">
        <v>53</v>
      </c>
      <c r="S927" s="84" t="str">
        <f t="shared" si="98"/>
        <v>GLOVES GOAT NUBUCK</v>
      </c>
      <c r="T927" s="84" t="str">
        <f t="shared" si="101"/>
        <v>черный</v>
      </c>
      <c r="Y927" s="60">
        <f t="shared" si="102"/>
        <v>2</v>
      </c>
      <c r="Z927" s="49">
        <f t="shared" si="103"/>
        <v>236</v>
      </c>
      <c r="AA927" s="60">
        <f t="shared" si="104"/>
        <v>2236</v>
      </c>
    </row>
    <row r="928" spans="1:27">
      <c r="A928" s="84" t="str">
        <f t="shared" si="99"/>
        <v>94972041</v>
      </c>
      <c r="B928" s="84" t="str">
        <f t="shared" si="100"/>
        <v>02-236-09</v>
      </c>
      <c r="C928" s="113" t="s">
        <v>2268</v>
      </c>
      <c r="D928" s="113" t="s">
        <v>2265</v>
      </c>
      <c r="E928" s="113">
        <v>9.5</v>
      </c>
      <c r="F928" s="114">
        <v>95</v>
      </c>
      <c r="G928" s="113" t="s">
        <v>2266</v>
      </c>
      <c r="H928" s="113" t="s">
        <v>53</v>
      </c>
      <c r="I928" s="113" t="s">
        <v>810</v>
      </c>
      <c r="J928" s="113" t="s">
        <v>337</v>
      </c>
      <c r="K928" s="113" t="s">
        <v>382</v>
      </c>
      <c r="L928" s="113" t="s">
        <v>420</v>
      </c>
      <c r="M928" s="113" t="s">
        <v>388</v>
      </c>
      <c r="N928" s="113" t="s">
        <v>32</v>
      </c>
      <c r="O928" s="113" t="s">
        <v>386</v>
      </c>
      <c r="P928" s="113" t="s">
        <v>824</v>
      </c>
      <c r="Q928" s="113">
        <v>1</v>
      </c>
      <c r="R928" s="113" t="s">
        <v>53</v>
      </c>
      <c r="S928" s="84" t="str">
        <f t="shared" si="98"/>
        <v>GLOVES GOAT NUBUCK</v>
      </c>
      <c r="T928" s="84" t="str">
        <f t="shared" si="101"/>
        <v>черный</v>
      </c>
      <c r="Y928" s="60">
        <f t="shared" si="102"/>
        <v>2</v>
      </c>
      <c r="Z928" s="49">
        <f t="shared" si="103"/>
        <v>236</v>
      </c>
      <c r="AA928" s="60">
        <f t="shared" si="104"/>
        <v>2236</v>
      </c>
    </row>
    <row r="929" spans="1:27">
      <c r="A929" s="84" t="str">
        <f t="shared" si="99"/>
        <v>94972041</v>
      </c>
      <c r="B929" s="84" t="str">
        <f t="shared" si="100"/>
        <v>02-236-09</v>
      </c>
      <c r="C929" s="113" t="s">
        <v>2269</v>
      </c>
      <c r="D929" s="113" t="s">
        <v>2265</v>
      </c>
      <c r="E929" s="113">
        <v>10</v>
      </c>
      <c r="F929" s="114">
        <v>10</v>
      </c>
      <c r="G929" s="113" t="s">
        <v>2266</v>
      </c>
      <c r="H929" s="113" t="s">
        <v>53</v>
      </c>
      <c r="I929" s="113" t="s">
        <v>810</v>
      </c>
      <c r="J929" s="113" t="s">
        <v>337</v>
      </c>
      <c r="K929" s="113" t="s">
        <v>382</v>
      </c>
      <c r="L929" s="113" t="s">
        <v>420</v>
      </c>
      <c r="M929" s="113" t="s">
        <v>388</v>
      </c>
      <c r="N929" s="113" t="s">
        <v>32</v>
      </c>
      <c r="O929" s="113" t="s">
        <v>386</v>
      </c>
      <c r="P929" s="113" t="s">
        <v>824</v>
      </c>
      <c r="Q929" s="113">
        <v>1</v>
      </c>
      <c r="R929" s="113" t="s">
        <v>53</v>
      </c>
      <c r="S929" s="84" t="str">
        <f t="shared" si="98"/>
        <v>GLOVES GOAT NUBUCK</v>
      </c>
      <c r="T929" s="84" t="str">
        <f t="shared" si="101"/>
        <v>черный</v>
      </c>
      <c r="Y929" s="60">
        <f t="shared" si="102"/>
        <v>2</v>
      </c>
      <c r="Z929" s="49">
        <f t="shared" si="103"/>
        <v>236</v>
      </c>
      <c r="AA929" s="60">
        <f t="shared" si="104"/>
        <v>2236</v>
      </c>
    </row>
    <row r="930" spans="1:27">
      <c r="A930" s="84" t="str">
        <f t="shared" si="99"/>
        <v>94972041</v>
      </c>
      <c r="B930" s="84" t="str">
        <f t="shared" si="100"/>
        <v>02-236-09</v>
      </c>
      <c r="C930" s="113" t="s">
        <v>2270</v>
      </c>
      <c r="D930" s="113" t="s">
        <v>2265</v>
      </c>
      <c r="E930" s="113" t="s">
        <v>785</v>
      </c>
      <c r="F930" s="114">
        <v>59</v>
      </c>
      <c r="G930" s="113" t="s">
        <v>2266</v>
      </c>
      <c r="H930" s="113" t="s">
        <v>53</v>
      </c>
      <c r="I930" s="113" t="s">
        <v>810</v>
      </c>
      <c r="J930" s="113" t="s">
        <v>337</v>
      </c>
      <c r="K930" s="113" t="s">
        <v>382</v>
      </c>
      <c r="L930" s="113" t="s">
        <v>420</v>
      </c>
      <c r="M930" s="113" t="s">
        <v>388</v>
      </c>
      <c r="N930" s="113" t="s">
        <v>32</v>
      </c>
      <c r="O930" s="113" t="s">
        <v>386</v>
      </c>
      <c r="P930" s="113" t="s">
        <v>824</v>
      </c>
      <c r="Q930" s="113">
        <v>1</v>
      </c>
      <c r="R930" s="113" t="s">
        <v>53</v>
      </c>
      <c r="S930" s="84" t="str">
        <f t="shared" si="98"/>
        <v>GLOVES GOAT NUBUCK</v>
      </c>
      <c r="T930" s="84" t="str">
        <f t="shared" si="101"/>
        <v>черный</v>
      </c>
      <c r="Y930" s="60">
        <f t="shared" si="102"/>
        <v>2</v>
      </c>
      <c r="Z930" s="49">
        <f t="shared" si="103"/>
        <v>236</v>
      </c>
      <c r="AA930" s="60">
        <f t="shared" si="104"/>
        <v>2236</v>
      </c>
    </row>
    <row r="931" spans="1:27">
      <c r="A931" s="84" t="str">
        <f t="shared" si="99"/>
        <v>94972045</v>
      </c>
      <c r="B931" s="84" t="str">
        <f t="shared" si="100"/>
        <v>02-236-03</v>
      </c>
      <c r="C931" s="113" t="s">
        <v>2271</v>
      </c>
      <c r="D931" s="113" t="s">
        <v>2272</v>
      </c>
      <c r="E931" s="113">
        <v>8.5</v>
      </c>
      <c r="F931" s="114">
        <v>85</v>
      </c>
      <c r="G931" s="113" t="s">
        <v>2266</v>
      </c>
      <c r="H931" s="113" t="s">
        <v>195</v>
      </c>
      <c r="I931" s="113" t="s">
        <v>810</v>
      </c>
      <c r="J931" s="113" t="s">
        <v>337</v>
      </c>
      <c r="K931" s="113" t="s">
        <v>382</v>
      </c>
      <c r="L931" s="113" t="s">
        <v>420</v>
      </c>
      <c r="M931" s="113" t="s">
        <v>388</v>
      </c>
      <c r="N931" s="113" t="s">
        <v>32</v>
      </c>
      <c r="O931" s="113" t="s">
        <v>386</v>
      </c>
      <c r="P931" s="113" t="s">
        <v>824</v>
      </c>
      <c r="Q931" s="113">
        <v>5</v>
      </c>
      <c r="R931" s="113" t="s">
        <v>195</v>
      </c>
      <c r="S931" s="84" t="str">
        <f t="shared" si="98"/>
        <v>GLOVES GOAT NUBUCK</v>
      </c>
      <c r="T931" s="84" t="str">
        <f t="shared" si="101"/>
        <v>оливковый</v>
      </c>
      <c r="Y931" s="60">
        <f t="shared" si="102"/>
        <v>2</v>
      </c>
      <c r="Z931" s="49">
        <f t="shared" si="103"/>
        <v>236</v>
      </c>
      <c r="AA931" s="60">
        <f t="shared" si="104"/>
        <v>2236</v>
      </c>
    </row>
    <row r="932" spans="1:27">
      <c r="A932" s="84" t="str">
        <f t="shared" si="99"/>
        <v>94972045</v>
      </c>
      <c r="B932" s="84" t="str">
        <f t="shared" si="100"/>
        <v>02-236-03</v>
      </c>
      <c r="C932" s="113" t="s">
        <v>2273</v>
      </c>
      <c r="D932" s="113" t="s">
        <v>2272</v>
      </c>
      <c r="E932" s="113">
        <v>9</v>
      </c>
      <c r="F932" s="114">
        <v>9</v>
      </c>
      <c r="G932" s="113" t="s">
        <v>2266</v>
      </c>
      <c r="H932" s="113" t="s">
        <v>195</v>
      </c>
      <c r="I932" s="113" t="s">
        <v>810</v>
      </c>
      <c r="J932" s="113" t="s">
        <v>337</v>
      </c>
      <c r="K932" s="113" t="s">
        <v>382</v>
      </c>
      <c r="L932" s="113" t="s">
        <v>420</v>
      </c>
      <c r="M932" s="113" t="s">
        <v>388</v>
      </c>
      <c r="N932" s="113" t="s">
        <v>32</v>
      </c>
      <c r="O932" s="113" t="s">
        <v>386</v>
      </c>
      <c r="P932" s="113" t="s">
        <v>824</v>
      </c>
      <c r="Q932" s="113">
        <v>5</v>
      </c>
      <c r="R932" s="113" t="s">
        <v>195</v>
      </c>
      <c r="S932" s="84" t="str">
        <f t="shared" si="98"/>
        <v>GLOVES GOAT NUBUCK</v>
      </c>
      <c r="T932" s="84" t="str">
        <f t="shared" si="101"/>
        <v>оливковый</v>
      </c>
      <c r="Y932" s="60">
        <f t="shared" si="102"/>
        <v>2</v>
      </c>
      <c r="Z932" s="49">
        <f t="shared" si="103"/>
        <v>236</v>
      </c>
      <c r="AA932" s="60">
        <f t="shared" si="104"/>
        <v>2236</v>
      </c>
    </row>
    <row r="933" spans="1:27">
      <c r="A933" s="84" t="str">
        <f t="shared" si="99"/>
        <v>94972045</v>
      </c>
      <c r="B933" s="84" t="str">
        <f t="shared" si="100"/>
        <v>02-236-03</v>
      </c>
      <c r="C933" s="113" t="s">
        <v>2274</v>
      </c>
      <c r="D933" s="113" t="s">
        <v>2272</v>
      </c>
      <c r="E933" s="113">
        <v>9.5</v>
      </c>
      <c r="F933" s="114">
        <v>95</v>
      </c>
      <c r="G933" s="113" t="s">
        <v>2266</v>
      </c>
      <c r="H933" s="113" t="s">
        <v>195</v>
      </c>
      <c r="I933" s="113" t="s">
        <v>810</v>
      </c>
      <c r="J933" s="113" t="s">
        <v>337</v>
      </c>
      <c r="K933" s="113" t="s">
        <v>382</v>
      </c>
      <c r="L933" s="113" t="s">
        <v>420</v>
      </c>
      <c r="M933" s="113" t="s">
        <v>388</v>
      </c>
      <c r="N933" s="113" t="s">
        <v>32</v>
      </c>
      <c r="O933" s="113" t="s">
        <v>386</v>
      </c>
      <c r="P933" s="113" t="s">
        <v>824</v>
      </c>
      <c r="Q933" s="113">
        <v>5</v>
      </c>
      <c r="R933" s="113" t="s">
        <v>195</v>
      </c>
      <c r="S933" s="84" t="str">
        <f t="shared" si="98"/>
        <v>GLOVES GOAT NUBUCK</v>
      </c>
      <c r="T933" s="84" t="str">
        <f t="shared" si="101"/>
        <v>оливковый</v>
      </c>
      <c r="Y933" s="60">
        <f t="shared" si="102"/>
        <v>2</v>
      </c>
      <c r="Z933" s="49">
        <f t="shared" si="103"/>
        <v>236</v>
      </c>
      <c r="AA933" s="60">
        <f t="shared" si="104"/>
        <v>2236</v>
      </c>
    </row>
    <row r="934" spans="1:27">
      <c r="A934" s="84" t="str">
        <f t="shared" si="99"/>
        <v>94972045</v>
      </c>
      <c r="B934" s="84" t="str">
        <f t="shared" si="100"/>
        <v>02-236-03</v>
      </c>
      <c r="C934" s="113" t="s">
        <v>2275</v>
      </c>
      <c r="D934" s="113" t="s">
        <v>2272</v>
      </c>
      <c r="E934" s="113">
        <v>10</v>
      </c>
      <c r="F934" s="114">
        <v>10</v>
      </c>
      <c r="G934" s="113" t="s">
        <v>2266</v>
      </c>
      <c r="H934" s="113" t="s">
        <v>195</v>
      </c>
      <c r="I934" s="113" t="s">
        <v>810</v>
      </c>
      <c r="J934" s="113" t="s">
        <v>337</v>
      </c>
      <c r="K934" s="113" t="s">
        <v>382</v>
      </c>
      <c r="L934" s="113" t="s">
        <v>420</v>
      </c>
      <c r="M934" s="113" t="s">
        <v>388</v>
      </c>
      <c r="N934" s="113" t="s">
        <v>32</v>
      </c>
      <c r="O934" s="113" t="s">
        <v>386</v>
      </c>
      <c r="P934" s="113" t="s">
        <v>824</v>
      </c>
      <c r="Q934" s="113">
        <v>5</v>
      </c>
      <c r="R934" s="113" t="s">
        <v>195</v>
      </c>
      <c r="S934" s="84" t="str">
        <f t="shared" si="98"/>
        <v>GLOVES GOAT NUBUCK</v>
      </c>
      <c r="T934" s="84" t="str">
        <f t="shared" si="101"/>
        <v>оливковый</v>
      </c>
      <c r="Y934" s="60">
        <f t="shared" si="102"/>
        <v>2</v>
      </c>
      <c r="Z934" s="49">
        <f t="shared" si="103"/>
        <v>236</v>
      </c>
      <c r="AA934" s="60">
        <f t="shared" si="104"/>
        <v>2236</v>
      </c>
    </row>
    <row r="935" spans="1:27">
      <c r="A935" s="84" t="str">
        <f t="shared" si="99"/>
        <v>94972045</v>
      </c>
      <c r="B935" s="84" t="str">
        <f t="shared" si="100"/>
        <v>02-236-03</v>
      </c>
      <c r="C935" s="113" t="s">
        <v>2276</v>
      </c>
      <c r="D935" s="113" t="s">
        <v>2272</v>
      </c>
      <c r="E935" s="113">
        <v>8</v>
      </c>
      <c r="F935" s="114">
        <v>80</v>
      </c>
      <c r="G935" s="113" t="s">
        <v>2266</v>
      </c>
      <c r="H935" s="113" t="s">
        <v>195</v>
      </c>
      <c r="I935" s="113" t="s">
        <v>810</v>
      </c>
      <c r="J935" s="113" t="s">
        <v>337</v>
      </c>
      <c r="K935" s="113" t="s">
        <v>382</v>
      </c>
      <c r="L935" s="113" t="s">
        <v>420</v>
      </c>
      <c r="M935" s="113" t="s">
        <v>388</v>
      </c>
      <c r="N935" s="113" t="s">
        <v>32</v>
      </c>
      <c r="O935" s="113" t="s">
        <v>386</v>
      </c>
      <c r="P935" s="113" t="s">
        <v>824</v>
      </c>
      <c r="Q935" s="113">
        <v>5</v>
      </c>
      <c r="R935" s="113" t="s">
        <v>195</v>
      </c>
      <c r="S935" s="84" t="str">
        <f t="shared" si="98"/>
        <v>GLOVES GOAT NUBUCK</v>
      </c>
      <c r="T935" s="84" t="str">
        <f t="shared" si="101"/>
        <v>оливковый</v>
      </c>
      <c r="Y935" s="60">
        <f t="shared" si="102"/>
        <v>2</v>
      </c>
      <c r="Z935" s="49">
        <f t="shared" si="103"/>
        <v>236</v>
      </c>
      <c r="AA935" s="60">
        <f t="shared" si="104"/>
        <v>2236</v>
      </c>
    </row>
    <row r="936" spans="1:27">
      <c r="A936" s="84" t="str">
        <f t="shared" si="99"/>
        <v>949720472</v>
      </c>
      <c r="B936" s="84" t="str">
        <f t="shared" si="100"/>
        <v>02-236-13</v>
      </c>
      <c r="C936" s="113" t="s">
        <v>2277</v>
      </c>
      <c r="D936" s="113" t="s">
        <v>2278</v>
      </c>
      <c r="E936" s="113">
        <v>8.5</v>
      </c>
      <c r="F936" s="114">
        <v>85</v>
      </c>
      <c r="G936" s="113" t="s">
        <v>2266</v>
      </c>
      <c r="H936" s="113" t="s">
        <v>199</v>
      </c>
      <c r="I936" s="113" t="s">
        <v>810</v>
      </c>
      <c r="J936" s="113" t="s">
        <v>337</v>
      </c>
      <c r="K936" s="113" t="s">
        <v>382</v>
      </c>
      <c r="L936" s="113" t="s">
        <v>420</v>
      </c>
      <c r="M936" s="113" t="s">
        <v>389</v>
      </c>
      <c r="N936" s="113" t="s">
        <v>32</v>
      </c>
      <c r="O936" s="113" t="s">
        <v>386</v>
      </c>
      <c r="P936" s="113" t="s">
        <v>824</v>
      </c>
      <c r="Q936" s="113">
        <v>72</v>
      </c>
      <c r="R936" s="113" t="s">
        <v>199</v>
      </c>
      <c r="S936" s="84" t="str">
        <f t="shared" si="98"/>
        <v>GLOVES GOAT NUBUCK</v>
      </c>
      <c r="T936" s="84" t="str">
        <f t="shared" si="101"/>
        <v>оранжевый</v>
      </c>
      <c r="Y936" s="60">
        <f t="shared" si="102"/>
        <v>2</v>
      </c>
      <c r="Z936" s="49">
        <f t="shared" si="103"/>
        <v>236</v>
      </c>
      <c r="AA936" s="60">
        <f t="shared" si="104"/>
        <v>2236</v>
      </c>
    </row>
    <row r="937" spans="1:27">
      <c r="A937" s="84" t="str">
        <f t="shared" si="99"/>
        <v>949720472</v>
      </c>
      <c r="B937" s="84" t="str">
        <f t="shared" si="100"/>
        <v>02-236-13</v>
      </c>
      <c r="C937" s="113" t="s">
        <v>2279</v>
      </c>
      <c r="D937" s="113" t="s">
        <v>2278</v>
      </c>
      <c r="E937" s="113">
        <v>9</v>
      </c>
      <c r="F937" s="114">
        <v>9</v>
      </c>
      <c r="G937" s="113" t="s">
        <v>2266</v>
      </c>
      <c r="H937" s="113" t="s">
        <v>199</v>
      </c>
      <c r="I937" s="113" t="s">
        <v>810</v>
      </c>
      <c r="J937" s="113" t="s">
        <v>337</v>
      </c>
      <c r="K937" s="113" t="s">
        <v>382</v>
      </c>
      <c r="L937" s="113" t="s">
        <v>420</v>
      </c>
      <c r="M937" s="113" t="s">
        <v>389</v>
      </c>
      <c r="N937" s="113" t="s">
        <v>32</v>
      </c>
      <c r="O937" s="113" t="s">
        <v>386</v>
      </c>
      <c r="P937" s="113" t="s">
        <v>824</v>
      </c>
      <c r="Q937" s="113">
        <v>72</v>
      </c>
      <c r="R937" s="113" t="s">
        <v>199</v>
      </c>
      <c r="S937" s="84" t="str">
        <f t="shared" si="98"/>
        <v>GLOVES GOAT NUBUCK</v>
      </c>
      <c r="T937" s="84" t="str">
        <f t="shared" si="101"/>
        <v>оранжевый</v>
      </c>
      <c r="Y937" s="60">
        <f t="shared" si="102"/>
        <v>2</v>
      </c>
      <c r="Z937" s="49">
        <f t="shared" si="103"/>
        <v>236</v>
      </c>
      <c r="AA937" s="60">
        <f t="shared" si="104"/>
        <v>2236</v>
      </c>
    </row>
    <row r="938" spans="1:27">
      <c r="A938" s="84" t="str">
        <f t="shared" si="99"/>
        <v>949720472</v>
      </c>
      <c r="B938" s="84" t="str">
        <f t="shared" si="100"/>
        <v>02-236-13</v>
      </c>
      <c r="C938" s="113" t="s">
        <v>2280</v>
      </c>
      <c r="D938" s="113" t="s">
        <v>2278</v>
      </c>
      <c r="E938" s="113">
        <v>9.5</v>
      </c>
      <c r="F938" s="114">
        <v>95</v>
      </c>
      <c r="G938" s="113" t="s">
        <v>2266</v>
      </c>
      <c r="H938" s="113" t="s">
        <v>199</v>
      </c>
      <c r="I938" s="113" t="s">
        <v>810</v>
      </c>
      <c r="J938" s="113" t="s">
        <v>337</v>
      </c>
      <c r="K938" s="113" t="s">
        <v>382</v>
      </c>
      <c r="L938" s="113" t="s">
        <v>420</v>
      </c>
      <c r="M938" s="113" t="s">
        <v>389</v>
      </c>
      <c r="N938" s="113" t="s">
        <v>32</v>
      </c>
      <c r="O938" s="113" t="s">
        <v>386</v>
      </c>
      <c r="P938" s="113" t="s">
        <v>824</v>
      </c>
      <c r="Q938" s="113">
        <v>72</v>
      </c>
      <c r="R938" s="113" t="s">
        <v>199</v>
      </c>
      <c r="S938" s="84" t="str">
        <f t="shared" si="98"/>
        <v>GLOVES GOAT NUBUCK</v>
      </c>
      <c r="T938" s="84" t="str">
        <f t="shared" si="101"/>
        <v>оранжевый</v>
      </c>
      <c r="Y938" s="60">
        <f t="shared" si="102"/>
        <v>2</v>
      </c>
      <c r="Z938" s="49">
        <f t="shared" si="103"/>
        <v>236</v>
      </c>
      <c r="AA938" s="60">
        <f t="shared" si="104"/>
        <v>2236</v>
      </c>
    </row>
    <row r="939" spans="1:27">
      <c r="A939" s="84" t="str">
        <f t="shared" si="99"/>
        <v>949720472</v>
      </c>
      <c r="B939" s="84" t="str">
        <f t="shared" si="100"/>
        <v>02-236-13</v>
      </c>
      <c r="C939" s="113" t="s">
        <v>2281</v>
      </c>
      <c r="D939" s="113" t="s">
        <v>2278</v>
      </c>
      <c r="E939" s="113">
        <v>7.5</v>
      </c>
      <c r="F939" s="114">
        <v>75</v>
      </c>
      <c r="G939" s="113" t="s">
        <v>2266</v>
      </c>
      <c r="H939" s="113" t="s">
        <v>199</v>
      </c>
      <c r="I939" s="113" t="s">
        <v>810</v>
      </c>
      <c r="J939" s="113" t="s">
        <v>337</v>
      </c>
      <c r="K939" s="113" t="s">
        <v>382</v>
      </c>
      <c r="L939" s="113" t="s">
        <v>420</v>
      </c>
      <c r="M939" s="113" t="s">
        <v>389</v>
      </c>
      <c r="N939" s="113" t="s">
        <v>32</v>
      </c>
      <c r="O939" s="113" t="s">
        <v>386</v>
      </c>
      <c r="P939" s="113" t="s">
        <v>824</v>
      </c>
      <c r="Q939" s="113">
        <v>72</v>
      </c>
      <c r="R939" s="113" t="s">
        <v>199</v>
      </c>
      <c r="S939" s="84" t="str">
        <f t="shared" si="98"/>
        <v>GLOVES GOAT NUBUCK</v>
      </c>
      <c r="T939" s="84" t="str">
        <f t="shared" si="101"/>
        <v>оранжевый</v>
      </c>
      <c r="Y939" s="60">
        <f t="shared" si="102"/>
        <v>2</v>
      </c>
      <c r="Z939" s="49">
        <f t="shared" si="103"/>
        <v>236</v>
      </c>
      <c r="AA939" s="60">
        <f t="shared" si="104"/>
        <v>2236</v>
      </c>
    </row>
    <row r="940" spans="1:27">
      <c r="A940" s="84" t="str">
        <f t="shared" si="99"/>
        <v>949720472</v>
      </c>
      <c r="B940" s="84" t="str">
        <f t="shared" si="100"/>
        <v>02-236-13</v>
      </c>
      <c r="C940" s="113" t="s">
        <v>2282</v>
      </c>
      <c r="D940" s="113" t="s">
        <v>2278</v>
      </c>
      <c r="E940" s="113">
        <v>8</v>
      </c>
      <c r="F940" s="114">
        <v>8</v>
      </c>
      <c r="G940" s="113" t="s">
        <v>2266</v>
      </c>
      <c r="H940" s="113" t="s">
        <v>199</v>
      </c>
      <c r="I940" s="113" t="s">
        <v>810</v>
      </c>
      <c r="J940" s="113" t="s">
        <v>337</v>
      </c>
      <c r="K940" s="113" t="s">
        <v>382</v>
      </c>
      <c r="L940" s="113" t="s">
        <v>420</v>
      </c>
      <c r="M940" s="113" t="s">
        <v>389</v>
      </c>
      <c r="N940" s="113" t="s">
        <v>32</v>
      </c>
      <c r="O940" s="113" t="s">
        <v>386</v>
      </c>
      <c r="P940" s="113" t="s">
        <v>824</v>
      </c>
      <c r="Q940" s="113">
        <v>72</v>
      </c>
      <c r="R940" s="113" t="s">
        <v>199</v>
      </c>
      <c r="S940" s="84" t="str">
        <f t="shared" si="98"/>
        <v>GLOVES GOAT NUBUCK</v>
      </c>
      <c r="T940" s="84" t="str">
        <f t="shared" si="101"/>
        <v>оранжевый</v>
      </c>
      <c r="Y940" s="60">
        <f t="shared" si="102"/>
        <v>2</v>
      </c>
      <c r="Z940" s="49">
        <f t="shared" si="103"/>
        <v>236</v>
      </c>
      <c r="AA940" s="60">
        <f t="shared" si="104"/>
        <v>2236</v>
      </c>
    </row>
    <row r="941" spans="1:27">
      <c r="A941" s="84" t="str">
        <f t="shared" si="99"/>
        <v>94972051</v>
      </c>
      <c r="B941" s="84" t="str">
        <f t="shared" si="100"/>
        <v>02-237-09</v>
      </c>
      <c r="C941" s="113" t="s">
        <v>2283</v>
      </c>
      <c r="D941" s="113" t="s">
        <v>2284</v>
      </c>
      <c r="E941" s="113">
        <v>8.5</v>
      </c>
      <c r="F941" s="114">
        <v>85</v>
      </c>
      <c r="G941" s="113" t="s">
        <v>2285</v>
      </c>
      <c r="H941" s="113" t="s">
        <v>53</v>
      </c>
      <c r="I941" s="113" t="s">
        <v>810</v>
      </c>
      <c r="J941" s="113" t="s">
        <v>337</v>
      </c>
      <c r="K941" s="113" t="s">
        <v>382</v>
      </c>
      <c r="L941" s="113" t="s">
        <v>420</v>
      </c>
      <c r="M941" s="113" t="s">
        <v>389</v>
      </c>
      <c r="N941" s="113" t="s">
        <v>32</v>
      </c>
      <c r="O941" s="113" t="s">
        <v>386</v>
      </c>
      <c r="P941" s="113" t="s">
        <v>824</v>
      </c>
      <c r="Q941" s="113">
        <v>1</v>
      </c>
      <c r="R941" s="113" t="s">
        <v>53</v>
      </c>
      <c r="S941" s="84" t="str">
        <f t="shared" si="98"/>
        <v>GLOVES GOAT NAPPA-WOOL</v>
      </c>
      <c r="T941" s="84" t="str">
        <f t="shared" si="101"/>
        <v>черный</v>
      </c>
      <c r="Y941" s="60">
        <f t="shared" si="102"/>
        <v>2</v>
      </c>
      <c r="Z941" s="49">
        <f t="shared" si="103"/>
        <v>237</v>
      </c>
      <c r="AA941" s="60">
        <f t="shared" si="104"/>
        <v>2237</v>
      </c>
    </row>
    <row r="942" spans="1:27">
      <c r="A942" s="84" t="str">
        <f t="shared" si="99"/>
        <v>94972051</v>
      </c>
      <c r="B942" s="84" t="str">
        <f t="shared" si="100"/>
        <v>02-237-09</v>
      </c>
      <c r="C942" s="113" t="s">
        <v>2286</v>
      </c>
      <c r="D942" s="113" t="s">
        <v>2284</v>
      </c>
      <c r="E942" s="113">
        <v>9</v>
      </c>
      <c r="F942" s="114">
        <v>9</v>
      </c>
      <c r="G942" s="113" t="s">
        <v>2285</v>
      </c>
      <c r="H942" s="113" t="s">
        <v>53</v>
      </c>
      <c r="I942" s="113" t="s">
        <v>810</v>
      </c>
      <c r="J942" s="113" t="s">
        <v>337</v>
      </c>
      <c r="K942" s="113" t="s">
        <v>382</v>
      </c>
      <c r="L942" s="113" t="s">
        <v>420</v>
      </c>
      <c r="M942" s="113" t="s">
        <v>389</v>
      </c>
      <c r="N942" s="113" t="s">
        <v>32</v>
      </c>
      <c r="O942" s="113" t="s">
        <v>386</v>
      </c>
      <c r="P942" s="113" t="s">
        <v>824</v>
      </c>
      <c r="Q942" s="113">
        <v>1</v>
      </c>
      <c r="R942" s="113" t="s">
        <v>53</v>
      </c>
      <c r="S942" s="84" t="str">
        <f t="shared" si="98"/>
        <v>GLOVES GOAT NAPPA-WOOL</v>
      </c>
      <c r="T942" s="84" t="str">
        <f t="shared" si="101"/>
        <v>черный</v>
      </c>
      <c r="Y942" s="60">
        <f t="shared" si="102"/>
        <v>2</v>
      </c>
      <c r="Z942" s="49">
        <f t="shared" si="103"/>
        <v>237</v>
      </c>
      <c r="AA942" s="60">
        <f t="shared" si="104"/>
        <v>2237</v>
      </c>
    </row>
    <row r="943" spans="1:27">
      <c r="A943" s="84" t="str">
        <f t="shared" si="99"/>
        <v>94972051</v>
      </c>
      <c r="B943" s="84" t="str">
        <f t="shared" si="100"/>
        <v>02-237-09</v>
      </c>
      <c r="C943" s="113" t="s">
        <v>2287</v>
      </c>
      <c r="D943" s="113" t="s">
        <v>2284</v>
      </c>
      <c r="E943" s="113">
        <v>9.5</v>
      </c>
      <c r="F943" s="114">
        <v>95</v>
      </c>
      <c r="G943" s="113" t="s">
        <v>2285</v>
      </c>
      <c r="H943" s="113" t="s">
        <v>53</v>
      </c>
      <c r="I943" s="113" t="s">
        <v>810</v>
      </c>
      <c r="J943" s="113" t="s">
        <v>337</v>
      </c>
      <c r="K943" s="113" t="s">
        <v>382</v>
      </c>
      <c r="L943" s="113" t="s">
        <v>420</v>
      </c>
      <c r="M943" s="113" t="s">
        <v>389</v>
      </c>
      <c r="N943" s="113" t="s">
        <v>32</v>
      </c>
      <c r="O943" s="113" t="s">
        <v>386</v>
      </c>
      <c r="P943" s="113" t="s">
        <v>824</v>
      </c>
      <c r="Q943" s="113">
        <v>1</v>
      </c>
      <c r="R943" s="113" t="s">
        <v>53</v>
      </c>
      <c r="S943" s="84" t="str">
        <f t="shared" si="98"/>
        <v>GLOVES GOAT NAPPA-WOOL</v>
      </c>
      <c r="T943" s="84" t="str">
        <f t="shared" si="101"/>
        <v>черный</v>
      </c>
      <c r="Y943" s="60">
        <f t="shared" si="102"/>
        <v>2</v>
      </c>
      <c r="Z943" s="49">
        <f t="shared" si="103"/>
        <v>237</v>
      </c>
      <c r="AA943" s="60">
        <f t="shared" si="104"/>
        <v>2237</v>
      </c>
    </row>
    <row r="944" spans="1:27">
      <c r="A944" s="84" t="str">
        <f t="shared" si="99"/>
        <v>94972051</v>
      </c>
      <c r="B944" s="84" t="str">
        <f t="shared" si="100"/>
        <v>02-237-09</v>
      </c>
      <c r="C944" s="113" t="s">
        <v>2288</v>
      </c>
      <c r="D944" s="113" t="s">
        <v>2284</v>
      </c>
      <c r="E944" s="113">
        <v>10</v>
      </c>
      <c r="F944" s="114">
        <v>10</v>
      </c>
      <c r="G944" s="113" t="s">
        <v>2285</v>
      </c>
      <c r="H944" s="113" t="s">
        <v>53</v>
      </c>
      <c r="I944" s="113" t="s">
        <v>810</v>
      </c>
      <c r="J944" s="113" t="s">
        <v>337</v>
      </c>
      <c r="K944" s="113" t="s">
        <v>382</v>
      </c>
      <c r="L944" s="113" t="s">
        <v>420</v>
      </c>
      <c r="M944" s="113" t="s">
        <v>389</v>
      </c>
      <c r="N944" s="113" t="s">
        <v>32</v>
      </c>
      <c r="O944" s="113" t="s">
        <v>386</v>
      </c>
      <c r="P944" s="113" t="s">
        <v>824</v>
      </c>
      <c r="Q944" s="113">
        <v>1</v>
      </c>
      <c r="R944" s="113" t="s">
        <v>53</v>
      </c>
      <c r="S944" s="84" t="str">
        <f t="shared" si="98"/>
        <v>GLOVES GOAT NAPPA-WOOL</v>
      </c>
      <c r="T944" s="84" t="str">
        <f t="shared" si="101"/>
        <v>черный</v>
      </c>
      <c r="Y944" s="60">
        <f t="shared" si="102"/>
        <v>2</v>
      </c>
      <c r="Z944" s="49">
        <f t="shared" si="103"/>
        <v>237</v>
      </c>
      <c r="AA944" s="60">
        <f t="shared" si="104"/>
        <v>2237</v>
      </c>
    </row>
    <row r="945" spans="1:27">
      <c r="A945" s="84" t="str">
        <f t="shared" si="99"/>
        <v>94972051</v>
      </c>
      <c r="B945" s="84" t="str">
        <f t="shared" si="100"/>
        <v>02-237-09</v>
      </c>
      <c r="C945" s="113" t="s">
        <v>2289</v>
      </c>
      <c r="D945" s="113" t="s">
        <v>2284</v>
      </c>
      <c r="E945" s="113">
        <v>8</v>
      </c>
      <c r="F945" s="114">
        <v>8</v>
      </c>
      <c r="G945" s="113" t="s">
        <v>2285</v>
      </c>
      <c r="H945" s="113" t="s">
        <v>53</v>
      </c>
      <c r="I945" s="113" t="s">
        <v>810</v>
      </c>
      <c r="J945" s="113" t="s">
        <v>337</v>
      </c>
      <c r="K945" s="113" t="s">
        <v>382</v>
      </c>
      <c r="L945" s="113" t="s">
        <v>420</v>
      </c>
      <c r="M945" s="113" t="s">
        <v>389</v>
      </c>
      <c r="N945" s="113" t="s">
        <v>32</v>
      </c>
      <c r="O945" s="113" t="s">
        <v>386</v>
      </c>
      <c r="P945" s="113" t="s">
        <v>824</v>
      </c>
      <c r="Q945" s="113">
        <v>1</v>
      </c>
      <c r="R945" s="113" t="s">
        <v>53</v>
      </c>
      <c r="S945" s="84" t="str">
        <f t="shared" si="98"/>
        <v>GLOVES GOAT NAPPA-WOOL</v>
      </c>
      <c r="T945" s="84" t="str">
        <f t="shared" si="101"/>
        <v>черный</v>
      </c>
      <c r="Y945" s="60">
        <f t="shared" si="102"/>
        <v>2</v>
      </c>
      <c r="Z945" s="49">
        <f t="shared" si="103"/>
        <v>237</v>
      </c>
      <c r="AA945" s="60">
        <f t="shared" si="104"/>
        <v>2237</v>
      </c>
    </row>
    <row r="946" spans="1:27">
      <c r="A946" s="84" t="str">
        <f t="shared" si="99"/>
        <v>94972056</v>
      </c>
      <c r="B946" s="84" t="str">
        <f t="shared" si="100"/>
        <v>02-237-14</v>
      </c>
      <c r="C946" s="113" t="s">
        <v>2290</v>
      </c>
      <c r="D946" s="113" t="s">
        <v>2291</v>
      </c>
      <c r="E946" s="113">
        <v>8.5</v>
      </c>
      <c r="F946" s="114">
        <v>85</v>
      </c>
      <c r="G946" s="113" t="s">
        <v>2285</v>
      </c>
      <c r="H946" s="113" t="s">
        <v>86</v>
      </c>
      <c r="I946" s="113" t="s">
        <v>810</v>
      </c>
      <c r="J946" s="113" t="s">
        <v>337</v>
      </c>
      <c r="K946" s="113" t="s">
        <v>382</v>
      </c>
      <c r="L946" s="113" t="s">
        <v>420</v>
      </c>
      <c r="M946" s="113" t="s">
        <v>389</v>
      </c>
      <c r="N946" s="113" t="s">
        <v>32</v>
      </c>
      <c r="O946" s="113" t="s">
        <v>386</v>
      </c>
      <c r="P946" s="113" t="s">
        <v>824</v>
      </c>
      <c r="Q946" s="113">
        <v>6</v>
      </c>
      <c r="R946" s="113" t="s">
        <v>86</v>
      </c>
      <c r="S946" s="84" t="str">
        <f t="shared" si="98"/>
        <v>GLOVES GOAT NAPPA-WOOL</v>
      </c>
      <c r="T946" s="84" t="str">
        <f t="shared" si="101"/>
        <v>коричневый</v>
      </c>
      <c r="Y946" s="60">
        <f t="shared" si="102"/>
        <v>2</v>
      </c>
      <c r="Z946" s="49">
        <f t="shared" si="103"/>
        <v>237</v>
      </c>
      <c r="AA946" s="60">
        <f t="shared" si="104"/>
        <v>2237</v>
      </c>
    </row>
    <row r="947" spans="1:27">
      <c r="A947" s="84" t="str">
        <f t="shared" si="99"/>
        <v>94972056</v>
      </c>
      <c r="B947" s="84" t="str">
        <f t="shared" si="100"/>
        <v>02-237-14</v>
      </c>
      <c r="C947" s="113" t="s">
        <v>2292</v>
      </c>
      <c r="D947" s="113" t="s">
        <v>2291</v>
      </c>
      <c r="E947" s="113">
        <v>9</v>
      </c>
      <c r="F947" s="114">
        <v>9</v>
      </c>
      <c r="G947" s="113" t="s">
        <v>2285</v>
      </c>
      <c r="H947" s="113" t="s">
        <v>86</v>
      </c>
      <c r="I947" s="113" t="s">
        <v>810</v>
      </c>
      <c r="J947" s="113" t="s">
        <v>337</v>
      </c>
      <c r="K947" s="113" t="s">
        <v>382</v>
      </c>
      <c r="L947" s="113" t="s">
        <v>420</v>
      </c>
      <c r="M947" s="113" t="s">
        <v>389</v>
      </c>
      <c r="N947" s="113" t="s">
        <v>32</v>
      </c>
      <c r="O947" s="113" t="s">
        <v>386</v>
      </c>
      <c r="P947" s="113" t="s">
        <v>824</v>
      </c>
      <c r="Q947" s="113">
        <v>6</v>
      </c>
      <c r="R947" s="113" t="s">
        <v>86</v>
      </c>
      <c r="S947" s="84" t="str">
        <f t="shared" si="98"/>
        <v>GLOVES GOAT NAPPA-WOOL</v>
      </c>
      <c r="T947" s="84" t="str">
        <f t="shared" si="101"/>
        <v>коричневый</v>
      </c>
      <c r="Y947" s="60">
        <f t="shared" si="102"/>
        <v>2</v>
      </c>
      <c r="Z947" s="49">
        <f t="shared" si="103"/>
        <v>237</v>
      </c>
      <c r="AA947" s="60">
        <f t="shared" si="104"/>
        <v>2237</v>
      </c>
    </row>
    <row r="948" spans="1:27">
      <c r="A948" s="84" t="str">
        <f t="shared" si="99"/>
        <v>94972056</v>
      </c>
      <c r="B948" s="84" t="str">
        <f t="shared" si="100"/>
        <v>02-237-14</v>
      </c>
      <c r="C948" s="113" t="s">
        <v>2293</v>
      </c>
      <c r="D948" s="113" t="s">
        <v>2291</v>
      </c>
      <c r="E948" s="113">
        <v>9.5</v>
      </c>
      <c r="F948" s="114">
        <v>95</v>
      </c>
      <c r="G948" s="113" t="s">
        <v>2285</v>
      </c>
      <c r="H948" s="113" t="s">
        <v>86</v>
      </c>
      <c r="I948" s="113" t="s">
        <v>810</v>
      </c>
      <c r="J948" s="113" t="s">
        <v>337</v>
      </c>
      <c r="K948" s="113" t="s">
        <v>382</v>
      </c>
      <c r="L948" s="113" t="s">
        <v>420</v>
      </c>
      <c r="M948" s="113" t="s">
        <v>389</v>
      </c>
      <c r="N948" s="113" t="s">
        <v>32</v>
      </c>
      <c r="O948" s="113" t="s">
        <v>386</v>
      </c>
      <c r="P948" s="113" t="s">
        <v>824</v>
      </c>
      <c r="Q948" s="113">
        <v>6</v>
      </c>
      <c r="R948" s="113" t="s">
        <v>86</v>
      </c>
      <c r="S948" s="84" t="str">
        <f t="shared" si="98"/>
        <v>GLOVES GOAT NAPPA-WOOL</v>
      </c>
      <c r="T948" s="84" t="str">
        <f t="shared" si="101"/>
        <v>коричневый</v>
      </c>
      <c r="Y948" s="60">
        <f t="shared" si="102"/>
        <v>2</v>
      </c>
      <c r="Z948" s="49">
        <f t="shared" si="103"/>
        <v>237</v>
      </c>
      <c r="AA948" s="60">
        <f t="shared" si="104"/>
        <v>2237</v>
      </c>
    </row>
    <row r="949" spans="1:27">
      <c r="A949" s="84" t="str">
        <f t="shared" si="99"/>
        <v>949720589</v>
      </c>
      <c r="B949" s="84" t="str">
        <f t="shared" si="100"/>
        <v>02-237-12</v>
      </c>
      <c r="C949" s="113" t="s">
        <v>2294</v>
      </c>
      <c r="D949" s="113" t="s">
        <v>2295</v>
      </c>
      <c r="E949" s="113">
        <v>8.5</v>
      </c>
      <c r="F949" s="114">
        <v>85</v>
      </c>
      <c r="G949" s="113" t="s">
        <v>2285</v>
      </c>
      <c r="H949" s="113" t="s">
        <v>121</v>
      </c>
      <c r="I949" s="113" t="s">
        <v>810</v>
      </c>
      <c r="J949" s="113" t="s">
        <v>337</v>
      </c>
      <c r="K949" s="113" t="s">
        <v>390</v>
      </c>
      <c r="L949" s="113" t="s">
        <v>420</v>
      </c>
      <c r="M949" s="113" t="s">
        <v>389</v>
      </c>
      <c r="N949" s="113" t="s">
        <v>32</v>
      </c>
      <c r="O949" s="113" t="s">
        <v>386</v>
      </c>
      <c r="P949" s="113" t="s">
        <v>824</v>
      </c>
      <c r="Q949" s="113">
        <v>89</v>
      </c>
      <c r="R949" s="113" t="s">
        <v>121</v>
      </c>
      <c r="S949" s="84" t="str">
        <f t="shared" si="98"/>
        <v>GLOVES GOAT NAPPA-WOOL</v>
      </c>
      <c r="T949" s="84" t="str">
        <f t="shared" si="101"/>
        <v>бордовый</v>
      </c>
      <c r="Y949" s="60">
        <f t="shared" si="102"/>
        <v>2</v>
      </c>
      <c r="Z949" s="49">
        <f t="shared" si="103"/>
        <v>237</v>
      </c>
      <c r="AA949" s="60">
        <f t="shared" si="104"/>
        <v>2237</v>
      </c>
    </row>
    <row r="950" spans="1:27">
      <c r="A950" s="84" t="str">
        <f t="shared" si="99"/>
        <v>949720589</v>
      </c>
      <c r="B950" s="84" t="str">
        <f t="shared" si="100"/>
        <v>02-237-12</v>
      </c>
      <c r="C950" s="113" t="s">
        <v>2296</v>
      </c>
      <c r="D950" s="113" t="s">
        <v>2295</v>
      </c>
      <c r="E950" s="113">
        <v>9</v>
      </c>
      <c r="F950" s="114">
        <v>9</v>
      </c>
      <c r="G950" s="113" t="s">
        <v>2285</v>
      </c>
      <c r="H950" s="113" t="s">
        <v>121</v>
      </c>
      <c r="I950" s="113" t="s">
        <v>810</v>
      </c>
      <c r="J950" s="113" t="s">
        <v>337</v>
      </c>
      <c r="K950" s="113" t="s">
        <v>390</v>
      </c>
      <c r="L950" s="113" t="s">
        <v>420</v>
      </c>
      <c r="M950" s="113" t="s">
        <v>389</v>
      </c>
      <c r="N950" s="113" t="s">
        <v>32</v>
      </c>
      <c r="O950" s="113" t="s">
        <v>386</v>
      </c>
      <c r="P950" s="113" t="s">
        <v>824</v>
      </c>
      <c r="Q950" s="113">
        <v>89</v>
      </c>
      <c r="R950" s="113" t="s">
        <v>121</v>
      </c>
      <c r="S950" s="84" t="str">
        <f t="shared" si="98"/>
        <v>GLOVES GOAT NAPPA-WOOL</v>
      </c>
      <c r="T950" s="84" t="str">
        <f t="shared" si="101"/>
        <v>бордовый</v>
      </c>
      <c r="Y950" s="60">
        <f t="shared" si="102"/>
        <v>2</v>
      </c>
      <c r="Z950" s="49">
        <f t="shared" si="103"/>
        <v>237</v>
      </c>
      <c r="AA950" s="60">
        <f t="shared" si="104"/>
        <v>2237</v>
      </c>
    </row>
    <row r="951" spans="1:27">
      <c r="A951" s="84" t="str">
        <f t="shared" si="99"/>
        <v>949720589</v>
      </c>
      <c r="B951" s="84" t="str">
        <f t="shared" si="100"/>
        <v>02-237-12</v>
      </c>
      <c r="C951" s="113" t="s">
        <v>2297</v>
      </c>
      <c r="D951" s="113" t="s">
        <v>2295</v>
      </c>
      <c r="E951" s="113">
        <v>9.5</v>
      </c>
      <c r="F951" s="114">
        <v>95</v>
      </c>
      <c r="G951" s="113" t="s">
        <v>2285</v>
      </c>
      <c r="H951" s="113" t="s">
        <v>121</v>
      </c>
      <c r="I951" s="113" t="s">
        <v>810</v>
      </c>
      <c r="J951" s="113" t="s">
        <v>337</v>
      </c>
      <c r="K951" s="113" t="s">
        <v>390</v>
      </c>
      <c r="L951" s="113" t="s">
        <v>420</v>
      </c>
      <c r="M951" s="113" t="s">
        <v>389</v>
      </c>
      <c r="N951" s="113" t="s">
        <v>32</v>
      </c>
      <c r="O951" s="113" t="s">
        <v>386</v>
      </c>
      <c r="P951" s="113" t="s">
        <v>824</v>
      </c>
      <c r="Q951" s="113">
        <v>89</v>
      </c>
      <c r="R951" s="113" t="s">
        <v>121</v>
      </c>
      <c r="S951" s="84" t="str">
        <f t="shared" si="98"/>
        <v>GLOVES GOAT NAPPA-WOOL</v>
      </c>
      <c r="T951" s="84" t="str">
        <f t="shared" si="101"/>
        <v>бордовый</v>
      </c>
      <c r="Y951" s="60">
        <f t="shared" si="102"/>
        <v>2</v>
      </c>
      <c r="Z951" s="49">
        <f t="shared" si="103"/>
        <v>237</v>
      </c>
      <c r="AA951" s="60">
        <f t="shared" si="104"/>
        <v>2237</v>
      </c>
    </row>
    <row r="952" spans="1:27">
      <c r="A952" s="84" t="str">
        <f t="shared" si="99"/>
        <v>94972061</v>
      </c>
      <c r="B952" s="84" t="str">
        <f t="shared" si="100"/>
        <v>02-238-09</v>
      </c>
      <c r="C952" s="113" t="s">
        <v>2298</v>
      </c>
      <c r="D952" s="113" t="s">
        <v>2299</v>
      </c>
      <c r="E952" s="113">
        <v>8.5</v>
      </c>
      <c r="F952" s="114">
        <v>85</v>
      </c>
      <c r="G952" s="113" t="s">
        <v>2300</v>
      </c>
      <c r="H952" s="113" t="s">
        <v>53</v>
      </c>
      <c r="I952" s="113" t="s">
        <v>791</v>
      </c>
      <c r="J952" s="113" t="s">
        <v>337</v>
      </c>
      <c r="K952" s="113" t="s">
        <v>382</v>
      </c>
      <c r="L952" s="113" t="s">
        <v>420</v>
      </c>
      <c r="M952" s="113" t="s">
        <v>389</v>
      </c>
      <c r="N952" s="113" t="s">
        <v>32</v>
      </c>
      <c r="O952" s="113" t="s">
        <v>386</v>
      </c>
      <c r="P952" s="113" t="s">
        <v>824</v>
      </c>
      <c r="Q952" s="113">
        <v>1</v>
      </c>
      <c r="R952" s="113" t="s">
        <v>53</v>
      </c>
      <c r="S952" s="84" t="str">
        <f t="shared" si="98"/>
        <v>GLOVES GOAT NAPPA</v>
      </c>
      <c r="T952" s="84" t="str">
        <f t="shared" si="101"/>
        <v>черный</v>
      </c>
      <c r="Y952" s="60">
        <f t="shared" si="102"/>
        <v>2</v>
      </c>
      <c r="Z952" s="49">
        <f t="shared" si="103"/>
        <v>238</v>
      </c>
      <c r="AA952" s="60">
        <f t="shared" si="104"/>
        <v>2238</v>
      </c>
    </row>
    <row r="953" spans="1:27">
      <c r="A953" s="84" t="str">
        <f t="shared" si="99"/>
        <v>94972061</v>
      </c>
      <c r="B953" s="84" t="str">
        <f t="shared" si="100"/>
        <v>02-238-09</v>
      </c>
      <c r="C953" s="113" t="s">
        <v>2301</v>
      </c>
      <c r="D953" s="113" t="s">
        <v>2299</v>
      </c>
      <c r="E953" s="113">
        <v>9</v>
      </c>
      <c r="F953" s="114">
        <v>9</v>
      </c>
      <c r="G953" s="113" t="s">
        <v>2300</v>
      </c>
      <c r="H953" s="113" t="s">
        <v>53</v>
      </c>
      <c r="I953" s="113" t="s">
        <v>791</v>
      </c>
      <c r="J953" s="113" t="s">
        <v>337</v>
      </c>
      <c r="K953" s="113" t="s">
        <v>382</v>
      </c>
      <c r="L953" s="113" t="s">
        <v>420</v>
      </c>
      <c r="M953" s="113" t="s">
        <v>389</v>
      </c>
      <c r="N953" s="113" t="s">
        <v>32</v>
      </c>
      <c r="O953" s="113" t="s">
        <v>386</v>
      </c>
      <c r="P953" s="113" t="s">
        <v>824</v>
      </c>
      <c r="Q953" s="113">
        <v>1</v>
      </c>
      <c r="R953" s="113" t="s">
        <v>53</v>
      </c>
      <c r="S953" s="84" t="str">
        <f t="shared" si="98"/>
        <v>GLOVES GOAT NAPPA</v>
      </c>
      <c r="T953" s="84" t="str">
        <f t="shared" si="101"/>
        <v>черный</v>
      </c>
      <c r="Y953" s="60">
        <f t="shared" si="102"/>
        <v>2</v>
      </c>
      <c r="Z953" s="49">
        <f t="shared" si="103"/>
        <v>238</v>
      </c>
      <c r="AA953" s="60">
        <f t="shared" si="104"/>
        <v>2238</v>
      </c>
    </row>
    <row r="954" spans="1:27">
      <c r="A954" s="84" t="str">
        <f t="shared" si="99"/>
        <v>94972061</v>
      </c>
      <c r="B954" s="84" t="str">
        <f t="shared" si="100"/>
        <v>02-238-09</v>
      </c>
      <c r="C954" s="113" t="s">
        <v>2302</v>
      </c>
      <c r="D954" s="113" t="s">
        <v>2299</v>
      </c>
      <c r="E954" s="113">
        <v>9.5</v>
      </c>
      <c r="F954" s="114">
        <v>95</v>
      </c>
      <c r="G954" s="113" t="s">
        <v>2300</v>
      </c>
      <c r="H954" s="113" t="s">
        <v>53</v>
      </c>
      <c r="I954" s="113" t="s">
        <v>791</v>
      </c>
      <c r="J954" s="113" t="s">
        <v>337</v>
      </c>
      <c r="K954" s="113" t="s">
        <v>382</v>
      </c>
      <c r="L954" s="113" t="s">
        <v>420</v>
      </c>
      <c r="M954" s="113" t="s">
        <v>389</v>
      </c>
      <c r="N954" s="113" t="s">
        <v>32</v>
      </c>
      <c r="O954" s="113" t="s">
        <v>386</v>
      </c>
      <c r="P954" s="113" t="s">
        <v>824</v>
      </c>
      <c r="Q954" s="113">
        <v>1</v>
      </c>
      <c r="R954" s="113" t="s">
        <v>53</v>
      </c>
      <c r="S954" s="84" t="str">
        <f t="shared" si="98"/>
        <v>GLOVES GOAT NAPPA</v>
      </c>
      <c r="T954" s="84" t="str">
        <f t="shared" si="101"/>
        <v>черный</v>
      </c>
      <c r="Y954" s="60">
        <f t="shared" si="102"/>
        <v>2</v>
      </c>
      <c r="Z954" s="49">
        <f t="shared" si="103"/>
        <v>238</v>
      </c>
      <c r="AA954" s="60">
        <f t="shared" si="104"/>
        <v>2238</v>
      </c>
    </row>
    <row r="955" spans="1:27">
      <c r="A955" s="84" t="str">
        <f t="shared" si="99"/>
        <v>94972061</v>
      </c>
      <c r="B955" s="84" t="str">
        <f t="shared" si="100"/>
        <v>02-238-09</v>
      </c>
      <c r="C955" s="113" t="s">
        <v>2303</v>
      </c>
      <c r="D955" s="113" t="s">
        <v>2299</v>
      </c>
      <c r="E955" s="113">
        <v>8</v>
      </c>
      <c r="F955" s="114">
        <v>80</v>
      </c>
      <c r="G955" s="113" t="s">
        <v>2300</v>
      </c>
      <c r="H955" s="113" t="s">
        <v>53</v>
      </c>
      <c r="I955" s="113" t="s">
        <v>791</v>
      </c>
      <c r="J955" s="113" t="s">
        <v>337</v>
      </c>
      <c r="K955" s="113" t="s">
        <v>382</v>
      </c>
      <c r="L955" s="113" t="s">
        <v>420</v>
      </c>
      <c r="M955" s="113" t="s">
        <v>389</v>
      </c>
      <c r="N955" s="113" t="s">
        <v>32</v>
      </c>
      <c r="O955" s="113" t="s">
        <v>386</v>
      </c>
      <c r="P955" s="113" t="s">
        <v>824</v>
      </c>
      <c r="Q955" s="113">
        <v>1</v>
      </c>
      <c r="R955" s="113" t="s">
        <v>53</v>
      </c>
      <c r="S955" s="84" t="str">
        <f t="shared" si="98"/>
        <v>GLOVES GOAT NAPPA</v>
      </c>
      <c r="T955" s="84" t="str">
        <f t="shared" si="101"/>
        <v>черный</v>
      </c>
      <c r="Y955" s="60">
        <f t="shared" si="102"/>
        <v>2</v>
      </c>
      <c r="Z955" s="49">
        <f t="shared" si="103"/>
        <v>238</v>
      </c>
      <c r="AA955" s="60">
        <f t="shared" si="104"/>
        <v>2238</v>
      </c>
    </row>
    <row r="956" spans="1:27">
      <c r="A956" s="84" t="str">
        <f t="shared" si="99"/>
        <v>949721268</v>
      </c>
      <c r="B956" s="84" t="str">
        <f t="shared" si="100"/>
        <v>02-239-14</v>
      </c>
      <c r="C956" s="113" t="s">
        <v>2304</v>
      </c>
      <c r="D956" s="113" t="s">
        <v>2305</v>
      </c>
      <c r="E956" s="113">
        <v>9</v>
      </c>
      <c r="F956" s="114">
        <v>9</v>
      </c>
      <c r="G956" s="113" t="s">
        <v>2306</v>
      </c>
      <c r="H956" s="113" t="s">
        <v>86</v>
      </c>
      <c r="I956" s="113" t="s">
        <v>810</v>
      </c>
      <c r="J956" s="113" t="s">
        <v>337</v>
      </c>
      <c r="K956" s="113" t="s">
        <v>390</v>
      </c>
      <c r="L956" s="113" t="s">
        <v>420</v>
      </c>
      <c r="M956" s="113" t="s">
        <v>389</v>
      </c>
      <c r="N956" s="113" t="s">
        <v>32</v>
      </c>
      <c r="O956" s="113" t="s">
        <v>386</v>
      </c>
      <c r="P956" s="113" t="s">
        <v>824</v>
      </c>
      <c r="Q956" s="113">
        <v>68</v>
      </c>
      <c r="R956" s="113" t="s">
        <v>86</v>
      </c>
      <c r="S956" s="84" t="str">
        <f t="shared" si="98"/>
        <v>GLOVES GOAT NAPPA-DENIM</v>
      </c>
      <c r="T956" s="84" t="str">
        <f t="shared" si="101"/>
        <v>коричневый</v>
      </c>
      <c r="Y956" s="60">
        <f t="shared" si="102"/>
        <v>2</v>
      </c>
      <c r="Z956" s="49">
        <f t="shared" si="103"/>
        <v>239</v>
      </c>
      <c r="AA956" s="60">
        <f t="shared" si="104"/>
        <v>2239</v>
      </c>
    </row>
    <row r="957" spans="1:27">
      <c r="A957" s="84" t="str">
        <f t="shared" si="99"/>
        <v>94975011</v>
      </c>
      <c r="B957" s="84" t="str">
        <f t="shared" si="100"/>
        <v>02-240-09</v>
      </c>
      <c r="C957" s="113" t="s">
        <v>2307</v>
      </c>
      <c r="D957" s="113" t="s">
        <v>2308</v>
      </c>
      <c r="E957" s="113">
        <v>8.5</v>
      </c>
      <c r="F957" s="114">
        <v>85</v>
      </c>
      <c r="G957" s="113" t="s">
        <v>2309</v>
      </c>
      <c r="H957" s="113" t="s">
        <v>53</v>
      </c>
      <c r="I957" s="113" t="s">
        <v>810</v>
      </c>
      <c r="J957" s="113" t="s">
        <v>337</v>
      </c>
      <c r="K957" s="113" t="s">
        <v>390</v>
      </c>
      <c r="L957" s="113" t="s">
        <v>420</v>
      </c>
      <c r="M957" s="113" t="s">
        <v>389</v>
      </c>
      <c r="N957" s="113" t="s">
        <v>32</v>
      </c>
      <c r="O957" s="113" t="s">
        <v>386</v>
      </c>
      <c r="P957" s="113" t="s">
        <v>824</v>
      </c>
      <c r="Q957" s="113">
        <v>1</v>
      </c>
      <c r="R957" s="113" t="s">
        <v>53</v>
      </c>
      <c r="S957" s="84" t="str">
        <f t="shared" si="98"/>
        <v>GLOVES LAMB FUR</v>
      </c>
      <c r="T957" s="84" t="str">
        <f t="shared" si="101"/>
        <v>черный</v>
      </c>
      <c r="Y957" s="60">
        <f t="shared" si="102"/>
        <v>2</v>
      </c>
      <c r="Z957" s="49">
        <f t="shared" si="103"/>
        <v>240</v>
      </c>
      <c r="AA957" s="60">
        <f t="shared" si="104"/>
        <v>2240</v>
      </c>
    </row>
    <row r="958" spans="1:27">
      <c r="A958" s="84" t="str">
        <f t="shared" si="99"/>
        <v>94975011</v>
      </c>
      <c r="B958" s="84" t="str">
        <f t="shared" si="100"/>
        <v>02-240-09</v>
      </c>
      <c r="C958" s="113" t="s">
        <v>2310</v>
      </c>
      <c r="D958" s="113" t="s">
        <v>2308</v>
      </c>
      <c r="E958" s="113">
        <v>9</v>
      </c>
      <c r="F958" s="114">
        <v>9</v>
      </c>
      <c r="G958" s="113" t="s">
        <v>2309</v>
      </c>
      <c r="H958" s="113" t="s">
        <v>53</v>
      </c>
      <c r="I958" s="113" t="s">
        <v>810</v>
      </c>
      <c r="J958" s="113" t="s">
        <v>337</v>
      </c>
      <c r="K958" s="113" t="s">
        <v>390</v>
      </c>
      <c r="L958" s="113" t="s">
        <v>420</v>
      </c>
      <c r="M958" s="113" t="s">
        <v>389</v>
      </c>
      <c r="N958" s="113" t="s">
        <v>32</v>
      </c>
      <c r="O958" s="113" t="s">
        <v>386</v>
      </c>
      <c r="P958" s="113" t="s">
        <v>824</v>
      </c>
      <c r="Q958" s="113">
        <v>1</v>
      </c>
      <c r="R958" s="113" t="s">
        <v>53</v>
      </c>
      <c r="S958" s="84" t="str">
        <f t="shared" si="98"/>
        <v>GLOVES LAMB FUR</v>
      </c>
      <c r="T958" s="84" t="str">
        <f t="shared" si="101"/>
        <v>черный</v>
      </c>
      <c r="Y958" s="60">
        <f t="shared" si="102"/>
        <v>2</v>
      </c>
      <c r="Z958" s="49">
        <f t="shared" si="103"/>
        <v>240</v>
      </c>
      <c r="AA958" s="60">
        <f t="shared" si="104"/>
        <v>2240</v>
      </c>
    </row>
    <row r="959" spans="1:27">
      <c r="A959" s="84" t="str">
        <f t="shared" si="99"/>
        <v>94975011</v>
      </c>
      <c r="B959" s="84" t="str">
        <f t="shared" si="100"/>
        <v>02-240-09</v>
      </c>
      <c r="C959" s="113" t="s">
        <v>2311</v>
      </c>
      <c r="D959" s="113" t="s">
        <v>2308</v>
      </c>
      <c r="E959" s="113">
        <v>9.5</v>
      </c>
      <c r="F959" s="114">
        <v>95</v>
      </c>
      <c r="G959" s="113" t="s">
        <v>2309</v>
      </c>
      <c r="H959" s="113" t="s">
        <v>53</v>
      </c>
      <c r="I959" s="113" t="s">
        <v>810</v>
      </c>
      <c r="J959" s="113" t="s">
        <v>337</v>
      </c>
      <c r="K959" s="113" t="s">
        <v>390</v>
      </c>
      <c r="L959" s="113" t="s">
        <v>420</v>
      </c>
      <c r="M959" s="113" t="s">
        <v>389</v>
      </c>
      <c r="N959" s="113" t="s">
        <v>32</v>
      </c>
      <c r="O959" s="113" t="s">
        <v>386</v>
      </c>
      <c r="P959" s="113" t="s">
        <v>824</v>
      </c>
      <c r="Q959" s="113">
        <v>1</v>
      </c>
      <c r="R959" s="113" t="s">
        <v>53</v>
      </c>
      <c r="S959" s="84" t="str">
        <f t="shared" si="98"/>
        <v>GLOVES LAMB FUR</v>
      </c>
      <c r="T959" s="84" t="str">
        <f t="shared" si="101"/>
        <v>черный</v>
      </c>
      <c r="Y959" s="60">
        <f t="shared" si="102"/>
        <v>2</v>
      </c>
      <c r="Z959" s="49">
        <f t="shared" si="103"/>
        <v>240</v>
      </c>
      <c r="AA959" s="60">
        <f t="shared" si="104"/>
        <v>2240</v>
      </c>
    </row>
    <row r="960" spans="1:27">
      <c r="A960" s="84" t="str">
        <f t="shared" si="99"/>
        <v>949750531</v>
      </c>
      <c r="B960" s="84" t="str">
        <f t="shared" si="100"/>
        <v>02-241-02</v>
      </c>
      <c r="C960" s="113" t="s">
        <v>2312</v>
      </c>
      <c r="D960" s="113" t="s">
        <v>2313</v>
      </c>
      <c r="E960" s="113">
        <v>8.5</v>
      </c>
      <c r="F960" s="114">
        <v>85</v>
      </c>
      <c r="G960" s="113" t="s">
        <v>2314</v>
      </c>
      <c r="H960" s="113" t="s">
        <v>63</v>
      </c>
      <c r="I960" s="113" t="s">
        <v>810</v>
      </c>
      <c r="J960" s="113" t="s">
        <v>337</v>
      </c>
      <c r="K960" s="113" t="s">
        <v>390</v>
      </c>
      <c r="L960" s="113" t="s">
        <v>420</v>
      </c>
      <c r="M960" s="113" t="s">
        <v>389</v>
      </c>
      <c r="N960" s="113" t="s">
        <v>32</v>
      </c>
      <c r="O960" s="113" t="s">
        <v>386</v>
      </c>
      <c r="P960" s="113" t="s">
        <v>824</v>
      </c>
      <c r="Q960" s="113">
        <v>31</v>
      </c>
      <c r="R960" s="113" t="s">
        <v>63</v>
      </c>
      <c r="S960" s="84" t="str">
        <f t="shared" si="98"/>
        <v>GLOVES LAMB</v>
      </c>
      <c r="T960" s="84" t="str">
        <f t="shared" si="101"/>
        <v>бежевый</v>
      </c>
      <c r="Y960" s="60">
        <f t="shared" si="102"/>
        <v>2</v>
      </c>
      <c r="Z960" s="49">
        <f t="shared" si="103"/>
        <v>241</v>
      </c>
      <c r="AA960" s="60">
        <f t="shared" si="104"/>
        <v>2241</v>
      </c>
    </row>
    <row r="961" spans="1:27">
      <c r="A961" s="84" t="str">
        <f t="shared" si="99"/>
        <v>949750531</v>
      </c>
      <c r="B961" s="84" t="str">
        <f t="shared" si="100"/>
        <v>02-241-02</v>
      </c>
      <c r="C961" s="113" t="s">
        <v>2315</v>
      </c>
      <c r="D961" s="113" t="s">
        <v>2313</v>
      </c>
      <c r="E961" s="113">
        <v>9</v>
      </c>
      <c r="F961" s="114">
        <v>9</v>
      </c>
      <c r="G961" s="113" t="s">
        <v>2314</v>
      </c>
      <c r="H961" s="113" t="s">
        <v>63</v>
      </c>
      <c r="I961" s="113" t="s">
        <v>810</v>
      </c>
      <c r="J961" s="113" t="s">
        <v>337</v>
      </c>
      <c r="K961" s="113" t="s">
        <v>390</v>
      </c>
      <c r="L961" s="113" t="s">
        <v>420</v>
      </c>
      <c r="M961" s="113" t="s">
        <v>389</v>
      </c>
      <c r="N961" s="113" t="s">
        <v>32</v>
      </c>
      <c r="O961" s="113" t="s">
        <v>386</v>
      </c>
      <c r="P961" s="113" t="s">
        <v>824</v>
      </c>
      <c r="Q961" s="113">
        <v>31</v>
      </c>
      <c r="R961" s="113" t="s">
        <v>63</v>
      </c>
      <c r="S961" s="84" t="str">
        <f t="shared" si="98"/>
        <v>GLOVES LAMB</v>
      </c>
      <c r="T961" s="84" t="str">
        <f t="shared" si="101"/>
        <v>бежевый</v>
      </c>
      <c r="Y961" s="60">
        <f t="shared" si="102"/>
        <v>2</v>
      </c>
      <c r="Z961" s="49">
        <f t="shared" si="103"/>
        <v>241</v>
      </c>
      <c r="AA961" s="60">
        <f t="shared" si="104"/>
        <v>2241</v>
      </c>
    </row>
    <row r="962" spans="1:27">
      <c r="A962" s="84" t="str">
        <f t="shared" si="99"/>
        <v>949750531</v>
      </c>
      <c r="B962" s="84" t="str">
        <f t="shared" si="100"/>
        <v>02-241-02</v>
      </c>
      <c r="C962" s="113" t="s">
        <v>2316</v>
      </c>
      <c r="D962" s="113" t="s">
        <v>2313</v>
      </c>
      <c r="E962" s="113">
        <v>9.5</v>
      </c>
      <c r="F962" s="114">
        <v>95</v>
      </c>
      <c r="G962" s="113" t="s">
        <v>2314</v>
      </c>
      <c r="H962" s="113" t="s">
        <v>63</v>
      </c>
      <c r="I962" s="113" t="s">
        <v>810</v>
      </c>
      <c r="J962" s="113" t="s">
        <v>337</v>
      </c>
      <c r="K962" s="113" t="s">
        <v>390</v>
      </c>
      <c r="L962" s="113" t="s">
        <v>420</v>
      </c>
      <c r="M962" s="113" t="s">
        <v>389</v>
      </c>
      <c r="N962" s="113" t="s">
        <v>32</v>
      </c>
      <c r="O962" s="113" t="s">
        <v>386</v>
      </c>
      <c r="P962" s="113" t="s">
        <v>824</v>
      </c>
      <c r="Q962" s="113">
        <v>31</v>
      </c>
      <c r="R962" s="113" t="s">
        <v>63</v>
      </c>
      <c r="S962" s="84" t="str">
        <f t="shared" ref="S962:S1025" si="105">IF(A962&lt;&gt;"",IF(FIND(" ",G962)&gt;=1,MID(G962,FIND(" ",G962)+1,LEN(G962)),""),"")</f>
        <v>GLOVES LAMB</v>
      </c>
      <c r="T962" s="84" t="str">
        <f t="shared" si="101"/>
        <v>бежевый</v>
      </c>
      <c r="Y962" s="60">
        <f t="shared" si="102"/>
        <v>2</v>
      </c>
      <c r="Z962" s="49">
        <f t="shared" si="103"/>
        <v>241</v>
      </c>
      <c r="AA962" s="60">
        <f t="shared" si="104"/>
        <v>2241</v>
      </c>
    </row>
    <row r="963" spans="1:27">
      <c r="A963" s="84" t="str">
        <f t="shared" ref="A963:A1026" si="106">IF(G963&amp;Q963&lt;&gt;"",IF(FIND(" ",G963)&gt;=1,MID(G963,1,FIND(" ",G963)-1)&amp;Q963,G963&amp;Q963),"")</f>
        <v>949790462</v>
      </c>
      <c r="B963" s="84" t="str">
        <f t="shared" ref="B963:B1026" si="107">IF(C963&lt;&gt;"",LEFT(C963,9),"")</f>
        <v>02-242-91</v>
      </c>
      <c r="C963" s="113" t="s">
        <v>2317</v>
      </c>
      <c r="D963" s="113" t="s">
        <v>2318</v>
      </c>
      <c r="E963" s="113">
        <v>9</v>
      </c>
      <c r="F963" s="114">
        <v>9</v>
      </c>
      <c r="G963" s="113" t="s">
        <v>2319</v>
      </c>
      <c r="H963" s="113" t="s">
        <v>271</v>
      </c>
      <c r="I963" s="113" t="s">
        <v>810</v>
      </c>
      <c r="J963" s="113" t="s">
        <v>337</v>
      </c>
      <c r="K963" s="113" t="s">
        <v>390</v>
      </c>
      <c r="L963" s="113" t="s">
        <v>420</v>
      </c>
      <c r="M963" s="113" t="s">
        <v>389</v>
      </c>
      <c r="N963" s="113" t="s">
        <v>32</v>
      </c>
      <c r="O963" s="113" t="s">
        <v>386</v>
      </c>
      <c r="P963" s="113" t="s">
        <v>824</v>
      </c>
      <c r="Q963" s="113">
        <v>62</v>
      </c>
      <c r="R963" s="113" t="s">
        <v>86</v>
      </c>
      <c r="S963" s="84" t="str">
        <f t="shared" si="105"/>
        <v>GLOVES PECCARY</v>
      </c>
      <c r="T963" s="84" t="str">
        <f t="shared" ref="T963:T1026" si="108">IF(H963&lt;&gt;"",H963,"")</f>
        <v>темно-коричневый</v>
      </c>
      <c r="Y963" s="60">
        <f t="shared" ref="Y963:Y1026" si="109">IFERROR(VALUE(MID($C963,1,2)),0)</f>
        <v>2</v>
      </c>
      <c r="Z963" s="49">
        <f t="shared" ref="Z963:Z1026" si="110">IFERROR(VALUE(MID($C963,4,3)),0)</f>
        <v>242</v>
      </c>
      <c r="AA963" s="60">
        <f t="shared" ref="AA963:AA1026" si="111">VALUE(RIGHT("00"&amp;Y963,2)&amp;RIGHT("000"&amp;Z963,3))</f>
        <v>2242</v>
      </c>
    </row>
    <row r="964" spans="1:27">
      <c r="A964" s="84" t="str">
        <f t="shared" si="106"/>
        <v>94979061</v>
      </c>
      <c r="B964" s="84" t="str">
        <f t="shared" si="107"/>
        <v>02-243-09</v>
      </c>
      <c r="C964" s="113" t="s">
        <v>2320</v>
      </c>
      <c r="D964" s="113" t="s">
        <v>2321</v>
      </c>
      <c r="E964" s="113">
        <v>8.5</v>
      </c>
      <c r="F964" s="114">
        <v>85</v>
      </c>
      <c r="G964" s="113" t="s">
        <v>2322</v>
      </c>
      <c r="H964" s="113" t="s">
        <v>53</v>
      </c>
      <c r="I964" s="113" t="s">
        <v>810</v>
      </c>
      <c r="J964" s="113" t="s">
        <v>337</v>
      </c>
      <c r="K964" s="113" t="s">
        <v>390</v>
      </c>
      <c r="L964" s="113" t="s">
        <v>420</v>
      </c>
      <c r="M964" s="113" t="s">
        <v>389</v>
      </c>
      <c r="N964" s="113" t="s">
        <v>32</v>
      </c>
      <c r="O964" s="113" t="s">
        <v>386</v>
      </c>
      <c r="P964" s="113" t="s">
        <v>824</v>
      </c>
      <c r="Q964" s="113">
        <v>1</v>
      </c>
      <c r="R964" s="113" t="s">
        <v>53</v>
      </c>
      <c r="S964" s="84" t="str">
        <f t="shared" si="105"/>
        <v>GLOVES DEER NAPPA</v>
      </c>
      <c r="T964" s="84" t="str">
        <f t="shared" si="108"/>
        <v>черный</v>
      </c>
      <c r="Y964" s="60">
        <f t="shared" si="109"/>
        <v>2</v>
      </c>
      <c r="Z964" s="49">
        <f t="shared" si="110"/>
        <v>243</v>
      </c>
      <c r="AA964" s="60">
        <f t="shared" si="111"/>
        <v>2243</v>
      </c>
    </row>
    <row r="965" spans="1:27">
      <c r="A965" s="84" t="str">
        <f t="shared" si="106"/>
        <v>94979061</v>
      </c>
      <c r="B965" s="84" t="str">
        <f t="shared" si="107"/>
        <v>02-243-09</v>
      </c>
      <c r="C965" s="113" t="s">
        <v>2323</v>
      </c>
      <c r="D965" s="113" t="s">
        <v>2321</v>
      </c>
      <c r="E965" s="113">
        <v>9</v>
      </c>
      <c r="F965" s="114">
        <v>9</v>
      </c>
      <c r="G965" s="113" t="s">
        <v>2322</v>
      </c>
      <c r="H965" s="113" t="s">
        <v>53</v>
      </c>
      <c r="I965" s="113" t="s">
        <v>810</v>
      </c>
      <c r="J965" s="113" t="s">
        <v>337</v>
      </c>
      <c r="K965" s="113" t="s">
        <v>390</v>
      </c>
      <c r="L965" s="113" t="s">
        <v>420</v>
      </c>
      <c r="M965" s="113" t="s">
        <v>389</v>
      </c>
      <c r="N965" s="113" t="s">
        <v>32</v>
      </c>
      <c r="O965" s="113" t="s">
        <v>386</v>
      </c>
      <c r="P965" s="113" t="s">
        <v>824</v>
      </c>
      <c r="Q965" s="113">
        <v>1</v>
      </c>
      <c r="R965" s="113" t="s">
        <v>53</v>
      </c>
      <c r="S965" s="84" t="str">
        <f t="shared" si="105"/>
        <v>GLOVES DEER NAPPA</v>
      </c>
      <c r="T965" s="84" t="str">
        <f t="shared" si="108"/>
        <v>черный</v>
      </c>
      <c r="Y965" s="60">
        <f t="shared" si="109"/>
        <v>2</v>
      </c>
      <c r="Z965" s="49">
        <f t="shared" si="110"/>
        <v>243</v>
      </c>
      <c r="AA965" s="60">
        <f t="shared" si="111"/>
        <v>2243</v>
      </c>
    </row>
    <row r="966" spans="1:27">
      <c r="A966" s="84" t="str">
        <f t="shared" si="106"/>
        <v>94979061</v>
      </c>
      <c r="B966" s="84" t="str">
        <f t="shared" si="107"/>
        <v>02-243-09</v>
      </c>
      <c r="C966" s="113" t="s">
        <v>2324</v>
      </c>
      <c r="D966" s="113" t="s">
        <v>2321</v>
      </c>
      <c r="E966" s="113">
        <v>9.5</v>
      </c>
      <c r="F966" s="114">
        <v>95</v>
      </c>
      <c r="G966" s="113" t="s">
        <v>2322</v>
      </c>
      <c r="H966" s="113" t="s">
        <v>53</v>
      </c>
      <c r="I966" s="113" t="s">
        <v>810</v>
      </c>
      <c r="J966" s="113" t="s">
        <v>337</v>
      </c>
      <c r="K966" s="113" t="s">
        <v>390</v>
      </c>
      <c r="L966" s="113" t="s">
        <v>420</v>
      </c>
      <c r="M966" s="113" t="s">
        <v>389</v>
      </c>
      <c r="N966" s="113" t="s">
        <v>32</v>
      </c>
      <c r="O966" s="113" t="s">
        <v>386</v>
      </c>
      <c r="P966" s="113" t="s">
        <v>824</v>
      </c>
      <c r="Q966" s="113">
        <v>1</v>
      </c>
      <c r="R966" s="113" t="s">
        <v>53</v>
      </c>
      <c r="S966" s="84" t="str">
        <f t="shared" si="105"/>
        <v>GLOVES DEER NAPPA</v>
      </c>
      <c r="T966" s="84" t="str">
        <f t="shared" si="108"/>
        <v>черный</v>
      </c>
      <c r="Y966" s="60">
        <f t="shared" si="109"/>
        <v>2</v>
      </c>
      <c r="Z966" s="49">
        <f t="shared" si="110"/>
        <v>243</v>
      </c>
      <c r="AA966" s="60">
        <f t="shared" si="111"/>
        <v>2243</v>
      </c>
    </row>
    <row r="967" spans="1:27">
      <c r="A967" s="84" t="str">
        <f t="shared" si="106"/>
        <v>949790668</v>
      </c>
      <c r="B967" s="84" t="str">
        <f t="shared" si="107"/>
        <v>02-243-14</v>
      </c>
      <c r="C967" s="113" t="s">
        <v>2325</v>
      </c>
      <c r="D967" s="113" t="s">
        <v>2326</v>
      </c>
      <c r="E967" s="113">
        <v>8.5</v>
      </c>
      <c r="F967" s="114">
        <v>85</v>
      </c>
      <c r="G967" s="113" t="s">
        <v>2322</v>
      </c>
      <c r="H967" s="113" t="s">
        <v>86</v>
      </c>
      <c r="I967" s="113" t="s">
        <v>810</v>
      </c>
      <c r="J967" s="113" t="s">
        <v>337</v>
      </c>
      <c r="K967" s="113" t="s">
        <v>390</v>
      </c>
      <c r="L967" s="113" t="s">
        <v>420</v>
      </c>
      <c r="M967" s="113" t="s">
        <v>389</v>
      </c>
      <c r="N967" s="113" t="s">
        <v>32</v>
      </c>
      <c r="O967" s="113" t="s">
        <v>386</v>
      </c>
      <c r="P967" s="113" t="s">
        <v>824</v>
      </c>
      <c r="Q967" s="113">
        <v>68</v>
      </c>
      <c r="R967" s="113" t="s">
        <v>86</v>
      </c>
      <c r="S967" s="84" t="str">
        <f t="shared" si="105"/>
        <v>GLOVES DEER NAPPA</v>
      </c>
      <c r="T967" s="84" t="str">
        <f t="shared" si="108"/>
        <v>коричневый</v>
      </c>
      <c r="Y967" s="60">
        <f t="shared" si="109"/>
        <v>2</v>
      </c>
      <c r="Z967" s="49">
        <f t="shared" si="110"/>
        <v>243</v>
      </c>
      <c r="AA967" s="60">
        <f t="shared" si="111"/>
        <v>2243</v>
      </c>
    </row>
    <row r="968" spans="1:27">
      <c r="A968" s="84" t="str">
        <f t="shared" si="106"/>
        <v>949790668</v>
      </c>
      <c r="B968" s="84" t="str">
        <f t="shared" si="107"/>
        <v>02-243-14</v>
      </c>
      <c r="C968" s="113" t="s">
        <v>2327</v>
      </c>
      <c r="D968" s="113" t="s">
        <v>2326</v>
      </c>
      <c r="E968" s="113">
        <v>9</v>
      </c>
      <c r="F968" s="114">
        <v>9</v>
      </c>
      <c r="G968" s="113" t="s">
        <v>2322</v>
      </c>
      <c r="H968" s="113" t="s">
        <v>86</v>
      </c>
      <c r="I968" s="113" t="s">
        <v>810</v>
      </c>
      <c r="J968" s="113" t="s">
        <v>337</v>
      </c>
      <c r="K968" s="113" t="s">
        <v>390</v>
      </c>
      <c r="L968" s="113" t="s">
        <v>420</v>
      </c>
      <c r="M968" s="113" t="s">
        <v>389</v>
      </c>
      <c r="N968" s="113" t="s">
        <v>32</v>
      </c>
      <c r="O968" s="113" t="s">
        <v>386</v>
      </c>
      <c r="P968" s="113" t="s">
        <v>824</v>
      </c>
      <c r="Q968" s="113">
        <v>68</v>
      </c>
      <c r="R968" s="113" t="s">
        <v>86</v>
      </c>
      <c r="S968" s="84" t="str">
        <f t="shared" si="105"/>
        <v>GLOVES DEER NAPPA</v>
      </c>
      <c r="T968" s="84" t="str">
        <f t="shared" si="108"/>
        <v>коричневый</v>
      </c>
      <c r="Y968" s="60">
        <f t="shared" si="109"/>
        <v>2</v>
      </c>
      <c r="Z968" s="49">
        <f t="shared" si="110"/>
        <v>243</v>
      </c>
      <c r="AA968" s="60">
        <f t="shared" si="111"/>
        <v>2243</v>
      </c>
    </row>
    <row r="969" spans="1:27">
      <c r="A969" s="84" t="str">
        <f t="shared" si="106"/>
        <v>949790668</v>
      </c>
      <c r="B969" s="84" t="str">
        <f t="shared" si="107"/>
        <v>02-243-14</v>
      </c>
      <c r="C969" s="113" t="s">
        <v>2328</v>
      </c>
      <c r="D969" s="113" t="s">
        <v>2326</v>
      </c>
      <c r="E969" s="113">
        <v>9.5</v>
      </c>
      <c r="F969" s="114">
        <v>95</v>
      </c>
      <c r="G969" s="113" t="s">
        <v>2322</v>
      </c>
      <c r="H969" s="113" t="s">
        <v>86</v>
      </c>
      <c r="I969" s="113" t="s">
        <v>810</v>
      </c>
      <c r="J969" s="113" t="s">
        <v>337</v>
      </c>
      <c r="K969" s="113" t="s">
        <v>390</v>
      </c>
      <c r="L969" s="113" t="s">
        <v>420</v>
      </c>
      <c r="M969" s="113" t="s">
        <v>389</v>
      </c>
      <c r="N969" s="113" t="s">
        <v>32</v>
      </c>
      <c r="O969" s="113" t="s">
        <v>386</v>
      </c>
      <c r="P969" s="113" t="s">
        <v>824</v>
      </c>
      <c r="Q969" s="113">
        <v>68</v>
      </c>
      <c r="R969" s="113" t="s">
        <v>86</v>
      </c>
      <c r="S969" s="84" t="str">
        <f t="shared" si="105"/>
        <v>GLOVES DEER NAPPA</v>
      </c>
      <c r="T969" s="84" t="str">
        <f t="shared" si="108"/>
        <v>коричневый</v>
      </c>
      <c r="Y969" s="60">
        <f t="shared" si="109"/>
        <v>2</v>
      </c>
      <c r="Z969" s="49">
        <f t="shared" si="110"/>
        <v>243</v>
      </c>
      <c r="AA969" s="60">
        <f t="shared" si="111"/>
        <v>2243</v>
      </c>
    </row>
    <row r="970" spans="1:27">
      <c r="A970" s="84" t="str">
        <f t="shared" si="106"/>
        <v>99299083</v>
      </c>
      <c r="B970" s="84" t="str">
        <f t="shared" si="107"/>
        <v>02-244-08</v>
      </c>
      <c r="C970" s="113" t="s">
        <v>2329</v>
      </c>
      <c r="D970" s="113" t="s">
        <v>2330</v>
      </c>
      <c r="E970" s="113" t="s">
        <v>800</v>
      </c>
      <c r="F970" s="114">
        <v>0</v>
      </c>
      <c r="G970" s="113" t="s">
        <v>2331</v>
      </c>
      <c r="H970" s="113" t="s">
        <v>83</v>
      </c>
      <c r="I970" s="113" t="s">
        <v>796</v>
      </c>
      <c r="J970" s="113" t="s">
        <v>803</v>
      </c>
      <c r="K970" s="113" t="s">
        <v>382</v>
      </c>
      <c r="L970" s="113" t="s">
        <v>420</v>
      </c>
      <c r="M970" s="113" t="s">
        <v>388</v>
      </c>
      <c r="N970" s="113" t="s">
        <v>36</v>
      </c>
      <c r="O970" s="113" t="s">
        <v>386</v>
      </c>
      <c r="P970" s="113" t="s">
        <v>824</v>
      </c>
      <c r="Q970" s="113">
        <v>3</v>
      </c>
      <c r="R970" s="113" t="s">
        <v>83</v>
      </c>
      <c r="S970" s="84" t="str">
        <f t="shared" si="105"/>
        <v>BOX</v>
      </c>
      <c r="T970" s="84" t="str">
        <f t="shared" si="108"/>
        <v>серый</v>
      </c>
      <c r="Y970" s="60">
        <f t="shared" si="109"/>
        <v>2</v>
      </c>
      <c r="Z970" s="49">
        <f t="shared" si="110"/>
        <v>244</v>
      </c>
      <c r="AA970" s="60">
        <f t="shared" si="111"/>
        <v>2244</v>
      </c>
    </row>
    <row r="971" spans="1:27">
      <c r="A971" s="84" t="str">
        <f t="shared" si="106"/>
        <v>77201021</v>
      </c>
      <c r="B971" s="84" t="str">
        <f t="shared" si="107"/>
        <v>02-246-09</v>
      </c>
      <c r="C971" s="113" t="s">
        <v>2332</v>
      </c>
      <c r="D971" s="113" t="s">
        <v>2333</v>
      </c>
      <c r="E971" s="113" t="s">
        <v>787</v>
      </c>
      <c r="F971" s="114">
        <v>57</v>
      </c>
      <c r="G971" s="113" t="s">
        <v>2334</v>
      </c>
      <c r="H971" s="113" t="s">
        <v>53</v>
      </c>
      <c r="I971" s="113" t="s">
        <v>1408</v>
      </c>
      <c r="J971" s="113" t="s">
        <v>327</v>
      </c>
      <c r="K971" s="113" t="s">
        <v>382</v>
      </c>
      <c r="L971" s="113" t="s">
        <v>420</v>
      </c>
      <c r="M971" s="113" t="s">
        <v>388</v>
      </c>
      <c r="N971" s="113" t="s">
        <v>44</v>
      </c>
      <c r="O971" s="113" t="s">
        <v>386</v>
      </c>
      <c r="P971" s="113" t="s">
        <v>824</v>
      </c>
      <c r="Q971" s="113">
        <v>1</v>
      </c>
      <c r="R971" s="113" t="s">
        <v>53</v>
      </c>
      <c r="S971" s="84" t="str">
        <f t="shared" si="105"/>
        <v>BASEBALL CASHMERE</v>
      </c>
      <c r="T971" s="84" t="str">
        <f t="shared" si="108"/>
        <v>черный</v>
      </c>
      <c r="Y971" s="60">
        <f t="shared" si="109"/>
        <v>2</v>
      </c>
      <c r="Z971" s="49">
        <f t="shared" si="110"/>
        <v>246</v>
      </c>
      <c r="AA971" s="60">
        <f t="shared" si="111"/>
        <v>2246</v>
      </c>
    </row>
    <row r="972" spans="1:27">
      <c r="A972" s="84" t="str">
        <f t="shared" si="106"/>
        <v>77201021</v>
      </c>
      <c r="B972" s="84" t="str">
        <f t="shared" si="107"/>
        <v>02-246-09</v>
      </c>
      <c r="C972" s="113" t="s">
        <v>2335</v>
      </c>
      <c r="D972" s="113" t="s">
        <v>2333</v>
      </c>
      <c r="E972" s="113" t="s">
        <v>785</v>
      </c>
      <c r="F972" s="114">
        <v>59</v>
      </c>
      <c r="G972" s="113" t="s">
        <v>2334</v>
      </c>
      <c r="H972" s="113" t="s">
        <v>53</v>
      </c>
      <c r="I972" s="113" t="s">
        <v>1408</v>
      </c>
      <c r="J972" s="113" t="s">
        <v>327</v>
      </c>
      <c r="K972" s="113" t="s">
        <v>382</v>
      </c>
      <c r="L972" s="113" t="s">
        <v>420</v>
      </c>
      <c r="M972" s="113" t="s">
        <v>388</v>
      </c>
      <c r="N972" s="113" t="s">
        <v>44</v>
      </c>
      <c r="O972" s="113" t="s">
        <v>386</v>
      </c>
      <c r="P972" s="113" t="s">
        <v>824</v>
      </c>
      <c r="Q972" s="113">
        <v>1</v>
      </c>
      <c r="R972" s="113" t="s">
        <v>53</v>
      </c>
      <c r="S972" s="84" t="str">
        <f t="shared" si="105"/>
        <v>BASEBALL CASHMERE</v>
      </c>
      <c r="T972" s="84" t="str">
        <f t="shared" si="108"/>
        <v>черный</v>
      </c>
      <c r="Y972" s="60">
        <f t="shared" si="109"/>
        <v>2</v>
      </c>
      <c r="Z972" s="49">
        <f t="shared" si="110"/>
        <v>246</v>
      </c>
      <c r="AA972" s="60">
        <f t="shared" si="111"/>
        <v>2246</v>
      </c>
    </row>
    <row r="973" spans="1:27">
      <c r="A973" s="84" t="str">
        <f t="shared" si="106"/>
        <v>77201021</v>
      </c>
      <c r="B973" s="84" t="str">
        <f t="shared" si="107"/>
        <v>02-246-09</v>
      </c>
      <c r="C973" s="113" t="s">
        <v>2336</v>
      </c>
      <c r="D973" s="113" t="s">
        <v>2333</v>
      </c>
      <c r="E973" s="113" t="s">
        <v>788</v>
      </c>
      <c r="F973" s="114">
        <v>61</v>
      </c>
      <c r="G973" s="113" t="s">
        <v>2334</v>
      </c>
      <c r="H973" s="113" t="s">
        <v>53</v>
      </c>
      <c r="I973" s="113" t="s">
        <v>1408</v>
      </c>
      <c r="J973" s="113" t="s">
        <v>327</v>
      </c>
      <c r="K973" s="113" t="s">
        <v>382</v>
      </c>
      <c r="L973" s="113" t="s">
        <v>420</v>
      </c>
      <c r="M973" s="113" t="s">
        <v>388</v>
      </c>
      <c r="N973" s="113" t="s">
        <v>44</v>
      </c>
      <c r="O973" s="113" t="s">
        <v>386</v>
      </c>
      <c r="P973" s="113" t="s">
        <v>824</v>
      </c>
      <c r="Q973" s="113">
        <v>1</v>
      </c>
      <c r="R973" s="113" t="s">
        <v>53</v>
      </c>
      <c r="S973" s="84" t="str">
        <f t="shared" si="105"/>
        <v>BASEBALL CASHMERE</v>
      </c>
      <c r="T973" s="84" t="str">
        <f t="shared" si="108"/>
        <v>черный</v>
      </c>
      <c r="Y973" s="60">
        <f t="shared" si="109"/>
        <v>2</v>
      </c>
      <c r="Z973" s="49">
        <f t="shared" si="110"/>
        <v>246</v>
      </c>
      <c r="AA973" s="60">
        <f t="shared" si="111"/>
        <v>2246</v>
      </c>
    </row>
    <row r="974" spans="1:27">
      <c r="A974" s="84" t="str">
        <f t="shared" si="106"/>
        <v>77201021</v>
      </c>
      <c r="B974" s="84" t="str">
        <f t="shared" si="107"/>
        <v>02-246-09</v>
      </c>
      <c r="C974" s="113" t="s">
        <v>2337</v>
      </c>
      <c r="D974" s="113" t="s">
        <v>2333</v>
      </c>
      <c r="E974" s="113" t="s">
        <v>790</v>
      </c>
      <c r="F974" s="114">
        <v>55</v>
      </c>
      <c r="G974" s="113" t="s">
        <v>2334</v>
      </c>
      <c r="H974" s="113" t="s">
        <v>53</v>
      </c>
      <c r="I974" s="113" t="s">
        <v>1408</v>
      </c>
      <c r="J974" s="113" t="s">
        <v>327</v>
      </c>
      <c r="K974" s="113" t="s">
        <v>382</v>
      </c>
      <c r="L974" s="113" t="s">
        <v>420</v>
      </c>
      <c r="M974" s="113" t="s">
        <v>388</v>
      </c>
      <c r="N974" s="113" t="s">
        <v>44</v>
      </c>
      <c r="O974" s="113" t="s">
        <v>386</v>
      </c>
      <c r="P974" s="113" t="s">
        <v>824</v>
      </c>
      <c r="Q974" s="113">
        <v>1</v>
      </c>
      <c r="R974" s="113" t="s">
        <v>53</v>
      </c>
      <c r="S974" s="84" t="str">
        <f t="shared" si="105"/>
        <v>BASEBALL CASHMERE</v>
      </c>
      <c r="T974" s="84" t="str">
        <f t="shared" si="108"/>
        <v>черный</v>
      </c>
      <c r="Y974" s="60">
        <f t="shared" si="109"/>
        <v>2</v>
      </c>
      <c r="Z974" s="49">
        <f t="shared" si="110"/>
        <v>246</v>
      </c>
      <c r="AA974" s="60">
        <f t="shared" si="111"/>
        <v>2246</v>
      </c>
    </row>
    <row r="975" spans="1:27">
      <c r="A975" s="84" t="str">
        <f t="shared" si="106"/>
        <v>77201021</v>
      </c>
      <c r="B975" s="84" t="str">
        <f t="shared" si="107"/>
        <v>02-246-09</v>
      </c>
      <c r="C975" s="113" t="s">
        <v>2338</v>
      </c>
      <c r="D975" s="113" t="s">
        <v>2333</v>
      </c>
      <c r="E975" s="113" t="s">
        <v>789</v>
      </c>
      <c r="F975" s="114">
        <v>63</v>
      </c>
      <c r="G975" s="113" t="s">
        <v>2334</v>
      </c>
      <c r="H975" s="113" t="s">
        <v>53</v>
      </c>
      <c r="I975" s="113" t="s">
        <v>1408</v>
      </c>
      <c r="J975" s="113" t="s">
        <v>327</v>
      </c>
      <c r="K975" s="113" t="s">
        <v>382</v>
      </c>
      <c r="L975" s="113" t="s">
        <v>420</v>
      </c>
      <c r="M975" s="113" t="s">
        <v>388</v>
      </c>
      <c r="N975" s="113" t="s">
        <v>44</v>
      </c>
      <c r="O975" s="113" t="s">
        <v>386</v>
      </c>
      <c r="P975" s="113" t="s">
        <v>824</v>
      </c>
      <c r="Q975" s="113">
        <v>1</v>
      </c>
      <c r="R975" s="113" t="s">
        <v>53</v>
      </c>
      <c r="S975" s="84" t="str">
        <f t="shared" si="105"/>
        <v>BASEBALL CASHMERE</v>
      </c>
      <c r="T975" s="84" t="str">
        <f t="shared" si="108"/>
        <v>черный</v>
      </c>
      <c r="Y975" s="60">
        <f t="shared" si="109"/>
        <v>2</v>
      </c>
      <c r="Z975" s="49">
        <f t="shared" si="110"/>
        <v>246</v>
      </c>
      <c r="AA975" s="60">
        <f t="shared" si="111"/>
        <v>2246</v>
      </c>
    </row>
    <row r="976" spans="1:27">
      <c r="A976" s="84" t="str">
        <f t="shared" si="106"/>
        <v>7720502322</v>
      </c>
      <c r="B976" s="84" t="str">
        <f t="shared" si="107"/>
        <v>02-072-54</v>
      </c>
      <c r="C976" s="113" t="s">
        <v>2339</v>
      </c>
      <c r="D976" s="113" t="s">
        <v>2340</v>
      </c>
      <c r="E976" s="113" t="s">
        <v>787</v>
      </c>
      <c r="F976" s="114">
        <v>57</v>
      </c>
      <c r="G976" s="113" t="s">
        <v>1012</v>
      </c>
      <c r="H976" s="113" t="s">
        <v>256</v>
      </c>
      <c r="I976" s="113" t="s">
        <v>786</v>
      </c>
      <c r="J976" s="113" t="s">
        <v>327</v>
      </c>
      <c r="K976" s="113" t="s">
        <v>382</v>
      </c>
      <c r="L976" s="113" t="s">
        <v>420</v>
      </c>
      <c r="M976" s="113" t="s">
        <v>388</v>
      </c>
      <c r="N976" s="113" t="s">
        <v>44</v>
      </c>
      <c r="O976" s="113" t="s">
        <v>386</v>
      </c>
      <c r="P976" s="113" t="s">
        <v>824</v>
      </c>
      <c r="Q976" s="113">
        <v>322</v>
      </c>
      <c r="R976" s="113" t="s">
        <v>71</v>
      </c>
      <c r="S976" s="84" t="str">
        <f t="shared" si="105"/>
        <v>WOOLRICH</v>
      </c>
      <c r="T976" s="84" t="str">
        <f t="shared" si="108"/>
        <v>синий / серый</v>
      </c>
      <c r="Y976" s="60">
        <f t="shared" si="109"/>
        <v>2</v>
      </c>
      <c r="Z976" s="49">
        <f t="shared" si="110"/>
        <v>72</v>
      </c>
      <c r="AA976" s="60">
        <f t="shared" si="111"/>
        <v>2072</v>
      </c>
    </row>
    <row r="977" spans="1:27">
      <c r="A977" s="84" t="str">
        <f t="shared" si="106"/>
        <v>7720502322</v>
      </c>
      <c r="B977" s="84" t="str">
        <f t="shared" si="107"/>
        <v>02-072-54</v>
      </c>
      <c r="C977" s="113" t="s">
        <v>2341</v>
      </c>
      <c r="D977" s="113" t="s">
        <v>2340</v>
      </c>
      <c r="E977" s="113" t="s">
        <v>785</v>
      </c>
      <c r="F977" s="114">
        <v>59</v>
      </c>
      <c r="G977" s="113" t="s">
        <v>1012</v>
      </c>
      <c r="H977" s="113" t="s">
        <v>256</v>
      </c>
      <c r="I977" s="113" t="s">
        <v>786</v>
      </c>
      <c r="J977" s="113" t="s">
        <v>327</v>
      </c>
      <c r="K977" s="113" t="s">
        <v>382</v>
      </c>
      <c r="L977" s="113" t="s">
        <v>420</v>
      </c>
      <c r="M977" s="113" t="s">
        <v>388</v>
      </c>
      <c r="N977" s="113" t="s">
        <v>44</v>
      </c>
      <c r="O977" s="113" t="s">
        <v>386</v>
      </c>
      <c r="P977" s="113" t="s">
        <v>824</v>
      </c>
      <c r="Q977" s="113">
        <v>322</v>
      </c>
      <c r="R977" s="113" t="s">
        <v>71</v>
      </c>
      <c r="S977" s="84" t="str">
        <f t="shared" si="105"/>
        <v>WOOLRICH</v>
      </c>
      <c r="T977" s="84" t="str">
        <f t="shared" si="108"/>
        <v>синий / серый</v>
      </c>
      <c r="Y977" s="60">
        <f t="shared" si="109"/>
        <v>2</v>
      </c>
      <c r="Z977" s="49">
        <f t="shared" si="110"/>
        <v>72</v>
      </c>
      <c r="AA977" s="60">
        <f t="shared" si="111"/>
        <v>2072</v>
      </c>
    </row>
    <row r="978" spans="1:27">
      <c r="A978" s="84" t="str">
        <f t="shared" si="106"/>
        <v>7720502322</v>
      </c>
      <c r="B978" s="84" t="str">
        <f t="shared" si="107"/>
        <v>02-072-54</v>
      </c>
      <c r="C978" s="113" t="s">
        <v>2342</v>
      </c>
      <c r="D978" s="113" t="s">
        <v>2340</v>
      </c>
      <c r="E978" s="113" t="s">
        <v>788</v>
      </c>
      <c r="F978" s="114">
        <v>61</v>
      </c>
      <c r="G978" s="113" t="s">
        <v>1012</v>
      </c>
      <c r="H978" s="113" t="s">
        <v>256</v>
      </c>
      <c r="I978" s="113" t="s">
        <v>786</v>
      </c>
      <c r="J978" s="113" t="s">
        <v>327</v>
      </c>
      <c r="K978" s="113" t="s">
        <v>382</v>
      </c>
      <c r="L978" s="113" t="s">
        <v>420</v>
      </c>
      <c r="M978" s="113" t="s">
        <v>388</v>
      </c>
      <c r="N978" s="113" t="s">
        <v>44</v>
      </c>
      <c r="O978" s="113" t="s">
        <v>386</v>
      </c>
      <c r="P978" s="113" t="s">
        <v>824</v>
      </c>
      <c r="Q978" s="113">
        <v>322</v>
      </c>
      <c r="R978" s="113" t="s">
        <v>71</v>
      </c>
      <c r="S978" s="84" t="str">
        <f t="shared" si="105"/>
        <v>WOOLRICH</v>
      </c>
      <c r="T978" s="84" t="str">
        <f t="shared" si="108"/>
        <v>синий / серый</v>
      </c>
      <c r="Y978" s="60">
        <f t="shared" si="109"/>
        <v>2</v>
      </c>
      <c r="Z978" s="49">
        <f t="shared" si="110"/>
        <v>72</v>
      </c>
      <c r="AA978" s="60">
        <f t="shared" si="111"/>
        <v>2072</v>
      </c>
    </row>
    <row r="979" spans="1:27">
      <c r="A979" s="84" t="str">
        <f t="shared" si="106"/>
        <v>7720502322</v>
      </c>
      <c r="B979" s="84" t="str">
        <f t="shared" si="107"/>
        <v>02-072-54</v>
      </c>
      <c r="C979" s="113" t="s">
        <v>2343</v>
      </c>
      <c r="D979" s="113" t="s">
        <v>2340</v>
      </c>
      <c r="E979" s="113" t="s">
        <v>790</v>
      </c>
      <c r="F979" s="114">
        <v>55</v>
      </c>
      <c r="G979" s="113" t="s">
        <v>1012</v>
      </c>
      <c r="H979" s="113" t="s">
        <v>256</v>
      </c>
      <c r="I979" s="113" t="s">
        <v>786</v>
      </c>
      <c r="J979" s="113" t="s">
        <v>327</v>
      </c>
      <c r="K979" s="113" t="s">
        <v>382</v>
      </c>
      <c r="L979" s="113" t="s">
        <v>420</v>
      </c>
      <c r="M979" s="113" t="s">
        <v>388</v>
      </c>
      <c r="N979" s="113" t="s">
        <v>44</v>
      </c>
      <c r="O979" s="113" t="s">
        <v>386</v>
      </c>
      <c r="P979" s="113" t="s">
        <v>824</v>
      </c>
      <c r="Q979" s="113">
        <v>322</v>
      </c>
      <c r="R979" s="113" t="s">
        <v>71</v>
      </c>
      <c r="S979" s="84" t="str">
        <f t="shared" si="105"/>
        <v>WOOLRICH</v>
      </c>
      <c r="T979" s="84" t="str">
        <f t="shared" si="108"/>
        <v>синий / серый</v>
      </c>
      <c r="Y979" s="60">
        <f t="shared" si="109"/>
        <v>2</v>
      </c>
      <c r="Z979" s="49">
        <f t="shared" si="110"/>
        <v>72</v>
      </c>
      <c r="AA979" s="60">
        <f t="shared" si="111"/>
        <v>2072</v>
      </c>
    </row>
    <row r="980" spans="1:27">
      <c r="A980" s="84" t="str">
        <f t="shared" si="106"/>
        <v>7720502322</v>
      </c>
      <c r="B980" s="84" t="str">
        <f t="shared" si="107"/>
        <v>02-072-54</v>
      </c>
      <c r="C980" s="113" t="s">
        <v>2344</v>
      </c>
      <c r="D980" s="113" t="s">
        <v>2340</v>
      </c>
      <c r="E980" s="113" t="s">
        <v>789</v>
      </c>
      <c r="F980" s="114">
        <v>63</v>
      </c>
      <c r="G980" s="113" t="s">
        <v>1012</v>
      </c>
      <c r="H980" s="113" t="s">
        <v>256</v>
      </c>
      <c r="I980" s="113" t="s">
        <v>786</v>
      </c>
      <c r="J980" s="113" t="s">
        <v>327</v>
      </c>
      <c r="K980" s="113" t="s">
        <v>382</v>
      </c>
      <c r="L980" s="113" t="s">
        <v>420</v>
      </c>
      <c r="M980" s="113" t="s">
        <v>388</v>
      </c>
      <c r="N980" s="113" t="s">
        <v>44</v>
      </c>
      <c r="O980" s="113" t="s">
        <v>386</v>
      </c>
      <c r="P980" s="113" t="s">
        <v>824</v>
      </c>
      <c r="Q980" s="113">
        <v>322</v>
      </c>
      <c r="R980" s="113" t="s">
        <v>71</v>
      </c>
      <c r="S980" s="84" t="str">
        <f t="shared" si="105"/>
        <v>WOOLRICH</v>
      </c>
      <c r="T980" s="84" t="str">
        <f t="shared" si="108"/>
        <v>синий / серый</v>
      </c>
      <c r="Y980" s="60">
        <f t="shared" si="109"/>
        <v>2</v>
      </c>
      <c r="Z980" s="49">
        <f t="shared" si="110"/>
        <v>72</v>
      </c>
      <c r="AA980" s="60">
        <f t="shared" si="111"/>
        <v>2072</v>
      </c>
    </row>
    <row r="981" spans="1:27">
      <c r="A981" s="84" t="str">
        <f t="shared" si="106"/>
        <v>6170504322</v>
      </c>
      <c r="B981" s="84" t="str">
        <f t="shared" si="107"/>
        <v>02-247-00</v>
      </c>
      <c r="C981" s="113" t="s">
        <v>2345</v>
      </c>
      <c r="D981" s="113" t="s">
        <v>2346</v>
      </c>
      <c r="E981" s="113" t="s">
        <v>790</v>
      </c>
      <c r="F981" s="114">
        <v>55</v>
      </c>
      <c r="G981" s="113" t="s">
        <v>2347</v>
      </c>
      <c r="H981" s="113" t="s">
        <v>256</v>
      </c>
      <c r="I981" s="113" t="s">
        <v>786</v>
      </c>
      <c r="J981" s="113" t="s">
        <v>320</v>
      </c>
      <c r="K981" s="113" t="s">
        <v>382</v>
      </c>
      <c r="L981" s="113" t="s">
        <v>420</v>
      </c>
      <c r="M981" s="113" t="s">
        <v>388</v>
      </c>
      <c r="N981" s="113" t="s">
        <v>44</v>
      </c>
      <c r="O981" s="113" t="s">
        <v>442</v>
      </c>
      <c r="P981" s="113" t="s">
        <v>824</v>
      </c>
      <c r="Q981" s="113">
        <v>322</v>
      </c>
      <c r="R981" s="113" t="s">
        <v>71</v>
      </c>
      <c r="S981" s="84" t="str">
        <f t="shared" si="105"/>
        <v>IVY HERRINGBONE</v>
      </c>
      <c r="T981" s="84" t="str">
        <f t="shared" si="108"/>
        <v>синий / серый</v>
      </c>
      <c r="Y981" s="60">
        <f t="shared" si="109"/>
        <v>2</v>
      </c>
      <c r="Z981" s="49">
        <f t="shared" si="110"/>
        <v>247</v>
      </c>
      <c r="AA981" s="60">
        <f t="shared" si="111"/>
        <v>2247</v>
      </c>
    </row>
    <row r="982" spans="1:27">
      <c r="A982" s="84" t="str">
        <f t="shared" si="106"/>
        <v>6170504322</v>
      </c>
      <c r="B982" s="84" t="str">
        <f t="shared" si="107"/>
        <v>02-247-00</v>
      </c>
      <c r="C982" s="113" t="s">
        <v>2348</v>
      </c>
      <c r="D982" s="113" t="s">
        <v>2346</v>
      </c>
      <c r="E982" s="113" t="s">
        <v>787</v>
      </c>
      <c r="F982" s="114">
        <v>57</v>
      </c>
      <c r="G982" s="113" t="s">
        <v>2347</v>
      </c>
      <c r="H982" s="113" t="s">
        <v>256</v>
      </c>
      <c r="I982" s="113" t="s">
        <v>786</v>
      </c>
      <c r="J982" s="113" t="s">
        <v>320</v>
      </c>
      <c r="K982" s="113" t="s">
        <v>382</v>
      </c>
      <c r="L982" s="113" t="s">
        <v>420</v>
      </c>
      <c r="M982" s="113" t="s">
        <v>388</v>
      </c>
      <c r="N982" s="113" t="s">
        <v>44</v>
      </c>
      <c r="O982" s="113" t="s">
        <v>442</v>
      </c>
      <c r="P982" s="113" t="s">
        <v>824</v>
      </c>
      <c r="Q982" s="113">
        <v>322</v>
      </c>
      <c r="R982" s="113" t="s">
        <v>71</v>
      </c>
      <c r="S982" s="84" t="str">
        <f t="shared" si="105"/>
        <v>IVY HERRINGBONE</v>
      </c>
      <c r="T982" s="84" t="str">
        <f t="shared" si="108"/>
        <v>синий / серый</v>
      </c>
      <c r="Y982" s="60">
        <f t="shared" si="109"/>
        <v>2</v>
      </c>
      <c r="Z982" s="49">
        <f t="shared" si="110"/>
        <v>247</v>
      </c>
      <c r="AA982" s="60">
        <f t="shared" si="111"/>
        <v>2247</v>
      </c>
    </row>
    <row r="983" spans="1:27">
      <c r="A983" s="84" t="str">
        <f t="shared" si="106"/>
        <v>6170504322</v>
      </c>
      <c r="B983" s="84" t="str">
        <f t="shared" si="107"/>
        <v>02-247-00</v>
      </c>
      <c r="C983" s="113" t="s">
        <v>2349</v>
      </c>
      <c r="D983" s="113" t="s">
        <v>2346</v>
      </c>
      <c r="E983" s="113" t="s">
        <v>785</v>
      </c>
      <c r="F983" s="114">
        <v>59</v>
      </c>
      <c r="G983" s="113" t="s">
        <v>2347</v>
      </c>
      <c r="H983" s="113" t="s">
        <v>256</v>
      </c>
      <c r="I983" s="113" t="s">
        <v>786</v>
      </c>
      <c r="J983" s="113" t="s">
        <v>320</v>
      </c>
      <c r="K983" s="113" t="s">
        <v>382</v>
      </c>
      <c r="L983" s="113" t="s">
        <v>420</v>
      </c>
      <c r="M983" s="113" t="s">
        <v>388</v>
      </c>
      <c r="N983" s="113" t="s">
        <v>44</v>
      </c>
      <c r="O983" s="113" t="s">
        <v>442</v>
      </c>
      <c r="P983" s="113" t="s">
        <v>824</v>
      </c>
      <c r="Q983" s="113">
        <v>322</v>
      </c>
      <c r="R983" s="113" t="s">
        <v>71</v>
      </c>
      <c r="S983" s="84" t="str">
        <f t="shared" si="105"/>
        <v>IVY HERRINGBONE</v>
      </c>
      <c r="T983" s="84" t="str">
        <f t="shared" si="108"/>
        <v>синий / серый</v>
      </c>
      <c r="Y983" s="60">
        <f t="shared" si="109"/>
        <v>2</v>
      </c>
      <c r="Z983" s="49">
        <f t="shared" si="110"/>
        <v>247</v>
      </c>
      <c r="AA983" s="60">
        <f t="shared" si="111"/>
        <v>2247</v>
      </c>
    </row>
    <row r="984" spans="1:27">
      <c r="A984" s="84" t="str">
        <f t="shared" si="106"/>
        <v>6170504322</v>
      </c>
      <c r="B984" s="84" t="str">
        <f t="shared" si="107"/>
        <v>02-247-00</v>
      </c>
      <c r="C984" s="113" t="s">
        <v>2350</v>
      </c>
      <c r="D984" s="113" t="s">
        <v>2346</v>
      </c>
      <c r="E984" s="113" t="s">
        <v>788</v>
      </c>
      <c r="F984" s="114">
        <v>61</v>
      </c>
      <c r="G984" s="113" t="s">
        <v>2347</v>
      </c>
      <c r="H984" s="113" t="s">
        <v>256</v>
      </c>
      <c r="I984" s="113" t="s">
        <v>786</v>
      </c>
      <c r="J984" s="113" t="s">
        <v>320</v>
      </c>
      <c r="K984" s="113" t="s">
        <v>382</v>
      </c>
      <c r="L984" s="113" t="s">
        <v>420</v>
      </c>
      <c r="M984" s="113" t="s">
        <v>388</v>
      </c>
      <c r="N984" s="113" t="s">
        <v>44</v>
      </c>
      <c r="O984" s="113" t="s">
        <v>442</v>
      </c>
      <c r="P984" s="113" t="s">
        <v>824</v>
      </c>
      <c r="Q984" s="113">
        <v>322</v>
      </c>
      <c r="R984" s="113" t="s">
        <v>71</v>
      </c>
      <c r="S984" s="84" t="str">
        <f t="shared" si="105"/>
        <v>IVY HERRINGBONE</v>
      </c>
      <c r="T984" s="84" t="str">
        <f t="shared" si="108"/>
        <v>синий / серый</v>
      </c>
      <c r="Y984" s="60">
        <f t="shared" si="109"/>
        <v>2</v>
      </c>
      <c r="Z984" s="49">
        <f t="shared" si="110"/>
        <v>247</v>
      </c>
      <c r="AA984" s="60">
        <f t="shared" si="111"/>
        <v>2247</v>
      </c>
    </row>
    <row r="985" spans="1:27">
      <c r="A985" s="84" t="str">
        <f t="shared" si="106"/>
        <v>6170504322</v>
      </c>
      <c r="B985" s="84" t="str">
        <f t="shared" si="107"/>
        <v>02-247-00</v>
      </c>
      <c r="C985" s="113" t="s">
        <v>2351</v>
      </c>
      <c r="D985" s="113" t="s">
        <v>2346</v>
      </c>
      <c r="E985" s="113" t="s">
        <v>813</v>
      </c>
      <c r="F985" s="114">
        <v>56</v>
      </c>
      <c r="G985" s="113" t="s">
        <v>2347</v>
      </c>
      <c r="H985" s="113" t="s">
        <v>256</v>
      </c>
      <c r="I985" s="113" t="s">
        <v>786</v>
      </c>
      <c r="J985" s="113" t="s">
        <v>320</v>
      </c>
      <c r="K985" s="113" t="s">
        <v>382</v>
      </c>
      <c r="L985" s="113" t="s">
        <v>420</v>
      </c>
      <c r="M985" s="113" t="s">
        <v>388</v>
      </c>
      <c r="N985" s="113" t="s">
        <v>44</v>
      </c>
      <c r="O985" s="113" t="s">
        <v>442</v>
      </c>
      <c r="P985" s="113" t="s">
        <v>824</v>
      </c>
      <c r="Q985" s="113">
        <v>322</v>
      </c>
      <c r="R985" s="113" t="s">
        <v>71</v>
      </c>
      <c r="S985" s="84" t="str">
        <f t="shared" si="105"/>
        <v>IVY HERRINGBONE</v>
      </c>
      <c r="T985" s="84" t="str">
        <f t="shared" si="108"/>
        <v>синий / серый</v>
      </c>
      <c r="Y985" s="60">
        <f t="shared" si="109"/>
        <v>2</v>
      </c>
      <c r="Z985" s="49">
        <f t="shared" si="110"/>
        <v>247</v>
      </c>
      <c r="AA985" s="60">
        <f t="shared" si="111"/>
        <v>2247</v>
      </c>
    </row>
    <row r="986" spans="1:27">
      <c r="A986" s="84" t="str">
        <f t="shared" si="106"/>
        <v>6170504322</v>
      </c>
      <c r="B986" s="84" t="str">
        <f t="shared" si="107"/>
        <v>02-247-00</v>
      </c>
      <c r="C986" s="113" t="s">
        <v>2352</v>
      </c>
      <c r="D986" s="113" t="s">
        <v>2346</v>
      </c>
      <c r="E986" s="113" t="s">
        <v>797</v>
      </c>
      <c r="F986" s="114">
        <v>58</v>
      </c>
      <c r="G986" s="113" t="s">
        <v>2347</v>
      </c>
      <c r="H986" s="113" t="s">
        <v>256</v>
      </c>
      <c r="I986" s="113" t="s">
        <v>786</v>
      </c>
      <c r="J986" s="113" t="s">
        <v>320</v>
      </c>
      <c r="K986" s="113" t="s">
        <v>382</v>
      </c>
      <c r="L986" s="113" t="s">
        <v>420</v>
      </c>
      <c r="M986" s="113" t="s">
        <v>388</v>
      </c>
      <c r="N986" s="113" t="s">
        <v>44</v>
      </c>
      <c r="O986" s="113" t="s">
        <v>442</v>
      </c>
      <c r="P986" s="113" t="s">
        <v>824</v>
      </c>
      <c r="Q986" s="113">
        <v>322</v>
      </c>
      <c r="R986" s="113" t="s">
        <v>71</v>
      </c>
      <c r="S986" s="84" t="str">
        <f t="shared" si="105"/>
        <v>IVY HERRINGBONE</v>
      </c>
      <c r="T986" s="84" t="str">
        <f t="shared" si="108"/>
        <v>синий / серый</v>
      </c>
      <c r="Y986" s="60">
        <f t="shared" si="109"/>
        <v>2</v>
      </c>
      <c r="Z986" s="49">
        <f t="shared" si="110"/>
        <v>247</v>
      </c>
      <c r="AA986" s="60">
        <f t="shared" si="111"/>
        <v>2247</v>
      </c>
    </row>
    <row r="987" spans="1:27">
      <c r="A987" s="84" t="str">
        <f t="shared" si="106"/>
        <v>6170504322</v>
      </c>
      <c r="B987" s="84" t="str">
        <f t="shared" si="107"/>
        <v>02-247-00</v>
      </c>
      <c r="C987" s="113" t="s">
        <v>2353</v>
      </c>
      <c r="D987" s="113" t="s">
        <v>2346</v>
      </c>
      <c r="E987" s="113" t="s">
        <v>798</v>
      </c>
      <c r="F987" s="114">
        <v>60</v>
      </c>
      <c r="G987" s="113" t="s">
        <v>2347</v>
      </c>
      <c r="H987" s="113" t="s">
        <v>256</v>
      </c>
      <c r="I987" s="113" t="s">
        <v>786</v>
      </c>
      <c r="J987" s="113" t="s">
        <v>320</v>
      </c>
      <c r="K987" s="113" t="s">
        <v>382</v>
      </c>
      <c r="L987" s="113" t="s">
        <v>420</v>
      </c>
      <c r="M987" s="113" t="s">
        <v>388</v>
      </c>
      <c r="N987" s="113" t="s">
        <v>44</v>
      </c>
      <c r="O987" s="113" t="s">
        <v>442</v>
      </c>
      <c r="P987" s="113" t="s">
        <v>824</v>
      </c>
      <c r="Q987" s="113">
        <v>322</v>
      </c>
      <c r="R987" s="113" t="s">
        <v>71</v>
      </c>
      <c r="S987" s="84" t="str">
        <f t="shared" si="105"/>
        <v>IVY HERRINGBONE</v>
      </c>
      <c r="T987" s="84" t="str">
        <f t="shared" si="108"/>
        <v>синий / серый</v>
      </c>
      <c r="Y987" s="60">
        <f t="shared" si="109"/>
        <v>2</v>
      </c>
      <c r="Z987" s="49">
        <f t="shared" si="110"/>
        <v>247</v>
      </c>
      <c r="AA987" s="60">
        <f t="shared" si="111"/>
        <v>2247</v>
      </c>
    </row>
    <row r="988" spans="1:27">
      <c r="A988" s="84" t="str">
        <f t="shared" si="106"/>
        <v>6170504322</v>
      </c>
      <c r="B988" s="84" t="str">
        <f t="shared" si="107"/>
        <v>02-247-00</v>
      </c>
      <c r="C988" s="113" t="s">
        <v>2354</v>
      </c>
      <c r="D988" s="113" t="s">
        <v>2346</v>
      </c>
      <c r="E988" s="113" t="s">
        <v>789</v>
      </c>
      <c r="F988" s="114">
        <v>63</v>
      </c>
      <c r="G988" s="113" t="s">
        <v>2347</v>
      </c>
      <c r="H988" s="113" t="s">
        <v>256</v>
      </c>
      <c r="I988" s="113" t="s">
        <v>786</v>
      </c>
      <c r="J988" s="113" t="s">
        <v>320</v>
      </c>
      <c r="K988" s="113" t="s">
        <v>382</v>
      </c>
      <c r="L988" s="113" t="s">
        <v>420</v>
      </c>
      <c r="M988" s="113" t="s">
        <v>388</v>
      </c>
      <c r="N988" s="113" t="s">
        <v>44</v>
      </c>
      <c r="O988" s="113" t="s">
        <v>442</v>
      </c>
      <c r="P988" s="113" t="s">
        <v>824</v>
      </c>
      <c r="Q988" s="113">
        <v>322</v>
      </c>
      <c r="R988" s="113" t="s">
        <v>71</v>
      </c>
      <c r="S988" s="84" t="str">
        <f t="shared" si="105"/>
        <v>IVY HERRINGBONE</v>
      </c>
      <c r="T988" s="84" t="str">
        <f t="shared" si="108"/>
        <v>синий / серый</v>
      </c>
      <c r="Y988" s="60">
        <f t="shared" si="109"/>
        <v>2</v>
      </c>
      <c r="Z988" s="49">
        <f t="shared" si="110"/>
        <v>247</v>
      </c>
      <c r="AA988" s="60">
        <f t="shared" si="111"/>
        <v>2247</v>
      </c>
    </row>
    <row r="989" spans="1:27">
      <c r="A989" s="84" t="str">
        <f t="shared" si="106"/>
        <v>6170504322</v>
      </c>
      <c r="B989" s="84" t="str">
        <f t="shared" si="107"/>
        <v>02-247-00</v>
      </c>
      <c r="C989" s="113" t="s">
        <v>2355</v>
      </c>
      <c r="D989" s="113" t="s">
        <v>2346</v>
      </c>
      <c r="E989" s="113" t="s">
        <v>835</v>
      </c>
      <c r="F989" s="114">
        <v>62</v>
      </c>
      <c r="G989" s="113" t="s">
        <v>2347</v>
      </c>
      <c r="H989" s="113" t="s">
        <v>256</v>
      </c>
      <c r="I989" s="113" t="s">
        <v>786</v>
      </c>
      <c r="J989" s="113" t="s">
        <v>320</v>
      </c>
      <c r="K989" s="113" t="s">
        <v>382</v>
      </c>
      <c r="L989" s="113" t="s">
        <v>420</v>
      </c>
      <c r="M989" s="113" t="s">
        <v>388</v>
      </c>
      <c r="N989" s="113" t="s">
        <v>44</v>
      </c>
      <c r="O989" s="113" t="s">
        <v>442</v>
      </c>
      <c r="P989" s="113" t="s">
        <v>824</v>
      </c>
      <c r="Q989" s="113">
        <v>322</v>
      </c>
      <c r="R989" s="113" t="s">
        <v>71</v>
      </c>
      <c r="S989" s="84" t="str">
        <f t="shared" si="105"/>
        <v>IVY HERRINGBONE</v>
      </c>
      <c r="T989" s="84" t="str">
        <f t="shared" si="108"/>
        <v>синий / серый</v>
      </c>
      <c r="Y989" s="60">
        <f t="shared" si="109"/>
        <v>2</v>
      </c>
      <c r="Z989" s="49">
        <f t="shared" si="110"/>
        <v>247</v>
      </c>
      <c r="AA989" s="60">
        <f t="shared" si="111"/>
        <v>2247</v>
      </c>
    </row>
    <row r="990" spans="1:27">
      <c r="A990" s="84" t="str">
        <f t="shared" si="106"/>
        <v>74371015</v>
      </c>
      <c r="B990" s="84" t="str">
        <f t="shared" si="107"/>
        <v>02-248-03</v>
      </c>
      <c r="C990" s="113" t="s">
        <v>2356</v>
      </c>
      <c r="D990" s="113" t="s">
        <v>2357</v>
      </c>
      <c r="E990" s="113" t="s">
        <v>787</v>
      </c>
      <c r="F990" s="114">
        <v>57</v>
      </c>
      <c r="G990" s="113" t="s">
        <v>2358</v>
      </c>
      <c r="H990" s="113" t="s">
        <v>195</v>
      </c>
      <c r="I990" s="113" t="s">
        <v>810</v>
      </c>
      <c r="J990" s="113" t="s">
        <v>350</v>
      </c>
      <c r="K990" s="113" t="s">
        <v>382</v>
      </c>
      <c r="L990" s="113" t="s">
        <v>420</v>
      </c>
      <c r="M990" s="113" t="s">
        <v>388</v>
      </c>
      <c r="N990" s="113" t="s">
        <v>32</v>
      </c>
      <c r="O990" s="113" t="s">
        <v>386</v>
      </c>
      <c r="P990" s="113" t="s">
        <v>824</v>
      </c>
      <c r="Q990" s="113">
        <v>5</v>
      </c>
      <c r="R990" s="113" t="s">
        <v>195</v>
      </c>
      <c r="S990" s="84" t="str">
        <f t="shared" si="105"/>
        <v>ARMY CAP PIGSKIN</v>
      </c>
      <c r="T990" s="84" t="str">
        <f t="shared" si="108"/>
        <v>оливковый</v>
      </c>
      <c r="Y990" s="60">
        <f t="shared" si="109"/>
        <v>2</v>
      </c>
      <c r="Z990" s="49">
        <f t="shared" si="110"/>
        <v>248</v>
      </c>
      <c r="AA990" s="60">
        <f t="shared" si="111"/>
        <v>2248</v>
      </c>
    </row>
    <row r="991" spans="1:27">
      <c r="A991" s="84" t="str">
        <f t="shared" si="106"/>
        <v>74371015</v>
      </c>
      <c r="B991" s="84" t="str">
        <f t="shared" si="107"/>
        <v>02-248-03</v>
      </c>
      <c r="C991" s="113" t="s">
        <v>2359</v>
      </c>
      <c r="D991" s="113" t="s">
        <v>2357</v>
      </c>
      <c r="E991" s="113" t="s">
        <v>785</v>
      </c>
      <c r="F991" s="114">
        <v>59</v>
      </c>
      <c r="G991" s="113" t="s">
        <v>2358</v>
      </c>
      <c r="H991" s="113" t="s">
        <v>195</v>
      </c>
      <c r="I991" s="113" t="s">
        <v>810</v>
      </c>
      <c r="J991" s="113" t="s">
        <v>350</v>
      </c>
      <c r="K991" s="113" t="s">
        <v>382</v>
      </c>
      <c r="L991" s="113" t="s">
        <v>420</v>
      </c>
      <c r="M991" s="113" t="s">
        <v>388</v>
      </c>
      <c r="N991" s="113" t="s">
        <v>32</v>
      </c>
      <c r="O991" s="113" t="s">
        <v>386</v>
      </c>
      <c r="P991" s="113" t="s">
        <v>824</v>
      </c>
      <c r="Q991" s="113">
        <v>5</v>
      </c>
      <c r="R991" s="113" t="s">
        <v>195</v>
      </c>
      <c r="S991" s="84" t="str">
        <f t="shared" si="105"/>
        <v>ARMY CAP PIGSKIN</v>
      </c>
      <c r="T991" s="84" t="str">
        <f t="shared" si="108"/>
        <v>оливковый</v>
      </c>
      <c r="Y991" s="60">
        <f t="shared" si="109"/>
        <v>2</v>
      </c>
      <c r="Z991" s="49">
        <f t="shared" si="110"/>
        <v>248</v>
      </c>
      <c r="AA991" s="60">
        <f t="shared" si="111"/>
        <v>2248</v>
      </c>
    </row>
    <row r="992" spans="1:27">
      <c r="A992" s="84" t="str">
        <f t="shared" si="106"/>
        <v>74371015</v>
      </c>
      <c r="B992" s="84" t="str">
        <f t="shared" si="107"/>
        <v>02-248-03</v>
      </c>
      <c r="C992" s="113" t="s">
        <v>2360</v>
      </c>
      <c r="D992" s="113" t="s">
        <v>2357</v>
      </c>
      <c r="E992" s="113" t="s">
        <v>788</v>
      </c>
      <c r="F992" s="114">
        <v>61</v>
      </c>
      <c r="G992" s="113" t="s">
        <v>2358</v>
      </c>
      <c r="H992" s="113" t="s">
        <v>195</v>
      </c>
      <c r="I992" s="113" t="s">
        <v>810</v>
      </c>
      <c r="J992" s="113" t="s">
        <v>350</v>
      </c>
      <c r="K992" s="113" t="s">
        <v>382</v>
      </c>
      <c r="L992" s="113" t="s">
        <v>420</v>
      </c>
      <c r="M992" s="113" t="s">
        <v>388</v>
      </c>
      <c r="N992" s="113" t="s">
        <v>32</v>
      </c>
      <c r="O992" s="113" t="s">
        <v>386</v>
      </c>
      <c r="P992" s="113" t="s">
        <v>824</v>
      </c>
      <c r="Q992" s="113">
        <v>5</v>
      </c>
      <c r="R992" s="113" t="s">
        <v>195</v>
      </c>
      <c r="S992" s="84" t="str">
        <f t="shared" si="105"/>
        <v>ARMY CAP PIGSKIN</v>
      </c>
      <c r="T992" s="84" t="str">
        <f t="shared" si="108"/>
        <v>оливковый</v>
      </c>
      <c r="Y992" s="60">
        <f t="shared" si="109"/>
        <v>2</v>
      </c>
      <c r="Z992" s="49">
        <f t="shared" si="110"/>
        <v>248</v>
      </c>
      <c r="AA992" s="60">
        <f t="shared" si="111"/>
        <v>2248</v>
      </c>
    </row>
    <row r="993" spans="1:27">
      <c r="A993" s="84" t="str">
        <f t="shared" si="106"/>
        <v>621010521</v>
      </c>
      <c r="B993" s="84" t="str">
        <f t="shared" si="107"/>
        <v>02-249-16</v>
      </c>
      <c r="C993" s="113" t="s">
        <v>2361</v>
      </c>
      <c r="D993" s="113" t="s">
        <v>2362</v>
      </c>
      <c r="E993" s="113" t="s">
        <v>787</v>
      </c>
      <c r="F993" s="114">
        <v>57</v>
      </c>
      <c r="G993" s="113" t="s">
        <v>2363</v>
      </c>
      <c r="H993" s="113" t="s">
        <v>55</v>
      </c>
      <c r="I993" s="113" t="s">
        <v>1026</v>
      </c>
      <c r="J993" s="113" t="s">
        <v>336</v>
      </c>
      <c r="K993" s="113" t="s">
        <v>382</v>
      </c>
      <c r="L993" s="113" t="s">
        <v>420</v>
      </c>
      <c r="M993" s="113" t="s">
        <v>388</v>
      </c>
      <c r="N993" s="113" t="s">
        <v>44</v>
      </c>
      <c r="O993" s="113" t="s">
        <v>433</v>
      </c>
      <c r="P993" s="113" t="s">
        <v>824</v>
      </c>
      <c r="Q993" s="113">
        <v>21</v>
      </c>
      <c r="R993" s="113" t="s">
        <v>71</v>
      </c>
      <c r="S993" s="84" t="str">
        <f t="shared" si="105"/>
        <v>KENT EF</v>
      </c>
      <c r="T993" s="84" t="str">
        <f t="shared" si="108"/>
        <v>темно-синий</v>
      </c>
      <c r="Y993" s="60">
        <f t="shared" si="109"/>
        <v>2</v>
      </c>
      <c r="Z993" s="49">
        <f t="shared" si="110"/>
        <v>249</v>
      </c>
      <c r="AA993" s="60">
        <f t="shared" si="111"/>
        <v>2249</v>
      </c>
    </row>
    <row r="994" spans="1:27">
      <c r="A994" s="84" t="str">
        <f t="shared" si="106"/>
        <v>621010521</v>
      </c>
      <c r="B994" s="84" t="str">
        <f t="shared" si="107"/>
        <v>02-249-16</v>
      </c>
      <c r="C994" s="113" t="s">
        <v>2364</v>
      </c>
      <c r="D994" s="113" t="s">
        <v>2362</v>
      </c>
      <c r="E994" s="113" t="s">
        <v>785</v>
      </c>
      <c r="F994" s="114">
        <v>59</v>
      </c>
      <c r="G994" s="113" t="s">
        <v>2363</v>
      </c>
      <c r="H994" s="113" t="s">
        <v>55</v>
      </c>
      <c r="I994" s="113" t="s">
        <v>1026</v>
      </c>
      <c r="J994" s="113" t="s">
        <v>336</v>
      </c>
      <c r="K994" s="113" t="s">
        <v>382</v>
      </c>
      <c r="L994" s="113" t="s">
        <v>420</v>
      </c>
      <c r="M994" s="113" t="s">
        <v>388</v>
      </c>
      <c r="N994" s="113" t="s">
        <v>44</v>
      </c>
      <c r="O994" s="113" t="s">
        <v>433</v>
      </c>
      <c r="P994" s="113" t="s">
        <v>824</v>
      </c>
      <c r="Q994" s="113">
        <v>21</v>
      </c>
      <c r="R994" s="113" t="s">
        <v>71</v>
      </c>
      <c r="S994" s="84" t="str">
        <f t="shared" si="105"/>
        <v>KENT EF</v>
      </c>
      <c r="T994" s="84" t="str">
        <f t="shared" si="108"/>
        <v>темно-синий</v>
      </c>
      <c r="Y994" s="60">
        <f t="shared" si="109"/>
        <v>2</v>
      </c>
      <c r="Z994" s="49">
        <f t="shared" si="110"/>
        <v>249</v>
      </c>
      <c r="AA994" s="60">
        <f t="shared" si="111"/>
        <v>2249</v>
      </c>
    </row>
    <row r="995" spans="1:27">
      <c r="A995" s="84" t="str">
        <f t="shared" si="106"/>
        <v>621010521</v>
      </c>
      <c r="B995" s="84" t="str">
        <f t="shared" si="107"/>
        <v>02-249-16</v>
      </c>
      <c r="C995" s="113" t="s">
        <v>2365</v>
      </c>
      <c r="D995" s="113" t="s">
        <v>2362</v>
      </c>
      <c r="E995" s="113" t="s">
        <v>788</v>
      </c>
      <c r="F995" s="114">
        <v>61</v>
      </c>
      <c r="G995" s="113" t="s">
        <v>2363</v>
      </c>
      <c r="H995" s="113" t="s">
        <v>55</v>
      </c>
      <c r="I995" s="113" t="s">
        <v>1026</v>
      </c>
      <c r="J995" s="113" t="s">
        <v>336</v>
      </c>
      <c r="K995" s="113" t="s">
        <v>382</v>
      </c>
      <c r="L995" s="113" t="s">
        <v>420</v>
      </c>
      <c r="M995" s="113" t="s">
        <v>388</v>
      </c>
      <c r="N995" s="113" t="s">
        <v>44</v>
      </c>
      <c r="O995" s="113" t="s">
        <v>433</v>
      </c>
      <c r="P995" s="113" t="s">
        <v>824</v>
      </c>
      <c r="Q995" s="113">
        <v>21</v>
      </c>
      <c r="R995" s="113" t="s">
        <v>71</v>
      </c>
      <c r="S995" s="84" t="str">
        <f t="shared" si="105"/>
        <v>KENT EF</v>
      </c>
      <c r="T995" s="84" t="str">
        <f t="shared" si="108"/>
        <v>темно-синий</v>
      </c>
      <c r="Y995" s="60">
        <f t="shared" si="109"/>
        <v>2</v>
      </c>
      <c r="Z995" s="49">
        <f t="shared" si="110"/>
        <v>249</v>
      </c>
      <c r="AA995" s="60">
        <f t="shared" si="111"/>
        <v>2249</v>
      </c>
    </row>
    <row r="996" spans="1:27">
      <c r="A996" s="84" t="str">
        <f t="shared" si="106"/>
        <v>621010521</v>
      </c>
      <c r="B996" s="84" t="str">
        <f t="shared" si="107"/>
        <v>02-249-16</v>
      </c>
      <c r="C996" s="113" t="s">
        <v>2366</v>
      </c>
      <c r="D996" s="113" t="s">
        <v>2362</v>
      </c>
      <c r="E996" s="113" t="s">
        <v>789</v>
      </c>
      <c r="F996" s="114">
        <v>63</v>
      </c>
      <c r="G996" s="113" t="s">
        <v>2363</v>
      </c>
      <c r="H996" s="113" t="s">
        <v>55</v>
      </c>
      <c r="I996" s="113" t="s">
        <v>1026</v>
      </c>
      <c r="J996" s="113" t="s">
        <v>336</v>
      </c>
      <c r="K996" s="113" t="s">
        <v>382</v>
      </c>
      <c r="L996" s="113" t="s">
        <v>420</v>
      </c>
      <c r="M996" s="113" t="s">
        <v>388</v>
      </c>
      <c r="N996" s="113" t="s">
        <v>44</v>
      </c>
      <c r="O996" s="113" t="s">
        <v>433</v>
      </c>
      <c r="P996" s="113" t="s">
        <v>824</v>
      </c>
      <c r="Q996" s="113">
        <v>21</v>
      </c>
      <c r="R996" s="113" t="s">
        <v>71</v>
      </c>
      <c r="S996" s="84" t="str">
        <f t="shared" si="105"/>
        <v>KENT EF</v>
      </c>
      <c r="T996" s="84" t="str">
        <f t="shared" si="108"/>
        <v>темно-синий</v>
      </c>
      <c r="Y996" s="60">
        <f t="shared" si="109"/>
        <v>2</v>
      </c>
      <c r="Z996" s="49">
        <f t="shared" si="110"/>
        <v>249</v>
      </c>
      <c r="AA996" s="60">
        <f t="shared" si="111"/>
        <v>2249</v>
      </c>
    </row>
    <row r="997" spans="1:27">
      <c r="A997" s="84" t="str">
        <f t="shared" si="106"/>
        <v>621010532</v>
      </c>
      <c r="B997" s="84" t="str">
        <f t="shared" si="107"/>
        <v>02-249-05</v>
      </c>
      <c r="C997" s="113" t="s">
        <v>2367</v>
      </c>
      <c r="D997" s="113" t="s">
        <v>2368</v>
      </c>
      <c r="E997" s="113" t="s">
        <v>787</v>
      </c>
      <c r="F997" s="114">
        <v>57</v>
      </c>
      <c r="G997" s="113" t="s">
        <v>2363</v>
      </c>
      <c r="H997" s="113" t="s">
        <v>277</v>
      </c>
      <c r="I997" s="113" t="s">
        <v>1026</v>
      </c>
      <c r="J997" s="113" t="s">
        <v>336</v>
      </c>
      <c r="K997" s="113" t="s">
        <v>382</v>
      </c>
      <c r="L997" s="113" t="s">
        <v>420</v>
      </c>
      <c r="M997" s="113" t="s">
        <v>388</v>
      </c>
      <c r="N997" s="113" t="s">
        <v>44</v>
      </c>
      <c r="O997" s="113" t="s">
        <v>433</v>
      </c>
      <c r="P997" s="113" t="s">
        <v>824</v>
      </c>
      <c r="Q997" s="113">
        <v>32</v>
      </c>
      <c r="R997" s="113" t="s">
        <v>83</v>
      </c>
      <c r="S997" s="84" t="str">
        <f t="shared" si="105"/>
        <v>KENT EF</v>
      </c>
      <c r="T997" s="84" t="str">
        <f t="shared" si="108"/>
        <v>темно-серый</v>
      </c>
      <c r="Y997" s="60">
        <f t="shared" si="109"/>
        <v>2</v>
      </c>
      <c r="Z997" s="49">
        <f t="shared" si="110"/>
        <v>249</v>
      </c>
      <c r="AA997" s="60">
        <f t="shared" si="111"/>
        <v>2249</v>
      </c>
    </row>
    <row r="998" spans="1:27">
      <c r="A998" s="84" t="str">
        <f t="shared" si="106"/>
        <v>621010532</v>
      </c>
      <c r="B998" s="84" t="str">
        <f t="shared" si="107"/>
        <v>02-249-05</v>
      </c>
      <c r="C998" s="113" t="s">
        <v>2369</v>
      </c>
      <c r="D998" s="113" t="s">
        <v>2368</v>
      </c>
      <c r="E998" s="113" t="s">
        <v>785</v>
      </c>
      <c r="F998" s="114">
        <v>59</v>
      </c>
      <c r="G998" s="113" t="s">
        <v>2363</v>
      </c>
      <c r="H998" s="113" t="s">
        <v>277</v>
      </c>
      <c r="I998" s="113" t="s">
        <v>1026</v>
      </c>
      <c r="J998" s="113" t="s">
        <v>336</v>
      </c>
      <c r="K998" s="113" t="s">
        <v>382</v>
      </c>
      <c r="L998" s="113" t="s">
        <v>420</v>
      </c>
      <c r="M998" s="113" t="s">
        <v>388</v>
      </c>
      <c r="N998" s="113" t="s">
        <v>44</v>
      </c>
      <c r="O998" s="113" t="s">
        <v>433</v>
      </c>
      <c r="P998" s="113" t="s">
        <v>824</v>
      </c>
      <c r="Q998" s="113">
        <v>32</v>
      </c>
      <c r="R998" s="113" t="s">
        <v>83</v>
      </c>
      <c r="S998" s="84" t="str">
        <f t="shared" si="105"/>
        <v>KENT EF</v>
      </c>
      <c r="T998" s="84" t="str">
        <f t="shared" si="108"/>
        <v>темно-серый</v>
      </c>
      <c r="Y998" s="60">
        <f t="shared" si="109"/>
        <v>2</v>
      </c>
      <c r="Z998" s="49">
        <f t="shared" si="110"/>
        <v>249</v>
      </c>
      <c r="AA998" s="60">
        <f t="shared" si="111"/>
        <v>2249</v>
      </c>
    </row>
    <row r="999" spans="1:27">
      <c r="A999" s="84" t="str">
        <f t="shared" si="106"/>
        <v>621010532</v>
      </c>
      <c r="B999" s="84" t="str">
        <f t="shared" si="107"/>
        <v>02-249-05</v>
      </c>
      <c r="C999" s="113" t="s">
        <v>2370</v>
      </c>
      <c r="D999" s="113" t="s">
        <v>2368</v>
      </c>
      <c r="E999" s="113" t="s">
        <v>788</v>
      </c>
      <c r="F999" s="114">
        <v>61</v>
      </c>
      <c r="G999" s="113" t="s">
        <v>2363</v>
      </c>
      <c r="H999" s="113" t="s">
        <v>277</v>
      </c>
      <c r="I999" s="113" t="s">
        <v>1026</v>
      </c>
      <c r="J999" s="113" t="s">
        <v>336</v>
      </c>
      <c r="K999" s="113" t="s">
        <v>382</v>
      </c>
      <c r="L999" s="113" t="s">
        <v>420</v>
      </c>
      <c r="M999" s="113" t="s">
        <v>388</v>
      </c>
      <c r="N999" s="113" t="s">
        <v>44</v>
      </c>
      <c r="O999" s="113" t="s">
        <v>433</v>
      </c>
      <c r="P999" s="113" t="s">
        <v>824</v>
      </c>
      <c r="Q999" s="113">
        <v>32</v>
      </c>
      <c r="R999" s="113" t="s">
        <v>83</v>
      </c>
      <c r="S999" s="84" t="str">
        <f t="shared" si="105"/>
        <v>KENT EF</v>
      </c>
      <c r="T999" s="84" t="str">
        <f t="shared" si="108"/>
        <v>темно-серый</v>
      </c>
      <c r="Y999" s="60">
        <f t="shared" si="109"/>
        <v>2</v>
      </c>
      <c r="Z999" s="49">
        <f t="shared" si="110"/>
        <v>249</v>
      </c>
      <c r="AA999" s="60">
        <f t="shared" si="111"/>
        <v>2249</v>
      </c>
    </row>
    <row r="1000" spans="1:27">
      <c r="A1000" s="84" t="str">
        <f t="shared" si="106"/>
        <v>621010532</v>
      </c>
      <c r="B1000" s="84" t="str">
        <f t="shared" si="107"/>
        <v>02-249-05</v>
      </c>
      <c r="C1000" s="113" t="s">
        <v>2371</v>
      </c>
      <c r="D1000" s="113" t="s">
        <v>2368</v>
      </c>
      <c r="E1000" s="113" t="s">
        <v>789</v>
      </c>
      <c r="F1000" s="114">
        <v>63</v>
      </c>
      <c r="G1000" s="113" t="s">
        <v>2363</v>
      </c>
      <c r="H1000" s="113" t="s">
        <v>277</v>
      </c>
      <c r="I1000" s="113" t="s">
        <v>1026</v>
      </c>
      <c r="J1000" s="113" t="s">
        <v>336</v>
      </c>
      <c r="K1000" s="113" t="s">
        <v>382</v>
      </c>
      <c r="L1000" s="113" t="s">
        <v>420</v>
      </c>
      <c r="M1000" s="113" t="s">
        <v>388</v>
      </c>
      <c r="N1000" s="113" t="s">
        <v>44</v>
      </c>
      <c r="O1000" s="113" t="s">
        <v>433</v>
      </c>
      <c r="P1000" s="113" t="s">
        <v>824</v>
      </c>
      <c r="Q1000" s="113">
        <v>32</v>
      </c>
      <c r="R1000" s="113" t="s">
        <v>83</v>
      </c>
      <c r="S1000" s="84" t="str">
        <f t="shared" si="105"/>
        <v>KENT EF</v>
      </c>
      <c r="T1000" s="84" t="str">
        <f t="shared" si="108"/>
        <v>темно-серый</v>
      </c>
      <c r="Y1000" s="60">
        <f t="shared" si="109"/>
        <v>2</v>
      </c>
      <c r="Z1000" s="49">
        <f t="shared" si="110"/>
        <v>249</v>
      </c>
      <c r="AA1000" s="60">
        <f t="shared" si="111"/>
        <v>2249</v>
      </c>
    </row>
    <row r="1001" spans="1:27">
      <c r="A1001" s="84" t="str">
        <f t="shared" si="106"/>
        <v>6170602433</v>
      </c>
      <c r="B1001" s="84" t="str">
        <f t="shared" si="107"/>
        <v>02-086-05</v>
      </c>
      <c r="C1001" s="113" t="s">
        <v>2372</v>
      </c>
      <c r="D1001" s="113" t="s">
        <v>2373</v>
      </c>
      <c r="E1001" s="113" t="s">
        <v>787</v>
      </c>
      <c r="F1001" s="114">
        <v>57</v>
      </c>
      <c r="G1001" s="113" t="s">
        <v>1106</v>
      </c>
      <c r="H1001" s="113" t="s">
        <v>277</v>
      </c>
      <c r="I1001" s="113" t="s">
        <v>786</v>
      </c>
      <c r="J1001" s="113" t="s">
        <v>320</v>
      </c>
      <c r="K1001" s="113" t="s">
        <v>382</v>
      </c>
      <c r="L1001" s="113" t="s">
        <v>420</v>
      </c>
      <c r="M1001" s="113" t="s">
        <v>388</v>
      </c>
      <c r="N1001" s="113" t="s">
        <v>44</v>
      </c>
      <c r="O1001" s="113" t="s">
        <v>433</v>
      </c>
      <c r="P1001" s="113" t="s">
        <v>824</v>
      </c>
      <c r="Q1001" s="113">
        <v>433</v>
      </c>
      <c r="R1001" s="113" t="s">
        <v>83</v>
      </c>
      <c r="S1001" s="84" t="str">
        <f t="shared" si="105"/>
        <v>RIDGE DONEGAL</v>
      </c>
      <c r="T1001" s="84" t="str">
        <f t="shared" si="108"/>
        <v>темно-серый</v>
      </c>
      <c r="Y1001" s="60">
        <f t="shared" si="109"/>
        <v>2</v>
      </c>
      <c r="Z1001" s="49">
        <f t="shared" si="110"/>
        <v>86</v>
      </c>
      <c r="AA1001" s="60">
        <f t="shared" si="111"/>
        <v>2086</v>
      </c>
    </row>
    <row r="1002" spans="1:27">
      <c r="A1002" s="84" t="str">
        <f t="shared" si="106"/>
        <v>6170602433</v>
      </c>
      <c r="B1002" s="84" t="str">
        <f t="shared" si="107"/>
        <v>02-086-05</v>
      </c>
      <c r="C1002" s="113" t="s">
        <v>2374</v>
      </c>
      <c r="D1002" s="113" t="s">
        <v>2373</v>
      </c>
      <c r="E1002" s="113" t="s">
        <v>785</v>
      </c>
      <c r="F1002" s="114">
        <v>59</v>
      </c>
      <c r="G1002" s="113" t="s">
        <v>1106</v>
      </c>
      <c r="H1002" s="113" t="s">
        <v>277</v>
      </c>
      <c r="I1002" s="113" t="s">
        <v>786</v>
      </c>
      <c r="J1002" s="113" t="s">
        <v>320</v>
      </c>
      <c r="K1002" s="113" t="s">
        <v>382</v>
      </c>
      <c r="L1002" s="113" t="s">
        <v>420</v>
      </c>
      <c r="M1002" s="113" t="s">
        <v>388</v>
      </c>
      <c r="N1002" s="113" t="s">
        <v>44</v>
      </c>
      <c r="O1002" s="113" t="s">
        <v>433</v>
      </c>
      <c r="P1002" s="113" t="s">
        <v>824</v>
      </c>
      <c r="Q1002" s="113">
        <v>433</v>
      </c>
      <c r="R1002" s="113" t="s">
        <v>83</v>
      </c>
      <c r="S1002" s="84" t="str">
        <f t="shared" si="105"/>
        <v>RIDGE DONEGAL</v>
      </c>
      <c r="T1002" s="84" t="str">
        <f t="shared" si="108"/>
        <v>темно-серый</v>
      </c>
      <c r="Y1002" s="60">
        <f t="shared" si="109"/>
        <v>2</v>
      </c>
      <c r="Z1002" s="49">
        <f t="shared" si="110"/>
        <v>86</v>
      </c>
      <c r="AA1002" s="60">
        <f t="shared" si="111"/>
        <v>2086</v>
      </c>
    </row>
    <row r="1003" spans="1:27">
      <c r="A1003" s="84" t="str">
        <f t="shared" si="106"/>
        <v>6170602433</v>
      </c>
      <c r="B1003" s="84" t="str">
        <f t="shared" si="107"/>
        <v>02-086-05</v>
      </c>
      <c r="C1003" s="113" t="s">
        <v>2375</v>
      </c>
      <c r="D1003" s="113" t="s">
        <v>2373</v>
      </c>
      <c r="E1003" s="113" t="s">
        <v>788</v>
      </c>
      <c r="F1003" s="114">
        <v>61</v>
      </c>
      <c r="G1003" s="113" t="s">
        <v>1106</v>
      </c>
      <c r="H1003" s="113" t="s">
        <v>277</v>
      </c>
      <c r="I1003" s="113" t="s">
        <v>786</v>
      </c>
      <c r="J1003" s="113" t="s">
        <v>320</v>
      </c>
      <c r="K1003" s="113" t="s">
        <v>382</v>
      </c>
      <c r="L1003" s="113" t="s">
        <v>420</v>
      </c>
      <c r="M1003" s="113" t="s">
        <v>388</v>
      </c>
      <c r="N1003" s="113" t="s">
        <v>44</v>
      </c>
      <c r="O1003" s="113" t="s">
        <v>433</v>
      </c>
      <c r="P1003" s="113" t="s">
        <v>824</v>
      </c>
      <c r="Q1003" s="113">
        <v>433</v>
      </c>
      <c r="R1003" s="113" t="s">
        <v>83</v>
      </c>
      <c r="S1003" s="84" t="str">
        <f t="shared" si="105"/>
        <v>RIDGE DONEGAL</v>
      </c>
      <c r="T1003" s="84" t="str">
        <f t="shared" si="108"/>
        <v>темно-серый</v>
      </c>
      <c r="Y1003" s="60">
        <f t="shared" si="109"/>
        <v>2</v>
      </c>
      <c r="Z1003" s="49">
        <f t="shared" si="110"/>
        <v>86</v>
      </c>
      <c r="AA1003" s="60">
        <f t="shared" si="111"/>
        <v>2086</v>
      </c>
    </row>
    <row r="1004" spans="1:27">
      <c r="A1004" s="84" t="str">
        <f t="shared" si="106"/>
        <v>6170602433</v>
      </c>
      <c r="B1004" s="84" t="str">
        <f t="shared" si="107"/>
        <v>02-086-05</v>
      </c>
      <c r="C1004" s="113" t="s">
        <v>2376</v>
      </c>
      <c r="D1004" s="113" t="s">
        <v>2373</v>
      </c>
      <c r="E1004" s="113" t="s">
        <v>789</v>
      </c>
      <c r="F1004" s="114">
        <v>63</v>
      </c>
      <c r="G1004" s="113" t="s">
        <v>1106</v>
      </c>
      <c r="H1004" s="113" t="s">
        <v>277</v>
      </c>
      <c r="I1004" s="113" t="s">
        <v>786</v>
      </c>
      <c r="J1004" s="113" t="s">
        <v>320</v>
      </c>
      <c r="K1004" s="113" t="s">
        <v>382</v>
      </c>
      <c r="L1004" s="113" t="s">
        <v>420</v>
      </c>
      <c r="M1004" s="113" t="s">
        <v>388</v>
      </c>
      <c r="N1004" s="113" t="s">
        <v>44</v>
      </c>
      <c r="O1004" s="113" t="s">
        <v>433</v>
      </c>
      <c r="P1004" s="113" t="s">
        <v>824</v>
      </c>
      <c r="Q1004" s="113">
        <v>433</v>
      </c>
      <c r="R1004" s="113" t="s">
        <v>83</v>
      </c>
      <c r="S1004" s="84" t="str">
        <f t="shared" si="105"/>
        <v>RIDGE DONEGAL</v>
      </c>
      <c r="T1004" s="84" t="str">
        <f t="shared" si="108"/>
        <v>темно-серый</v>
      </c>
      <c r="Y1004" s="60">
        <f t="shared" si="109"/>
        <v>2</v>
      </c>
      <c r="Z1004" s="49">
        <f t="shared" si="110"/>
        <v>86</v>
      </c>
      <c r="AA1004" s="60">
        <f t="shared" si="111"/>
        <v>2086</v>
      </c>
    </row>
    <row r="1005" spans="1:27">
      <c r="A1005" s="84" t="str">
        <f t="shared" si="106"/>
        <v>6170602433</v>
      </c>
      <c r="B1005" s="84" t="str">
        <f t="shared" si="107"/>
        <v>02-086-05</v>
      </c>
      <c r="C1005" s="113" t="s">
        <v>2377</v>
      </c>
      <c r="D1005" s="113" t="s">
        <v>2373</v>
      </c>
      <c r="E1005" s="113" t="s">
        <v>797</v>
      </c>
      <c r="F1005" s="114">
        <v>58</v>
      </c>
      <c r="G1005" s="113" t="s">
        <v>1106</v>
      </c>
      <c r="H1005" s="113" t="s">
        <v>277</v>
      </c>
      <c r="I1005" s="113" t="s">
        <v>786</v>
      </c>
      <c r="J1005" s="113" t="s">
        <v>320</v>
      </c>
      <c r="K1005" s="113" t="s">
        <v>382</v>
      </c>
      <c r="L1005" s="113" t="s">
        <v>420</v>
      </c>
      <c r="M1005" s="113" t="s">
        <v>388</v>
      </c>
      <c r="N1005" s="113" t="s">
        <v>44</v>
      </c>
      <c r="O1005" s="113" t="s">
        <v>433</v>
      </c>
      <c r="P1005" s="113" t="s">
        <v>824</v>
      </c>
      <c r="Q1005" s="113">
        <v>433</v>
      </c>
      <c r="R1005" s="113" t="s">
        <v>83</v>
      </c>
      <c r="S1005" s="84" t="str">
        <f t="shared" si="105"/>
        <v>RIDGE DONEGAL</v>
      </c>
      <c r="T1005" s="84" t="str">
        <f t="shared" si="108"/>
        <v>темно-серый</v>
      </c>
      <c r="Y1005" s="60">
        <f t="shared" si="109"/>
        <v>2</v>
      </c>
      <c r="Z1005" s="49">
        <f t="shared" si="110"/>
        <v>86</v>
      </c>
      <c r="AA1005" s="60">
        <f t="shared" si="111"/>
        <v>2086</v>
      </c>
    </row>
    <row r="1006" spans="1:27">
      <c r="A1006" s="84" t="str">
        <f t="shared" si="106"/>
        <v>6170602433</v>
      </c>
      <c r="B1006" s="84" t="str">
        <f t="shared" si="107"/>
        <v>02-086-05</v>
      </c>
      <c r="C1006" s="113" t="s">
        <v>2378</v>
      </c>
      <c r="D1006" s="113" t="s">
        <v>2373</v>
      </c>
      <c r="E1006" s="113" t="s">
        <v>798</v>
      </c>
      <c r="F1006" s="114">
        <v>60</v>
      </c>
      <c r="G1006" s="113" t="s">
        <v>1106</v>
      </c>
      <c r="H1006" s="113" t="s">
        <v>277</v>
      </c>
      <c r="I1006" s="113" t="s">
        <v>786</v>
      </c>
      <c r="J1006" s="113" t="s">
        <v>320</v>
      </c>
      <c r="K1006" s="113" t="s">
        <v>382</v>
      </c>
      <c r="L1006" s="113" t="s">
        <v>420</v>
      </c>
      <c r="M1006" s="113" t="s">
        <v>388</v>
      </c>
      <c r="N1006" s="113" t="s">
        <v>44</v>
      </c>
      <c r="O1006" s="113" t="s">
        <v>433</v>
      </c>
      <c r="P1006" s="113" t="s">
        <v>824</v>
      </c>
      <c r="Q1006" s="113">
        <v>433</v>
      </c>
      <c r="R1006" s="113" t="s">
        <v>83</v>
      </c>
      <c r="S1006" s="84" t="str">
        <f t="shared" si="105"/>
        <v>RIDGE DONEGAL</v>
      </c>
      <c r="T1006" s="84" t="str">
        <f t="shared" si="108"/>
        <v>темно-серый</v>
      </c>
      <c r="Y1006" s="60">
        <f t="shared" si="109"/>
        <v>2</v>
      </c>
      <c r="Z1006" s="49">
        <f t="shared" si="110"/>
        <v>86</v>
      </c>
      <c r="AA1006" s="60">
        <f t="shared" si="111"/>
        <v>2086</v>
      </c>
    </row>
    <row r="1007" spans="1:27">
      <c r="A1007" s="84" t="str">
        <f t="shared" si="106"/>
        <v>6380314228</v>
      </c>
      <c r="B1007" s="84" t="str">
        <f t="shared" si="107"/>
        <v>02-250-21</v>
      </c>
      <c r="C1007" s="113" t="s">
        <v>2379</v>
      </c>
      <c r="D1007" s="113" t="s">
        <v>2380</v>
      </c>
      <c r="E1007" s="113" t="s">
        <v>787</v>
      </c>
      <c r="F1007" s="114">
        <v>57</v>
      </c>
      <c r="G1007" s="113" t="s">
        <v>2381</v>
      </c>
      <c r="H1007" s="113" t="s">
        <v>252</v>
      </c>
      <c r="I1007" s="113" t="s">
        <v>786</v>
      </c>
      <c r="J1007" s="113" t="s">
        <v>324</v>
      </c>
      <c r="K1007" s="113" t="s">
        <v>382</v>
      </c>
      <c r="L1007" s="113" t="s">
        <v>420</v>
      </c>
      <c r="M1007" s="113" t="s">
        <v>388</v>
      </c>
      <c r="N1007" s="113" t="s">
        <v>44</v>
      </c>
      <c r="O1007" s="113" t="s">
        <v>433</v>
      </c>
      <c r="P1007" s="113" t="s">
        <v>824</v>
      </c>
      <c r="Q1007" s="113">
        <v>228</v>
      </c>
      <c r="R1007" s="113" t="s">
        <v>71</v>
      </c>
      <c r="S1007" s="84" t="str">
        <f t="shared" si="105"/>
        <v>DRIVER CHECK</v>
      </c>
      <c r="T1007" s="84" t="str">
        <f t="shared" si="108"/>
        <v>синий / красный</v>
      </c>
      <c r="Y1007" s="60">
        <f t="shared" si="109"/>
        <v>2</v>
      </c>
      <c r="Z1007" s="49">
        <f t="shared" si="110"/>
        <v>250</v>
      </c>
      <c r="AA1007" s="60">
        <f t="shared" si="111"/>
        <v>2250</v>
      </c>
    </row>
    <row r="1008" spans="1:27">
      <c r="A1008" s="84" t="str">
        <f t="shared" si="106"/>
        <v>6380314228</v>
      </c>
      <c r="B1008" s="84" t="str">
        <f t="shared" si="107"/>
        <v>02-250-21</v>
      </c>
      <c r="C1008" s="113" t="s">
        <v>2382</v>
      </c>
      <c r="D1008" s="113" t="s">
        <v>2380</v>
      </c>
      <c r="E1008" s="113" t="s">
        <v>785</v>
      </c>
      <c r="F1008" s="114">
        <v>59</v>
      </c>
      <c r="G1008" s="113" t="s">
        <v>2381</v>
      </c>
      <c r="H1008" s="113" t="s">
        <v>252</v>
      </c>
      <c r="I1008" s="113" t="s">
        <v>786</v>
      </c>
      <c r="J1008" s="113" t="s">
        <v>324</v>
      </c>
      <c r="K1008" s="113" t="s">
        <v>382</v>
      </c>
      <c r="L1008" s="113" t="s">
        <v>420</v>
      </c>
      <c r="M1008" s="113" t="s">
        <v>388</v>
      </c>
      <c r="N1008" s="113" t="s">
        <v>44</v>
      </c>
      <c r="O1008" s="113" t="s">
        <v>433</v>
      </c>
      <c r="P1008" s="113" t="s">
        <v>824</v>
      </c>
      <c r="Q1008" s="113">
        <v>228</v>
      </c>
      <c r="R1008" s="113" t="s">
        <v>71</v>
      </c>
      <c r="S1008" s="84" t="str">
        <f t="shared" si="105"/>
        <v>DRIVER CHECK</v>
      </c>
      <c r="T1008" s="84" t="str">
        <f t="shared" si="108"/>
        <v>синий / красный</v>
      </c>
      <c r="Y1008" s="60">
        <f t="shared" si="109"/>
        <v>2</v>
      </c>
      <c r="Z1008" s="49">
        <f t="shared" si="110"/>
        <v>250</v>
      </c>
      <c r="AA1008" s="60">
        <f t="shared" si="111"/>
        <v>2250</v>
      </c>
    </row>
    <row r="1009" spans="1:27">
      <c r="A1009" s="84" t="str">
        <f t="shared" si="106"/>
        <v>6380314228</v>
      </c>
      <c r="B1009" s="84" t="str">
        <f t="shared" si="107"/>
        <v>02-250-21</v>
      </c>
      <c r="C1009" s="113" t="s">
        <v>2383</v>
      </c>
      <c r="D1009" s="113" t="s">
        <v>2380</v>
      </c>
      <c r="E1009" s="113" t="s">
        <v>788</v>
      </c>
      <c r="F1009" s="114">
        <v>61</v>
      </c>
      <c r="G1009" s="113" t="s">
        <v>2381</v>
      </c>
      <c r="H1009" s="113" t="s">
        <v>252</v>
      </c>
      <c r="I1009" s="113" t="s">
        <v>786</v>
      </c>
      <c r="J1009" s="113" t="s">
        <v>324</v>
      </c>
      <c r="K1009" s="113" t="s">
        <v>382</v>
      </c>
      <c r="L1009" s="113" t="s">
        <v>420</v>
      </c>
      <c r="M1009" s="113" t="s">
        <v>388</v>
      </c>
      <c r="N1009" s="113" t="s">
        <v>44</v>
      </c>
      <c r="O1009" s="113" t="s">
        <v>433</v>
      </c>
      <c r="P1009" s="113" t="s">
        <v>824</v>
      </c>
      <c r="Q1009" s="113">
        <v>228</v>
      </c>
      <c r="R1009" s="113" t="s">
        <v>71</v>
      </c>
      <c r="S1009" s="84" t="str">
        <f t="shared" si="105"/>
        <v>DRIVER CHECK</v>
      </c>
      <c r="T1009" s="84" t="str">
        <f t="shared" si="108"/>
        <v>синий / красный</v>
      </c>
      <c r="Y1009" s="60">
        <f t="shared" si="109"/>
        <v>2</v>
      </c>
      <c r="Z1009" s="49">
        <f t="shared" si="110"/>
        <v>250</v>
      </c>
      <c r="AA1009" s="60">
        <f t="shared" si="111"/>
        <v>2250</v>
      </c>
    </row>
    <row r="1010" spans="1:27">
      <c r="A1010" s="84" t="str">
        <f t="shared" si="106"/>
        <v>6380314228</v>
      </c>
      <c r="B1010" s="84" t="str">
        <f t="shared" si="107"/>
        <v>02-250-21</v>
      </c>
      <c r="C1010" s="113" t="s">
        <v>2384</v>
      </c>
      <c r="D1010" s="113" t="s">
        <v>2380</v>
      </c>
      <c r="E1010" s="113" t="s">
        <v>797</v>
      </c>
      <c r="F1010" s="114">
        <v>58</v>
      </c>
      <c r="G1010" s="113" t="s">
        <v>2381</v>
      </c>
      <c r="H1010" s="113" t="s">
        <v>252</v>
      </c>
      <c r="I1010" s="113" t="s">
        <v>786</v>
      </c>
      <c r="J1010" s="113" t="s">
        <v>324</v>
      </c>
      <c r="K1010" s="113" t="s">
        <v>382</v>
      </c>
      <c r="L1010" s="113" t="s">
        <v>420</v>
      </c>
      <c r="M1010" s="113" t="s">
        <v>388</v>
      </c>
      <c r="N1010" s="113" t="s">
        <v>44</v>
      </c>
      <c r="O1010" s="113" t="s">
        <v>433</v>
      </c>
      <c r="P1010" s="113" t="s">
        <v>824</v>
      </c>
      <c r="Q1010" s="113">
        <v>228</v>
      </c>
      <c r="R1010" s="113" t="s">
        <v>71</v>
      </c>
      <c r="S1010" s="84" t="str">
        <f t="shared" si="105"/>
        <v>DRIVER CHECK</v>
      </c>
      <c r="T1010" s="84" t="str">
        <f t="shared" si="108"/>
        <v>синий / красный</v>
      </c>
      <c r="Y1010" s="60">
        <f t="shared" si="109"/>
        <v>2</v>
      </c>
      <c r="Z1010" s="49">
        <f t="shared" si="110"/>
        <v>250</v>
      </c>
      <c r="AA1010" s="60">
        <f t="shared" si="111"/>
        <v>2250</v>
      </c>
    </row>
    <row r="1011" spans="1:27">
      <c r="A1011" s="84" t="str">
        <f t="shared" si="106"/>
        <v>6380502333</v>
      </c>
      <c r="B1011" s="84" t="str">
        <f t="shared" si="107"/>
        <v>02-087-05</v>
      </c>
      <c r="C1011" s="113" t="s">
        <v>2385</v>
      </c>
      <c r="D1011" s="113" t="s">
        <v>2386</v>
      </c>
      <c r="E1011" s="113" t="s">
        <v>790</v>
      </c>
      <c r="F1011" s="114">
        <v>55</v>
      </c>
      <c r="G1011" s="113" t="s">
        <v>1117</v>
      </c>
      <c r="H1011" s="113" t="s">
        <v>277</v>
      </c>
      <c r="I1011" s="113" t="s">
        <v>786</v>
      </c>
      <c r="J1011" s="113" t="s">
        <v>324</v>
      </c>
      <c r="K1011" s="113" t="s">
        <v>382</v>
      </c>
      <c r="L1011" s="113" t="s">
        <v>420</v>
      </c>
      <c r="M1011" s="113" t="s">
        <v>388</v>
      </c>
      <c r="N1011" s="113" t="s">
        <v>44</v>
      </c>
      <c r="O1011" s="113" t="s">
        <v>433</v>
      </c>
      <c r="P1011" s="113" t="s">
        <v>824</v>
      </c>
      <c r="Q1011" s="113">
        <v>333</v>
      </c>
      <c r="R1011" s="113" t="s">
        <v>83</v>
      </c>
      <c r="S1011" s="84" t="str">
        <f t="shared" si="105"/>
        <v>BELFAST WOOLRICH</v>
      </c>
      <c r="T1011" s="84" t="str">
        <f t="shared" si="108"/>
        <v>темно-серый</v>
      </c>
      <c r="Y1011" s="60">
        <f t="shared" si="109"/>
        <v>2</v>
      </c>
      <c r="Z1011" s="49">
        <f t="shared" si="110"/>
        <v>87</v>
      </c>
      <c r="AA1011" s="60">
        <f t="shared" si="111"/>
        <v>2087</v>
      </c>
    </row>
    <row r="1012" spans="1:27">
      <c r="A1012" s="84" t="str">
        <f t="shared" si="106"/>
        <v>6380502333</v>
      </c>
      <c r="B1012" s="84" t="str">
        <f t="shared" si="107"/>
        <v>02-087-05</v>
      </c>
      <c r="C1012" s="113" t="s">
        <v>2387</v>
      </c>
      <c r="D1012" s="113" t="s">
        <v>2386</v>
      </c>
      <c r="E1012" s="113" t="s">
        <v>787</v>
      </c>
      <c r="F1012" s="114">
        <v>57</v>
      </c>
      <c r="G1012" s="113" t="s">
        <v>1117</v>
      </c>
      <c r="H1012" s="113" t="s">
        <v>277</v>
      </c>
      <c r="I1012" s="113" t="s">
        <v>786</v>
      </c>
      <c r="J1012" s="113" t="s">
        <v>324</v>
      </c>
      <c r="K1012" s="113" t="s">
        <v>382</v>
      </c>
      <c r="L1012" s="113" t="s">
        <v>420</v>
      </c>
      <c r="M1012" s="113" t="s">
        <v>388</v>
      </c>
      <c r="N1012" s="113" t="s">
        <v>44</v>
      </c>
      <c r="O1012" s="113" t="s">
        <v>433</v>
      </c>
      <c r="P1012" s="113" t="s">
        <v>824</v>
      </c>
      <c r="Q1012" s="113">
        <v>333</v>
      </c>
      <c r="R1012" s="113" t="s">
        <v>83</v>
      </c>
      <c r="S1012" s="84" t="str">
        <f t="shared" si="105"/>
        <v>BELFAST WOOLRICH</v>
      </c>
      <c r="T1012" s="84" t="str">
        <f t="shared" si="108"/>
        <v>темно-серый</v>
      </c>
      <c r="Y1012" s="60">
        <f t="shared" si="109"/>
        <v>2</v>
      </c>
      <c r="Z1012" s="49">
        <f t="shared" si="110"/>
        <v>87</v>
      </c>
      <c r="AA1012" s="60">
        <f t="shared" si="111"/>
        <v>2087</v>
      </c>
    </row>
    <row r="1013" spans="1:27">
      <c r="A1013" s="84" t="str">
        <f t="shared" si="106"/>
        <v>6380502333</v>
      </c>
      <c r="B1013" s="84" t="str">
        <f t="shared" si="107"/>
        <v>02-087-05</v>
      </c>
      <c r="C1013" s="113" t="s">
        <v>2388</v>
      </c>
      <c r="D1013" s="113" t="s">
        <v>2386</v>
      </c>
      <c r="E1013" s="113" t="s">
        <v>785</v>
      </c>
      <c r="F1013" s="114">
        <v>59</v>
      </c>
      <c r="G1013" s="113" t="s">
        <v>1117</v>
      </c>
      <c r="H1013" s="113" t="s">
        <v>277</v>
      </c>
      <c r="I1013" s="113" t="s">
        <v>786</v>
      </c>
      <c r="J1013" s="113" t="s">
        <v>324</v>
      </c>
      <c r="K1013" s="113" t="s">
        <v>382</v>
      </c>
      <c r="L1013" s="113" t="s">
        <v>420</v>
      </c>
      <c r="M1013" s="113" t="s">
        <v>388</v>
      </c>
      <c r="N1013" s="113" t="s">
        <v>44</v>
      </c>
      <c r="O1013" s="113" t="s">
        <v>433</v>
      </c>
      <c r="P1013" s="113" t="s">
        <v>824</v>
      </c>
      <c r="Q1013" s="113">
        <v>333</v>
      </c>
      <c r="R1013" s="113" t="s">
        <v>83</v>
      </c>
      <c r="S1013" s="84" t="str">
        <f t="shared" si="105"/>
        <v>BELFAST WOOLRICH</v>
      </c>
      <c r="T1013" s="84" t="str">
        <f t="shared" si="108"/>
        <v>темно-серый</v>
      </c>
      <c r="Y1013" s="60">
        <f t="shared" si="109"/>
        <v>2</v>
      </c>
      <c r="Z1013" s="49">
        <f t="shared" si="110"/>
        <v>87</v>
      </c>
      <c r="AA1013" s="60">
        <f t="shared" si="111"/>
        <v>2087</v>
      </c>
    </row>
    <row r="1014" spans="1:27">
      <c r="A1014" s="84" t="str">
        <f t="shared" si="106"/>
        <v>6380502333</v>
      </c>
      <c r="B1014" s="84" t="str">
        <f t="shared" si="107"/>
        <v>02-087-05</v>
      </c>
      <c r="C1014" s="113" t="s">
        <v>2389</v>
      </c>
      <c r="D1014" s="113" t="s">
        <v>2386</v>
      </c>
      <c r="E1014" s="113" t="s">
        <v>788</v>
      </c>
      <c r="F1014" s="114">
        <v>61</v>
      </c>
      <c r="G1014" s="113" t="s">
        <v>1117</v>
      </c>
      <c r="H1014" s="113" t="s">
        <v>277</v>
      </c>
      <c r="I1014" s="113" t="s">
        <v>786</v>
      </c>
      <c r="J1014" s="113" t="s">
        <v>324</v>
      </c>
      <c r="K1014" s="113" t="s">
        <v>382</v>
      </c>
      <c r="L1014" s="113" t="s">
        <v>420</v>
      </c>
      <c r="M1014" s="113" t="s">
        <v>388</v>
      </c>
      <c r="N1014" s="113" t="s">
        <v>44</v>
      </c>
      <c r="O1014" s="113" t="s">
        <v>433</v>
      </c>
      <c r="P1014" s="113" t="s">
        <v>824</v>
      </c>
      <c r="Q1014" s="113">
        <v>333</v>
      </c>
      <c r="R1014" s="113" t="s">
        <v>83</v>
      </c>
      <c r="S1014" s="84" t="str">
        <f t="shared" si="105"/>
        <v>BELFAST WOOLRICH</v>
      </c>
      <c r="T1014" s="84" t="str">
        <f t="shared" si="108"/>
        <v>темно-серый</v>
      </c>
      <c r="Y1014" s="60">
        <f t="shared" si="109"/>
        <v>2</v>
      </c>
      <c r="Z1014" s="49">
        <f t="shared" si="110"/>
        <v>87</v>
      </c>
      <c r="AA1014" s="60">
        <f t="shared" si="111"/>
        <v>2087</v>
      </c>
    </row>
    <row r="1015" spans="1:27">
      <c r="A1015" s="84" t="str">
        <f t="shared" si="106"/>
        <v>6380502333</v>
      </c>
      <c r="B1015" s="84" t="str">
        <f t="shared" si="107"/>
        <v>02-087-05</v>
      </c>
      <c r="C1015" s="113" t="s">
        <v>2390</v>
      </c>
      <c r="D1015" s="113" t="s">
        <v>2386</v>
      </c>
      <c r="E1015" s="113" t="s">
        <v>789</v>
      </c>
      <c r="F1015" s="114">
        <v>63</v>
      </c>
      <c r="G1015" s="113" t="s">
        <v>1117</v>
      </c>
      <c r="H1015" s="113" t="s">
        <v>277</v>
      </c>
      <c r="I1015" s="113" t="s">
        <v>786</v>
      </c>
      <c r="J1015" s="113" t="s">
        <v>324</v>
      </c>
      <c r="K1015" s="113" t="s">
        <v>382</v>
      </c>
      <c r="L1015" s="113" t="s">
        <v>420</v>
      </c>
      <c r="M1015" s="113" t="s">
        <v>388</v>
      </c>
      <c r="N1015" s="113" t="s">
        <v>44</v>
      </c>
      <c r="O1015" s="113" t="s">
        <v>433</v>
      </c>
      <c r="P1015" s="113" t="s">
        <v>824</v>
      </c>
      <c r="Q1015" s="113">
        <v>333</v>
      </c>
      <c r="R1015" s="113" t="s">
        <v>83</v>
      </c>
      <c r="S1015" s="84" t="str">
        <f t="shared" si="105"/>
        <v>BELFAST WOOLRICH</v>
      </c>
      <c r="T1015" s="84" t="str">
        <f t="shared" si="108"/>
        <v>темно-серый</v>
      </c>
      <c r="Y1015" s="60">
        <f t="shared" si="109"/>
        <v>2</v>
      </c>
      <c r="Z1015" s="49">
        <f t="shared" si="110"/>
        <v>87</v>
      </c>
      <c r="AA1015" s="60">
        <f t="shared" si="111"/>
        <v>2087</v>
      </c>
    </row>
    <row r="1016" spans="1:27">
      <c r="A1016" s="84" t="str">
        <f t="shared" si="106"/>
        <v>6380502333</v>
      </c>
      <c r="B1016" s="84" t="str">
        <f t="shared" si="107"/>
        <v>02-087-05</v>
      </c>
      <c r="C1016" s="113" t="s">
        <v>2391</v>
      </c>
      <c r="D1016" s="113" t="s">
        <v>2386</v>
      </c>
      <c r="E1016" s="113" t="s">
        <v>797</v>
      </c>
      <c r="F1016" s="114">
        <v>58</v>
      </c>
      <c r="G1016" s="113" t="s">
        <v>1117</v>
      </c>
      <c r="H1016" s="113" t="s">
        <v>277</v>
      </c>
      <c r="I1016" s="113" t="s">
        <v>786</v>
      </c>
      <c r="J1016" s="113" t="s">
        <v>324</v>
      </c>
      <c r="K1016" s="113" t="s">
        <v>382</v>
      </c>
      <c r="L1016" s="113" t="s">
        <v>420</v>
      </c>
      <c r="M1016" s="113" t="s">
        <v>388</v>
      </c>
      <c r="N1016" s="113" t="s">
        <v>44</v>
      </c>
      <c r="O1016" s="113" t="s">
        <v>433</v>
      </c>
      <c r="P1016" s="113" t="s">
        <v>824</v>
      </c>
      <c r="Q1016" s="113">
        <v>333</v>
      </c>
      <c r="R1016" s="113" t="s">
        <v>83</v>
      </c>
      <c r="S1016" s="84" t="str">
        <f t="shared" si="105"/>
        <v>BELFAST WOOLRICH</v>
      </c>
      <c r="T1016" s="84" t="str">
        <f t="shared" si="108"/>
        <v>темно-серый</v>
      </c>
      <c r="Y1016" s="60">
        <f t="shared" si="109"/>
        <v>2</v>
      </c>
      <c r="Z1016" s="49">
        <f t="shared" si="110"/>
        <v>87</v>
      </c>
      <c r="AA1016" s="60">
        <f t="shared" si="111"/>
        <v>2087</v>
      </c>
    </row>
    <row r="1017" spans="1:27">
      <c r="A1017" s="84" t="str">
        <f t="shared" si="106"/>
        <v>6380502333</v>
      </c>
      <c r="B1017" s="84" t="str">
        <f t="shared" si="107"/>
        <v>02-087-05</v>
      </c>
      <c r="C1017" s="113" t="s">
        <v>2392</v>
      </c>
      <c r="D1017" s="113" t="s">
        <v>2386</v>
      </c>
      <c r="E1017" s="113" t="s">
        <v>798</v>
      </c>
      <c r="F1017" s="114">
        <v>60</v>
      </c>
      <c r="G1017" s="113" t="s">
        <v>1117</v>
      </c>
      <c r="H1017" s="113" t="s">
        <v>277</v>
      </c>
      <c r="I1017" s="113" t="s">
        <v>786</v>
      </c>
      <c r="J1017" s="113" t="s">
        <v>324</v>
      </c>
      <c r="K1017" s="113" t="s">
        <v>382</v>
      </c>
      <c r="L1017" s="113" t="s">
        <v>420</v>
      </c>
      <c r="M1017" s="113" t="s">
        <v>388</v>
      </c>
      <c r="N1017" s="113" t="s">
        <v>44</v>
      </c>
      <c r="O1017" s="113" t="s">
        <v>433</v>
      </c>
      <c r="P1017" s="113" t="s">
        <v>824</v>
      </c>
      <c r="Q1017" s="113">
        <v>333</v>
      </c>
      <c r="R1017" s="113" t="s">
        <v>83</v>
      </c>
      <c r="S1017" s="84" t="str">
        <f t="shared" si="105"/>
        <v>BELFAST WOOLRICH</v>
      </c>
      <c r="T1017" s="84" t="str">
        <f t="shared" si="108"/>
        <v>темно-серый</v>
      </c>
      <c r="Y1017" s="60">
        <f t="shared" si="109"/>
        <v>2</v>
      </c>
      <c r="Z1017" s="49">
        <f t="shared" si="110"/>
        <v>87</v>
      </c>
      <c r="AA1017" s="60">
        <f t="shared" si="111"/>
        <v>2087</v>
      </c>
    </row>
    <row r="1018" spans="1:27">
      <c r="A1018" s="84" t="str">
        <f t="shared" si="106"/>
        <v>6380502333</v>
      </c>
      <c r="B1018" s="84" t="str">
        <f t="shared" si="107"/>
        <v>02-087-05</v>
      </c>
      <c r="C1018" s="113" t="s">
        <v>2393</v>
      </c>
      <c r="D1018" s="113" t="s">
        <v>2386</v>
      </c>
      <c r="E1018" s="113" t="s">
        <v>835</v>
      </c>
      <c r="F1018" s="114">
        <v>62</v>
      </c>
      <c r="G1018" s="113" t="s">
        <v>1117</v>
      </c>
      <c r="H1018" s="113" t="s">
        <v>277</v>
      </c>
      <c r="I1018" s="113" t="s">
        <v>786</v>
      </c>
      <c r="J1018" s="113" t="s">
        <v>324</v>
      </c>
      <c r="K1018" s="113" t="s">
        <v>382</v>
      </c>
      <c r="L1018" s="113" t="s">
        <v>420</v>
      </c>
      <c r="M1018" s="113" t="s">
        <v>388</v>
      </c>
      <c r="N1018" s="113" t="s">
        <v>44</v>
      </c>
      <c r="O1018" s="113" t="s">
        <v>433</v>
      </c>
      <c r="P1018" s="113" t="s">
        <v>824</v>
      </c>
      <c r="Q1018" s="113">
        <v>333</v>
      </c>
      <c r="R1018" s="113" t="s">
        <v>83</v>
      </c>
      <c r="S1018" s="84" t="str">
        <f t="shared" si="105"/>
        <v>BELFAST WOOLRICH</v>
      </c>
      <c r="T1018" s="84" t="str">
        <f t="shared" si="108"/>
        <v>темно-серый</v>
      </c>
      <c r="Y1018" s="60">
        <f t="shared" si="109"/>
        <v>2</v>
      </c>
      <c r="Z1018" s="49">
        <f t="shared" si="110"/>
        <v>87</v>
      </c>
      <c r="AA1018" s="60">
        <f t="shared" si="111"/>
        <v>2087</v>
      </c>
    </row>
    <row r="1019" spans="1:27">
      <c r="A1019" s="84" t="str">
        <f t="shared" si="106"/>
        <v>6380502356</v>
      </c>
      <c r="B1019" s="84" t="str">
        <f t="shared" si="107"/>
        <v>02-087-14</v>
      </c>
      <c r="C1019" s="113" t="s">
        <v>2394</v>
      </c>
      <c r="D1019" s="113" t="s">
        <v>2395</v>
      </c>
      <c r="E1019" s="113" t="s">
        <v>790</v>
      </c>
      <c r="F1019" s="114">
        <v>55</v>
      </c>
      <c r="G1019" s="113" t="s">
        <v>1117</v>
      </c>
      <c r="H1019" s="113" t="s">
        <v>86</v>
      </c>
      <c r="I1019" s="113" t="s">
        <v>786</v>
      </c>
      <c r="J1019" s="113" t="s">
        <v>324</v>
      </c>
      <c r="K1019" s="113" t="s">
        <v>382</v>
      </c>
      <c r="L1019" s="113" t="s">
        <v>420</v>
      </c>
      <c r="M1019" s="113" t="s">
        <v>388</v>
      </c>
      <c r="N1019" s="113" t="s">
        <v>44</v>
      </c>
      <c r="O1019" s="113" t="s">
        <v>433</v>
      </c>
      <c r="P1019" s="113" t="s">
        <v>824</v>
      </c>
      <c r="Q1019" s="113">
        <v>356</v>
      </c>
      <c r="R1019" s="113" t="s">
        <v>86</v>
      </c>
      <c r="S1019" s="84" t="str">
        <f t="shared" si="105"/>
        <v>BELFAST WOOLRICH</v>
      </c>
      <c r="T1019" s="84" t="str">
        <f t="shared" si="108"/>
        <v>коричневый</v>
      </c>
      <c r="Y1019" s="60">
        <f t="shared" si="109"/>
        <v>2</v>
      </c>
      <c r="Z1019" s="49">
        <f t="shared" si="110"/>
        <v>87</v>
      </c>
      <c r="AA1019" s="60">
        <f t="shared" si="111"/>
        <v>2087</v>
      </c>
    </row>
    <row r="1020" spans="1:27">
      <c r="A1020" s="84" t="str">
        <f t="shared" si="106"/>
        <v>6380502356</v>
      </c>
      <c r="B1020" s="84" t="str">
        <f t="shared" si="107"/>
        <v>02-087-14</v>
      </c>
      <c r="C1020" s="113" t="s">
        <v>2396</v>
      </c>
      <c r="D1020" s="113" t="s">
        <v>2395</v>
      </c>
      <c r="E1020" s="113" t="s">
        <v>787</v>
      </c>
      <c r="F1020" s="114">
        <v>57</v>
      </c>
      <c r="G1020" s="113" t="s">
        <v>1117</v>
      </c>
      <c r="H1020" s="113" t="s">
        <v>86</v>
      </c>
      <c r="I1020" s="113" t="s">
        <v>786</v>
      </c>
      <c r="J1020" s="113" t="s">
        <v>324</v>
      </c>
      <c r="K1020" s="113" t="s">
        <v>382</v>
      </c>
      <c r="L1020" s="113" t="s">
        <v>420</v>
      </c>
      <c r="M1020" s="113" t="s">
        <v>388</v>
      </c>
      <c r="N1020" s="113" t="s">
        <v>44</v>
      </c>
      <c r="O1020" s="113" t="s">
        <v>433</v>
      </c>
      <c r="P1020" s="113" t="s">
        <v>824</v>
      </c>
      <c r="Q1020" s="113">
        <v>356</v>
      </c>
      <c r="R1020" s="113" t="s">
        <v>86</v>
      </c>
      <c r="S1020" s="84" t="str">
        <f t="shared" si="105"/>
        <v>BELFAST WOOLRICH</v>
      </c>
      <c r="T1020" s="84" t="str">
        <f t="shared" si="108"/>
        <v>коричневый</v>
      </c>
      <c r="Y1020" s="60">
        <f t="shared" si="109"/>
        <v>2</v>
      </c>
      <c r="Z1020" s="49">
        <f t="shared" si="110"/>
        <v>87</v>
      </c>
      <c r="AA1020" s="60">
        <f t="shared" si="111"/>
        <v>2087</v>
      </c>
    </row>
    <row r="1021" spans="1:27">
      <c r="A1021" s="84" t="str">
        <f t="shared" si="106"/>
        <v>6380502356</v>
      </c>
      <c r="B1021" s="84" t="str">
        <f t="shared" si="107"/>
        <v>02-087-14</v>
      </c>
      <c r="C1021" s="113" t="s">
        <v>2397</v>
      </c>
      <c r="D1021" s="113" t="s">
        <v>2395</v>
      </c>
      <c r="E1021" s="113" t="s">
        <v>785</v>
      </c>
      <c r="F1021" s="114">
        <v>59</v>
      </c>
      <c r="G1021" s="113" t="s">
        <v>1117</v>
      </c>
      <c r="H1021" s="113" t="s">
        <v>86</v>
      </c>
      <c r="I1021" s="113" t="s">
        <v>786</v>
      </c>
      <c r="J1021" s="113" t="s">
        <v>324</v>
      </c>
      <c r="K1021" s="113" t="s">
        <v>382</v>
      </c>
      <c r="L1021" s="113" t="s">
        <v>420</v>
      </c>
      <c r="M1021" s="113" t="s">
        <v>388</v>
      </c>
      <c r="N1021" s="113" t="s">
        <v>44</v>
      </c>
      <c r="O1021" s="113" t="s">
        <v>433</v>
      </c>
      <c r="P1021" s="113" t="s">
        <v>824</v>
      </c>
      <c r="Q1021" s="113">
        <v>356</v>
      </c>
      <c r="R1021" s="113" t="s">
        <v>86</v>
      </c>
      <c r="S1021" s="84" t="str">
        <f t="shared" si="105"/>
        <v>BELFAST WOOLRICH</v>
      </c>
      <c r="T1021" s="84" t="str">
        <f t="shared" si="108"/>
        <v>коричневый</v>
      </c>
      <c r="Y1021" s="60">
        <f t="shared" si="109"/>
        <v>2</v>
      </c>
      <c r="Z1021" s="49">
        <f t="shared" si="110"/>
        <v>87</v>
      </c>
      <c r="AA1021" s="60">
        <f t="shared" si="111"/>
        <v>2087</v>
      </c>
    </row>
    <row r="1022" spans="1:27">
      <c r="A1022" s="84" t="str">
        <f t="shared" si="106"/>
        <v>6380502356</v>
      </c>
      <c r="B1022" s="84" t="str">
        <f t="shared" si="107"/>
        <v>02-087-14</v>
      </c>
      <c r="C1022" s="113" t="s">
        <v>2398</v>
      </c>
      <c r="D1022" s="113" t="s">
        <v>2395</v>
      </c>
      <c r="E1022" s="113" t="s">
        <v>788</v>
      </c>
      <c r="F1022" s="114">
        <v>61</v>
      </c>
      <c r="G1022" s="113" t="s">
        <v>1117</v>
      </c>
      <c r="H1022" s="113" t="s">
        <v>86</v>
      </c>
      <c r="I1022" s="113" t="s">
        <v>786</v>
      </c>
      <c r="J1022" s="113" t="s">
        <v>324</v>
      </c>
      <c r="K1022" s="113" t="s">
        <v>382</v>
      </c>
      <c r="L1022" s="113" t="s">
        <v>420</v>
      </c>
      <c r="M1022" s="113" t="s">
        <v>388</v>
      </c>
      <c r="N1022" s="113" t="s">
        <v>44</v>
      </c>
      <c r="O1022" s="113" t="s">
        <v>433</v>
      </c>
      <c r="P1022" s="113" t="s">
        <v>824</v>
      </c>
      <c r="Q1022" s="113">
        <v>356</v>
      </c>
      <c r="R1022" s="113" t="s">
        <v>86</v>
      </c>
      <c r="S1022" s="84" t="str">
        <f t="shared" si="105"/>
        <v>BELFAST WOOLRICH</v>
      </c>
      <c r="T1022" s="84" t="str">
        <f t="shared" si="108"/>
        <v>коричневый</v>
      </c>
      <c r="Y1022" s="60">
        <f t="shared" si="109"/>
        <v>2</v>
      </c>
      <c r="Z1022" s="49">
        <f t="shared" si="110"/>
        <v>87</v>
      </c>
      <c r="AA1022" s="60">
        <f t="shared" si="111"/>
        <v>2087</v>
      </c>
    </row>
    <row r="1023" spans="1:27">
      <c r="A1023" s="84" t="str">
        <f t="shared" si="106"/>
        <v>6380502356</v>
      </c>
      <c r="B1023" s="84" t="str">
        <f t="shared" si="107"/>
        <v>02-087-14</v>
      </c>
      <c r="C1023" s="113" t="s">
        <v>2399</v>
      </c>
      <c r="D1023" s="113" t="s">
        <v>2395</v>
      </c>
      <c r="E1023" s="113" t="s">
        <v>789</v>
      </c>
      <c r="F1023" s="114">
        <v>63</v>
      </c>
      <c r="G1023" s="113" t="s">
        <v>1117</v>
      </c>
      <c r="H1023" s="113" t="s">
        <v>86</v>
      </c>
      <c r="I1023" s="113" t="s">
        <v>786</v>
      </c>
      <c r="J1023" s="113" t="s">
        <v>324</v>
      </c>
      <c r="K1023" s="113" t="s">
        <v>382</v>
      </c>
      <c r="L1023" s="113" t="s">
        <v>420</v>
      </c>
      <c r="M1023" s="113" t="s">
        <v>388</v>
      </c>
      <c r="N1023" s="113" t="s">
        <v>44</v>
      </c>
      <c r="O1023" s="113" t="s">
        <v>433</v>
      </c>
      <c r="P1023" s="113" t="s">
        <v>824</v>
      </c>
      <c r="Q1023" s="113">
        <v>356</v>
      </c>
      <c r="R1023" s="113" t="s">
        <v>86</v>
      </c>
      <c r="S1023" s="84" t="str">
        <f t="shared" si="105"/>
        <v>BELFAST WOOLRICH</v>
      </c>
      <c r="T1023" s="84" t="str">
        <f t="shared" si="108"/>
        <v>коричневый</v>
      </c>
      <c r="Y1023" s="60">
        <f t="shared" si="109"/>
        <v>2</v>
      </c>
      <c r="Z1023" s="49">
        <f t="shared" si="110"/>
        <v>87</v>
      </c>
      <c r="AA1023" s="60">
        <f t="shared" si="111"/>
        <v>2087</v>
      </c>
    </row>
    <row r="1024" spans="1:27">
      <c r="A1024" s="84" t="str">
        <f t="shared" si="106"/>
        <v>6380502356</v>
      </c>
      <c r="B1024" s="84" t="str">
        <f t="shared" si="107"/>
        <v>02-087-14</v>
      </c>
      <c r="C1024" s="113" t="s">
        <v>2400</v>
      </c>
      <c r="D1024" s="113" t="s">
        <v>2395</v>
      </c>
      <c r="E1024" s="113" t="s">
        <v>797</v>
      </c>
      <c r="F1024" s="114">
        <v>58</v>
      </c>
      <c r="G1024" s="113" t="s">
        <v>1117</v>
      </c>
      <c r="H1024" s="113" t="s">
        <v>86</v>
      </c>
      <c r="I1024" s="113" t="s">
        <v>786</v>
      </c>
      <c r="J1024" s="113" t="s">
        <v>324</v>
      </c>
      <c r="K1024" s="113" t="s">
        <v>382</v>
      </c>
      <c r="L1024" s="113" t="s">
        <v>420</v>
      </c>
      <c r="M1024" s="113" t="s">
        <v>388</v>
      </c>
      <c r="N1024" s="113" t="s">
        <v>44</v>
      </c>
      <c r="O1024" s="113" t="s">
        <v>433</v>
      </c>
      <c r="P1024" s="113" t="s">
        <v>824</v>
      </c>
      <c r="Q1024" s="113">
        <v>356</v>
      </c>
      <c r="R1024" s="113" t="s">
        <v>86</v>
      </c>
      <c r="S1024" s="84" t="str">
        <f t="shared" si="105"/>
        <v>BELFAST WOOLRICH</v>
      </c>
      <c r="T1024" s="84" t="str">
        <f t="shared" si="108"/>
        <v>коричневый</v>
      </c>
      <c r="Y1024" s="60">
        <f t="shared" si="109"/>
        <v>2</v>
      </c>
      <c r="Z1024" s="49">
        <f t="shared" si="110"/>
        <v>87</v>
      </c>
      <c r="AA1024" s="60">
        <f t="shared" si="111"/>
        <v>2087</v>
      </c>
    </row>
    <row r="1025" spans="1:27">
      <c r="A1025" s="84" t="str">
        <f t="shared" si="106"/>
        <v>6380502356</v>
      </c>
      <c r="B1025" s="84" t="str">
        <f t="shared" si="107"/>
        <v>02-087-14</v>
      </c>
      <c r="C1025" s="113" t="s">
        <v>2401</v>
      </c>
      <c r="D1025" s="113" t="s">
        <v>2395</v>
      </c>
      <c r="E1025" s="113" t="s">
        <v>798</v>
      </c>
      <c r="F1025" s="114">
        <v>60</v>
      </c>
      <c r="G1025" s="113" t="s">
        <v>1117</v>
      </c>
      <c r="H1025" s="113" t="s">
        <v>86</v>
      </c>
      <c r="I1025" s="113" t="s">
        <v>786</v>
      </c>
      <c r="J1025" s="113" t="s">
        <v>324</v>
      </c>
      <c r="K1025" s="113" t="s">
        <v>382</v>
      </c>
      <c r="L1025" s="113" t="s">
        <v>420</v>
      </c>
      <c r="M1025" s="113" t="s">
        <v>388</v>
      </c>
      <c r="N1025" s="113" t="s">
        <v>44</v>
      </c>
      <c r="O1025" s="113" t="s">
        <v>433</v>
      </c>
      <c r="P1025" s="113" t="s">
        <v>824</v>
      </c>
      <c r="Q1025" s="113">
        <v>356</v>
      </c>
      <c r="R1025" s="113" t="s">
        <v>86</v>
      </c>
      <c r="S1025" s="84" t="str">
        <f t="shared" si="105"/>
        <v>BELFAST WOOLRICH</v>
      </c>
      <c r="T1025" s="84" t="str">
        <f t="shared" si="108"/>
        <v>коричневый</v>
      </c>
      <c r="Y1025" s="60">
        <f t="shared" si="109"/>
        <v>2</v>
      </c>
      <c r="Z1025" s="49">
        <f t="shared" si="110"/>
        <v>87</v>
      </c>
      <c r="AA1025" s="60">
        <f t="shared" si="111"/>
        <v>2087</v>
      </c>
    </row>
    <row r="1026" spans="1:27">
      <c r="A1026" s="84" t="str">
        <f t="shared" si="106"/>
        <v>66171013</v>
      </c>
      <c r="B1026" s="84" t="str">
        <f t="shared" si="107"/>
        <v>02-114-08</v>
      </c>
      <c r="C1026" s="113" t="s">
        <v>2402</v>
      </c>
      <c r="D1026" s="113" t="s">
        <v>2403</v>
      </c>
      <c r="E1026" s="113" t="s">
        <v>787</v>
      </c>
      <c r="F1026" s="114">
        <v>57</v>
      </c>
      <c r="G1026" s="113" t="s">
        <v>1355</v>
      </c>
      <c r="H1026" s="113" t="s">
        <v>83</v>
      </c>
      <c r="I1026" s="113" t="s">
        <v>810</v>
      </c>
      <c r="J1026" s="113" t="s">
        <v>320</v>
      </c>
      <c r="K1026" s="113" t="s">
        <v>382</v>
      </c>
      <c r="L1026" s="113" t="s">
        <v>420</v>
      </c>
      <c r="M1026" s="113" t="s">
        <v>388</v>
      </c>
      <c r="N1026" s="113" t="s">
        <v>32</v>
      </c>
      <c r="O1026" s="113" t="s">
        <v>386</v>
      </c>
      <c r="P1026" s="113" t="s">
        <v>824</v>
      </c>
      <c r="Q1026" s="113">
        <v>3</v>
      </c>
      <c r="R1026" s="113" t="s">
        <v>83</v>
      </c>
      <c r="S1026" s="84" t="str">
        <f t="shared" ref="S1026:S1089" si="112">IF(A1026&lt;&gt;"",IF(FIND(" ",G1026)&gt;=1,MID(G1026,FIND(" ",G1026)+1,LEN(G1026)),""),"")</f>
        <v>TEXAS</v>
      </c>
      <c r="T1026" s="84" t="str">
        <f t="shared" si="108"/>
        <v>серый</v>
      </c>
      <c r="Y1026" s="60">
        <f t="shared" si="109"/>
        <v>2</v>
      </c>
      <c r="Z1026" s="49">
        <f t="shared" si="110"/>
        <v>114</v>
      </c>
      <c r="AA1026" s="60">
        <f t="shared" si="111"/>
        <v>2114</v>
      </c>
    </row>
    <row r="1027" spans="1:27">
      <c r="A1027" s="84" t="str">
        <f t="shared" ref="A1027:A1090" si="113">IF(G1027&amp;Q1027&lt;&gt;"",IF(FIND(" ",G1027)&gt;=1,MID(G1027,1,FIND(" ",G1027)-1)&amp;Q1027,G1027&amp;Q1027),"")</f>
        <v>66171013</v>
      </c>
      <c r="B1027" s="84" t="str">
        <f t="shared" ref="B1027:B1090" si="114">IF(C1027&lt;&gt;"",LEFT(C1027,9),"")</f>
        <v>02-114-08</v>
      </c>
      <c r="C1027" s="113" t="s">
        <v>2404</v>
      </c>
      <c r="D1027" s="113" t="s">
        <v>2403</v>
      </c>
      <c r="E1027" s="113" t="s">
        <v>785</v>
      </c>
      <c r="F1027" s="114">
        <v>59</v>
      </c>
      <c r="G1027" s="113" t="s">
        <v>1355</v>
      </c>
      <c r="H1027" s="113" t="s">
        <v>83</v>
      </c>
      <c r="I1027" s="113" t="s">
        <v>810</v>
      </c>
      <c r="J1027" s="113" t="s">
        <v>320</v>
      </c>
      <c r="K1027" s="113" t="s">
        <v>382</v>
      </c>
      <c r="L1027" s="113" t="s">
        <v>420</v>
      </c>
      <c r="M1027" s="113" t="s">
        <v>388</v>
      </c>
      <c r="N1027" s="113" t="s">
        <v>32</v>
      </c>
      <c r="O1027" s="113" t="s">
        <v>386</v>
      </c>
      <c r="P1027" s="113" t="s">
        <v>824</v>
      </c>
      <c r="Q1027" s="113">
        <v>3</v>
      </c>
      <c r="R1027" s="113" t="s">
        <v>83</v>
      </c>
      <c r="S1027" s="84" t="str">
        <f t="shared" si="112"/>
        <v>TEXAS</v>
      </c>
      <c r="T1027" s="84" t="str">
        <f t="shared" ref="T1027:T1090" si="115">IF(H1027&lt;&gt;"",H1027,"")</f>
        <v>серый</v>
      </c>
      <c r="Y1027" s="60">
        <f t="shared" ref="Y1027:Y1090" si="116">IFERROR(VALUE(MID($C1027,1,2)),0)</f>
        <v>2</v>
      </c>
      <c r="Z1027" s="49">
        <f t="shared" ref="Z1027:Z1090" si="117">IFERROR(VALUE(MID($C1027,4,3)),0)</f>
        <v>114</v>
      </c>
      <c r="AA1027" s="60">
        <f t="shared" ref="AA1027:AA1090" si="118">VALUE(RIGHT("00"&amp;Y1027,2)&amp;RIGHT("000"&amp;Z1027,3))</f>
        <v>2114</v>
      </c>
    </row>
    <row r="1028" spans="1:27">
      <c r="A1028" s="84" t="str">
        <f t="shared" si="113"/>
        <v>66171013</v>
      </c>
      <c r="B1028" s="84" t="str">
        <f t="shared" si="114"/>
        <v>02-114-08</v>
      </c>
      <c r="C1028" s="113" t="s">
        <v>2405</v>
      </c>
      <c r="D1028" s="113" t="s">
        <v>2403</v>
      </c>
      <c r="E1028" s="113" t="s">
        <v>788</v>
      </c>
      <c r="F1028" s="114">
        <v>61</v>
      </c>
      <c r="G1028" s="113" t="s">
        <v>1355</v>
      </c>
      <c r="H1028" s="113" t="s">
        <v>83</v>
      </c>
      <c r="I1028" s="113" t="s">
        <v>810</v>
      </c>
      <c r="J1028" s="113" t="s">
        <v>320</v>
      </c>
      <c r="K1028" s="113" t="s">
        <v>382</v>
      </c>
      <c r="L1028" s="113" t="s">
        <v>420</v>
      </c>
      <c r="M1028" s="113" t="s">
        <v>388</v>
      </c>
      <c r="N1028" s="113" t="s">
        <v>32</v>
      </c>
      <c r="O1028" s="113" t="s">
        <v>386</v>
      </c>
      <c r="P1028" s="113" t="s">
        <v>824</v>
      </c>
      <c r="Q1028" s="113">
        <v>3</v>
      </c>
      <c r="R1028" s="113" t="s">
        <v>83</v>
      </c>
      <c r="S1028" s="84" t="str">
        <f t="shared" si="112"/>
        <v>TEXAS</v>
      </c>
      <c r="T1028" s="84" t="str">
        <f t="shared" si="115"/>
        <v>серый</v>
      </c>
      <c r="Y1028" s="60">
        <f t="shared" si="116"/>
        <v>2</v>
      </c>
      <c r="Z1028" s="49">
        <f t="shared" si="117"/>
        <v>114</v>
      </c>
      <c r="AA1028" s="60">
        <f t="shared" si="118"/>
        <v>2114</v>
      </c>
    </row>
    <row r="1029" spans="1:27">
      <c r="A1029" s="84" t="str">
        <f t="shared" si="113"/>
        <v>852930122</v>
      </c>
      <c r="B1029" s="84" t="str">
        <f t="shared" si="114"/>
        <v>02-138-06</v>
      </c>
      <c r="C1029" s="113" t="s">
        <v>2406</v>
      </c>
      <c r="D1029" s="113" t="s">
        <v>2407</v>
      </c>
      <c r="E1029" s="113" t="s">
        <v>800</v>
      </c>
      <c r="F1029" s="114">
        <v>0</v>
      </c>
      <c r="G1029" s="113" t="s">
        <v>1619</v>
      </c>
      <c r="H1029" s="113" t="s">
        <v>71</v>
      </c>
      <c r="I1029" s="113" t="s">
        <v>786</v>
      </c>
      <c r="J1029" s="113" t="s">
        <v>340</v>
      </c>
      <c r="K1029" s="113" t="s">
        <v>382</v>
      </c>
      <c r="L1029" s="113" t="s">
        <v>420</v>
      </c>
      <c r="M1029" s="113" t="s">
        <v>389</v>
      </c>
      <c r="N1029" s="113" t="s">
        <v>44</v>
      </c>
      <c r="O1029" s="113" t="s">
        <v>385</v>
      </c>
      <c r="P1029" s="113" t="s">
        <v>824</v>
      </c>
      <c r="Q1029" s="113">
        <v>22</v>
      </c>
      <c r="R1029" s="113" t="s">
        <v>71</v>
      </c>
      <c r="S1029" s="84" t="str">
        <f t="shared" si="112"/>
        <v>PARKMAN</v>
      </c>
      <c r="T1029" s="84" t="str">
        <f t="shared" si="115"/>
        <v>синий</v>
      </c>
      <c r="Y1029" s="60">
        <f t="shared" si="116"/>
        <v>2</v>
      </c>
      <c r="Z1029" s="49">
        <f t="shared" si="117"/>
        <v>138</v>
      </c>
      <c r="AA1029" s="60">
        <f t="shared" si="118"/>
        <v>2138</v>
      </c>
    </row>
    <row r="1030" spans="1:27">
      <c r="A1030" s="84" t="str">
        <f t="shared" si="113"/>
        <v>852930167</v>
      </c>
      <c r="B1030" s="84" t="str">
        <f t="shared" si="114"/>
        <v>02-138-14</v>
      </c>
      <c r="C1030" s="113" t="s">
        <v>2408</v>
      </c>
      <c r="D1030" s="113" t="s">
        <v>2409</v>
      </c>
      <c r="E1030" s="113" t="s">
        <v>800</v>
      </c>
      <c r="F1030" s="114">
        <v>0</v>
      </c>
      <c r="G1030" s="113" t="s">
        <v>1619</v>
      </c>
      <c r="H1030" s="113" t="s">
        <v>86</v>
      </c>
      <c r="I1030" s="113" t="s">
        <v>811</v>
      </c>
      <c r="J1030" s="113" t="s">
        <v>340</v>
      </c>
      <c r="K1030" s="113" t="s">
        <v>382</v>
      </c>
      <c r="L1030" s="113" t="s">
        <v>420</v>
      </c>
      <c r="M1030" s="113" t="s">
        <v>389</v>
      </c>
      <c r="N1030" s="113" t="s">
        <v>44</v>
      </c>
      <c r="O1030" s="113" t="s">
        <v>385</v>
      </c>
      <c r="P1030" s="113" t="s">
        <v>824</v>
      </c>
      <c r="Q1030" s="113">
        <v>67</v>
      </c>
      <c r="R1030" s="113" t="s">
        <v>86</v>
      </c>
      <c r="S1030" s="84" t="str">
        <f t="shared" si="112"/>
        <v>PARKMAN</v>
      </c>
      <c r="T1030" s="84" t="str">
        <f t="shared" si="115"/>
        <v>коричневый</v>
      </c>
      <c r="Y1030" s="60">
        <f t="shared" si="116"/>
        <v>2</v>
      </c>
      <c r="Z1030" s="49">
        <f t="shared" si="117"/>
        <v>138</v>
      </c>
      <c r="AA1030" s="60">
        <f t="shared" si="118"/>
        <v>2138</v>
      </c>
    </row>
    <row r="1031" spans="1:27">
      <c r="A1031" s="84" t="str">
        <f t="shared" si="113"/>
        <v>859910718</v>
      </c>
      <c r="B1031" s="84" t="str">
        <f t="shared" si="114"/>
        <v>02-251-09</v>
      </c>
      <c r="C1031" s="113" t="s">
        <v>2410</v>
      </c>
      <c r="D1031" s="113" t="s">
        <v>2411</v>
      </c>
      <c r="E1031" s="113" t="s">
        <v>800</v>
      </c>
      <c r="F1031" s="114">
        <v>0</v>
      </c>
      <c r="G1031" s="113" t="s">
        <v>2412</v>
      </c>
      <c r="H1031" s="113" t="s">
        <v>53</v>
      </c>
      <c r="I1031" s="113" t="s">
        <v>812</v>
      </c>
      <c r="J1031" s="113" t="s">
        <v>340</v>
      </c>
      <c r="K1031" s="113" t="s">
        <v>382</v>
      </c>
      <c r="L1031" s="113" t="s">
        <v>420</v>
      </c>
      <c r="M1031" s="113" t="s">
        <v>389</v>
      </c>
      <c r="N1031" s="113" t="s">
        <v>43</v>
      </c>
      <c r="O1031" s="113" t="s">
        <v>386</v>
      </c>
      <c r="P1031" s="113" t="s">
        <v>824</v>
      </c>
      <c r="Q1031" s="113">
        <v>18</v>
      </c>
      <c r="R1031" s="113" t="s">
        <v>53</v>
      </c>
      <c r="S1031" s="84" t="str">
        <f t="shared" si="112"/>
        <v>BEANIE AMERICAN</v>
      </c>
      <c r="T1031" s="84" t="str">
        <f t="shared" si="115"/>
        <v>черный</v>
      </c>
      <c r="Y1031" s="60">
        <f t="shared" si="116"/>
        <v>2</v>
      </c>
      <c r="Z1031" s="49">
        <f t="shared" si="117"/>
        <v>251</v>
      </c>
      <c r="AA1031" s="60">
        <f t="shared" si="118"/>
        <v>2251</v>
      </c>
    </row>
    <row r="1032" spans="1:27">
      <c r="A1032" s="84" t="str">
        <f t="shared" si="113"/>
        <v>85991096</v>
      </c>
      <c r="B1032" s="84" t="str">
        <f t="shared" si="114"/>
        <v>02-252-14</v>
      </c>
      <c r="C1032" s="113" t="s">
        <v>2413</v>
      </c>
      <c r="D1032" s="113" t="s">
        <v>2414</v>
      </c>
      <c r="E1032" s="113" t="s">
        <v>800</v>
      </c>
      <c r="F1032" s="114">
        <v>0</v>
      </c>
      <c r="G1032" s="113" t="s">
        <v>2415</v>
      </c>
      <c r="H1032" s="113" t="s">
        <v>86</v>
      </c>
      <c r="I1032" s="113" t="s">
        <v>812</v>
      </c>
      <c r="J1032" s="113" t="s">
        <v>340</v>
      </c>
      <c r="K1032" s="113" t="s">
        <v>382</v>
      </c>
      <c r="L1032" s="113" t="s">
        <v>420</v>
      </c>
      <c r="M1032" s="113" t="s">
        <v>389</v>
      </c>
      <c r="N1032" s="113" t="s">
        <v>46</v>
      </c>
      <c r="O1032" s="113" t="s">
        <v>386</v>
      </c>
      <c r="P1032" s="113" t="s">
        <v>824</v>
      </c>
      <c r="Q1032" s="113">
        <v>6</v>
      </c>
      <c r="R1032" s="113" t="s">
        <v>86</v>
      </c>
      <c r="S1032" s="84" t="str">
        <f t="shared" si="112"/>
        <v>BEANIE RACING</v>
      </c>
      <c r="T1032" s="84" t="str">
        <f t="shared" si="115"/>
        <v>коричневый</v>
      </c>
      <c r="Y1032" s="60">
        <f t="shared" si="116"/>
        <v>2</v>
      </c>
      <c r="Z1032" s="49">
        <f t="shared" si="117"/>
        <v>252</v>
      </c>
      <c r="AA1032" s="60">
        <f t="shared" si="118"/>
        <v>2252</v>
      </c>
    </row>
    <row r="1033" spans="1:27">
      <c r="A1033" s="84" t="str">
        <f t="shared" si="113"/>
        <v>859911027</v>
      </c>
      <c r="B1033" s="84" t="str">
        <f t="shared" si="114"/>
        <v>02-253-32</v>
      </c>
      <c r="C1033" s="113" t="s">
        <v>2416</v>
      </c>
      <c r="D1033" s="113" t="s">
        <v>2417</v>
      </c>
      <c r="E1033" s="113" t="s">
        <v>800</v>
      </c>
      <c r="F1033" s="114">
        <v>0</v>
      </c>
      <c r="G1033" s="113" t="s">
        <v>2418</v>
      </c>
      <c r="H1033" s="113" t="s">
        <v>97</v>
      </c>
      <c r="I1033" s="113" t="s">
        <v>792</v>
      </c>
      <c r="J1033" s="113" t="s">
        <v>340</v>
      </c>
      <c r="K1033" s="113" t="s">
        <v>382</v>
      </c>
      <c r="L1033" s="113" t="s">
        <v>420</v>
      </c>
      <c r="M1033" s="113" t="s">
        <v>389</v>
      </c>
      <c r="N1033" s="113" t="s">
        <v>43</v>
      </c>
      <c r="O1033" s="113" t="s">
        <v>386</v>
      </c>
      <c r="P1033" s="113" t="s">
        <v>824</v>
      </c>
      <c r="Q1033" s="113">
        <v>27</v>
      </c>
      <c r="R1033" s="113" t="s">
        <v>63</v>
      </c>
      <c r="S1033" s="84" t="str">
        <f t="shared" si="112"/>
        <v>BEANIE TEXAS</v>
      </c>
      <c r="T1033" s="84" t="str">
        <f t="shared" si="115"/>
        <v>бежевый / синий</v>
      </c>
      <c r="Y1033" s="60">
        <f t="shared" si="116"/>
        <v>2</v>
      </c>
      <c r="Z1033" s="49">
        <f t="shared" si="117"/>
        <v>253</v>
      </c>
      <c r="AA1033" s="60">
        <f t="shared" si="118"/>
        <v>2253</v>
      </c>
    </row>
    <row r="1034" spans="1:27">
      <c r="A1034" s="84" t="str">
        <f t="shared" si="113"/>
        <v>85991171</v>
      </c>
      <c r="B1034" s="84" t="str">
        <f t="shared" si="114"/>
        <v>02-254-09</v>
      </c>
      <c r="C1034" s="113" t="s">
        <v>2419</v>
      </c>
      <c r="D1034" s="113" t="s">
        <v>2420</v>
      </c>
      <c r="E1034" s="113" t="s">
        <v>800</v>
      </c>
      <c r="F1034" s="114">
        <v>0</v>
      </c>
      <c r="G1034" s="113" t="s">
        <v>2421</v>
      </c>
      <c r="H1034" s="113" t="s">
        <v>53</v>
      </c>
      <c r="I1034" s="113" t="s">
        <v>812</v>
      </c>
      <c r="J1034" s="113" t="s">
        <v>340</v>
      </c>
      <c r="K1034" s="113" t="s">
        <v>382</v>
      </c>
      <c r="L1034" s="113" t="s">
        <v>420</v>
      </c>
      <c r="M1034" s="113" t="s">
        <v>389</v>
      </c>
      <c r="N1034" s="113" t="s">
        <v>43</v>
      </c>
      <c r="O1034" s="113" t="s">
        <v>386</v>
      </c>
      <c r="P1034" s="113" t="s">
        <v>824</v>
      </c>
      <c r="Q1034" s="113">
        <v>1</v>
      </c>
      <c r="R1034" s="113" t="s">
        <v>53</v>
      </c>
      <c r="S1034" s="84" t="str">
        <f t="shared" si="112"/>
        <v>BEANIE BALACLAVA</v>
      </c>
      <c r="T1034" s="84" t="str">
        <f t="shared" si="115"/>
        <v>черный</v>
      </c>
      <c r="Y1034" s="60">
        <f t="shared" si="116"/>
        <v>2</v>
      </c>
      <c r="Z1034" s="49">
        <f t="shared" si="117"/>
        <v>254</v>
      </c>
      <c r="AA1034" s="60">
        <f t="shared" si="118"/>
        <v>2254</v>
      </c>
    </row>
    <row r="1035" spans="1:27">
      <c r="A1035" s="84" t="str">
        <f t="shared" si="113"/>
        <v>859911924</v>
      </c>
      <c r="B1035" s="84" t="str">
        <f t="shared" si="114"/>
        <v>02-255-00</v>
      </c>
      <c r="C1035" s="113" t="s">
        <v>2422</v>
      </c>
      <c r="D1035" s="113" t="s">
        <v>2423</v>
      </c>
      <c r="E1035" s="113" t="s">
        <v>800</v>
      </c>
      <c r="F1035" s="114">
        <v>0</v>
      </c>
      <c r="G1035" s="113" t="s">
        <v>2424</v>
      </c>
      <c r="H1035" s="113" t="s">
        <v>250</v>
      </c>
      <c r="I1035" s="113" t="s">
        <v>792</v>
      </c>
      <c r="J1035" s="113" t="s">
        <v>340</v>
      </c>
      <c r="K1035" s="113" t="s">
        <v>382</v>
      </c>
      <c r="L1035" s="113" t="s">
        <v>420</v>
      </c>
      <c r="M1035" s="113" t="s">
        <v>389</v>
      </c>
      <c r="N1035" s="113" t="s">
        <v>43</v>
      </c>
      <c r="O1035" s="113" t="s">
        <v>386</v>
      </c>
      <c r="P1035" s="113" t="s">
        <v>824</v>
      </c>
      <c r="Q1035" s="113">
        <v>24</v>
      </c>
      <c r="R1035" s="113" t="s">
        <v>71</v>
      </c>
      <c r="S1035" s="84" t="str">
        <f t="shared" si="112"/>
        <v>BEANIE BUFFALO</v>
      </c>
      <c r="T1035" s="84" t="str">
        <f t="shared" si="115"/>
        <v>синий / зеленый</v>
      </c>
      <c r="Y1035" s="60">
        <f t="shared" si="116"/>
        <v>2</v>
      </c>
      <c r="Z1035" s="49">
        <f t="shared" si="117"/>
        <v>255</v>
      </c>
      <c r="AA1035" s="60">
        <f t="shared" si="118"/>
        <v>2255</v>
      </c>
    </row>
    <row r="1036" spans="1:27">
      <c r="A1036" s="84" t="str">
        <f t="shared" si="113"/>
        <v>859932529</v>
      </c>
      <c r="B1036" s="84" t="str">
        <f t="shared" si="114"/>
        <v>02-256-35</v>
      </c>
      <c r="C1036" s="113" t="s">
        <v>2425</v>
      </c>
      <c r="D1036" s="113" t="s">
        <v>2426</v>
      </c>
      <c r="E1036" s="113" t="s">
        <v>800</v>
      </c>
      <c r="F1036" s="114">
        <v>0</v>
      </c>
      <c r="G1036" s="113" t="s">
        <v>2427</v>
      </c>
      <c r="H1036" s="113" t="s">
        <v>209</v>
      </c>
      <c r="I1036" s="113" t="s">
        <v>811</v>
      </c>
      <c r="J1036" s="113" t="s">
        <v>340</v>
      </c>
      <c r="K1036" s="113" t="s">
        <v>382</v>
      </c>
      <c r="L1036" s="113" t="s">
        <v>420</v>
      </c>
      <c r="M1036" s="113" t="s">
        <v>389</v>
      </c>
      <c r="N1036" s="113" t="s">
        <v>44</v>
      </c>
      <c r="O1036" s="113" t="s">
        <v>386</v>
      </c>
      <c r="P1036" s="113" t="s">
        <v>824</v>
      </c>
      <c r="Q1036" s="113">
        <v>29</v>
      </c>
      <c r="R1036" s="113" t="s">
        <v>209</v>
      </c>
      <c r="S1036" s="84" t="str">
        <f t="shared" si="112"/>
        <v>BEANIE PATCHWORK</v>
      </c>
      <c r="T1036" s="84" t="str">
        <f t="shared" si="115"/>
        <v>разноцветный</v>
      </c>
      <c r="Y1036" s="60">
        <f t="shared" si="116"/>
        <v>2</v>
      </c>
      <c r="Z1036" s="49">
        <f t="shared" si="117"/>
        <v>256</v>
      </c>
      <c r="AA1036" s="60">
        <f t="shared" si="118"/>
        <v>2256</v>
      </c>
    </row>
    <row r="1037" spans="1:27">
      <c r="A1037" s="84" t="str">
        <f t="shared" si="113"/>
        <v>86991012</v>
      </c>
      <c r="B1037" s="84" t="str">
        <f t="shared" si="114"/>
        <v>02-257-06</v>
      </c>
      <c r="C1037" s="113" t="s">
        <v>2428</v>
      </c>
      <c r="D1037" s="113" t="s">
        <v>2429</v>
      </c>
      <c r="E1037" s="113" t="s">
        <v>800</v>
      </c>
      <c r="F1037" s="114">
        <v>0</v>
      </c>
      <c r="G1037" s="113" t="s">
        <v>2430</v>
      </c>
      <c r="H1037" s="113" t="s">
        <v>71</v>
      </c>
      <c r="I1037" s="113" t="s">
        <v>812</v>
      </c>
      <c r="J1037" s="113" t="s">
        <v>340</v>
      </c>
      <c r="K1037" s="113" t="s">
        <v>382</v>
      </c>
      <c r="L1037" s="113" t="s">
        <v>420</v>
      </c>
      <c r="M1037" s="113" t="s">
        <v>389</v>
      </c>
      <c r="N1037" s="113" t="s">
        <v>46</v>
      </c>
      <c r="O1037" s="113" t="s">
        <v>386</v>
      </c>
      <c r="P1037" s="113" t="s">
        <v>824</v>
      </c>
      <c r="Q1037" s="113">
        <v>2</v>
      </c>
      <c r="R1037" s="113" t="s">
        <v>71</v>
      </c>
      <c r="S1037" s="84" t="str">
        <f t="shared" si="112"/>
        <v>BEANIE PATROL</v>
      </c>
      <c r="T1037" s="84" t="str">
        <f t="shared" si="115"/>
        <v>синий</v>
      </c>
      <c r="Y1037" s="60">
        <f t="shared" si="116"/>
        <v>2</v>
      </c>
      <c r="Z1037" s="49">
        <f t="shared" si="117"/>
        <v>257</v>
      </c>
      <c r="AA1037" s="60">
        <f t="shared" si="118"/>
        <v>2257</v>
      </c>
    </row>
    <row r="1038" spans="1:27">
      <c r="A1038" s="84" t="str">
        <f t="shared" si="113"/>
        <v>869990225</v>
      </c>
      <c r="B1038" s="84" t="str">
        <f t="shared" si="114"/>
        <v>02-258-08</v>
      </c>
      <c r="C1038" s="113" t="s">
        <v>2431</v>
      </c>
      <c r="D1038" s="113" t="s">
        <v>2432</v>
      </c>
      <c r="E1038" s="113" t="s">
        <v>800</v>
      </c>
      <c r="F1038" s="114">
        <v>0</v>
      </c>
      <c r="G1038" s="113" t="s">
        <v>2433</v>
      </c>
      <c r="H1038" s="113" t="s">
        <v>83</v>
      </c>
      <c r="I1038" s="113" t="s">
        <v>792</v>
      </c>
      <c r="J1038" s="113" t="s">
        <v>340</v>
      </c>
      <c r="K1038" s="113" t="s">
        <v>382</v>
      </c>
      <c r="L1038" s="113" t="s">
        <v>420</v>
      </c>
      <c r="M1038" s="113" t="s">
        <v>389</v>
      </c>
      <c r="N1038" s="113" t="s">
        <v>43</v>
      </c>
      <c r="O1038" s="113" t="s">
        <v>386</v>
      </c>
      <c r="P1038" s="113" t="s">
        <v>824</v>
      </c>
      <c r="Q1038" s="113">
        <v>25</v>
      </c>
      <c r="R1038" s="113" t="s">
        <v>83</v>
      </c>
      <c r="S1038" s="84" t="str">
        <f t="shared" si="112"/>
        <v>REVERSIBLE PRINTED</v>
      </c>
      <c r="T1038" s="84" t="str">
        <f t="shared" si="115"/>
        <v>серый</v>
      </c>
      <c r="Y1038" s="60">
        <f t="shared" si="116"/>
        <v>2</v>
      </c>
      <c r="Z1038" s="49">
        <f t="shared" si="117"/>
        <v>258</v>
      </c>
      <c r="AA1038" s="60">
        <f t="shared" si="118"/>
        <v>2258</v>
      </c>
    </row>
    <row r="1039" spans="1:27">
      <c r="A1039" s="84" t="str">
        <f t="shared" si="113"/>
        <v>871110113</v>
      </c>
      <c r="B1039" s="84" t="str">
        <f t="shared" si="114"/>
        <v>02-259-08</v>
      </c>
      <c r="C1039" s="113" t="s">
        <v>2434</v>
      </c>
      <c r="D1039" s="113" t="s">
        <v>2435</v>
      </c>
      <c r="E1039" s="113" t="s">
        <v>800</v>
      </c>
      <c r="F1039" s="114">
        <v>0</v>
      </c>
      <c r="G1039" s="113" t="s">
        <v>2436</v>
      </c>
      <c r="H1039" s="113" t="s">
        <v>83</v>
      </c>
      <c r="I1039" s="113" t="s">
        <v>792</v>
      </c>
      <c r="J1039" s="113" t="s">
        <v>340</v>
      </c>
      <c r="K1039" s="113" t="s">
        <v>382</v>
      </c>
      <c r="L1039" s="113" t="s">
        <v>420</v>
      </c>
      <c r="M1039" s="113" t="s">
        <v>389</v>
      </c>
      <c r="N1039" s="113" t="s">
        <v>43</v>
      </c>
      <c r="O1039" s="113" t="s">
        <v>386</v>
      </c>
      <c r="P1039" s="113" t="s">
        <v>824</v>
      </c>
      <c r="Q1039" s="113">
        <v>13</v>
      </c>
      <c r="R1039" s="113" t="s">
        <v>83</v>
      </c>
      <c r="S1039" s="84" t="str">
        <f t="shared" si="112"/>
        <v>BEANIE VISOR</v>
      </c>
      <c r="T1039" s="84" t="str">
        <f t="shared" si="115"/>
        <v>серый</v>
      </c>
      <c r="Y1039" s="60">
        <f t="shared" si="116"/>
        <v>2</v>
      </c>
      <c r="Z1039" s="49">
        <f t="shared" si="117"/>
        <v>259</v>
      </c>
      <c r="AA1039" s="60">
        <f t="shared" si="118"/>
        <v>2259</v>
      </c>
    </row>
    <row r="1040" spans="1:27">
      <c r="A1040" s="84" t="str">
        <f t="shared" si="113"/>
        <v>871110123</v>
      </c>
      <c r="B1040" s="84" t="str">
        <f t="shared" si="114"/>
        <v>02-259-06</v>
      </c>
      <c r="C1040" s="113" t="s">
        <v>2437</v>
      </c>
      <c r="D1040" s="113" t="s">
        <v>2438</v>
      </c>
      <c r="E1040" s="113" t="s">
        <v>800</v>
      </c>
      <c r="F1040" s="114">
        <v>0</v>
      </c>
      <c r="G1040" s="113" t="s">
        <v>2436</v>
      </c>
      <c r="H1040" s="113" t="s">
        <v>71</v>
      </c>
      <c r="I1040" s="113" t="s">
        <v>792</v>
      </c>
      <c r="J1040" s="113" t="s">
        <v>340</v>
      </c>
      <c r="K1040" s="113" t="s">
        <v>382</v>
      </c>
      <c r="L1040" s="113" t="s">
        <v>420</v>
      </c>
      <c r="M1040" s="113" t="s">
        <v>389</v>
      </c>
      <c r="N1040" s="113" t="s">
        <v>43</v>
      </c>
      <c r="O1040" s="113" t="s">
        <v>386</v>
      </c>
      <c r="P1040" s="113" t="s">
        <v>824</v>
      </c>
      <c r="Q1040" s="113">
        <v>23</v>
      </c>
      <c r="R1040" s="113" t="s">
        <v>71</v>
      </c>
      <c r="S1040" s="84" t="str">
        <f t="shared" si="112"/>
        <v>BEANIE VISOR</v>
      </c>
      <c r="T1040" s="84" t="str">
        <f t="shared" si="115"/>
        <v>синий</v>
      </c>
      <c r="Y1040" s="60">
        <f t="shared" si="116"/>
        <v>2</v>
      </c>
      <c r="Z1040" s="49">
        <f t="shared" si="117"/>
        <v>259</v>
      </c>
      <c r="AA1040" s="60">
        <f t="shared" si="118"/>
        <v>2259</v>
      </c>
    </row>
    <row r="1041" spans="1:27">
      <c r="A1041" s="84" t="str">
        <f t="shared" si="113"/>
        <v>88101011</v>
      </c>
      <c r="B1041" s="84" t="str">
        <f t="shared" si="114"/>
        <v>02-260-09</v>
      </c>
      <c r="C1041" s="113" t="s">
        <v>2439</v>
      </c>
      <c r="D1041" s="113" t="s">
        <v>2440</v>
      </c>
      <c r="E1041" s="113" t="s">
        <v>787</v>
      </c>
      <c r="F1041" s="114">
        <v>57</v>
      </c>
      <c r="G1041" s="113" t="s">
        <v>2441</v>
      </c>
      <c r="H1041" s="113" t="s">
        <v>53</v>
      </c>
      <c r="I1041" s="113" t="s">
        <v>1026</v>
      </c>
      <c r="J1041" s="113" t="s">
        <v>361</v>
      </c>
      <c r="K1041" s="113" t="s">
        <v>382</v>
      </c>
      <c r="L1041" s="113" t="s">
        <v>420</v>
      </c>
      <c r="M1041" s="113" t="s">
        <v>388</v>
      </c>
      <c r="N1041" s="113" t="s">
        <v>44</v>
      </c>
      <c r="O1041" s="113" t="s">
        <v>433</v>
      </c>
      <c r="P1041" s="113" t="s">
        <v>824</v>
      </c>
      <c r="Q1041" s="113">
        <v>1</v>
      </c>
      <c r="R1041" s="113" t="s">
        <v>53</v>
      </c>
      <c r="S1041" s="84" t="str">
        <f t="shared" si="112"/>
        <v>DOCKER CASHMERE</v>
      </c>
      <c r="T1041" s="84" t="str">
        <f t="shared" si="115"/>
        <v>черный</v>
      </c>
      <c r="Y1041" s="60">
        <f t="shared" si="116"/>
        <v>2</v>
      </c>
      <c r="Z1041" s="49">
        <f t="shared" si="117"/>
        <v>260</v>
      </c>
      <c r="AA1041" s="60">
        <f t="shared" si="118"/>
        <v>2260</v>
      </c>
    </row>
    <row r="1042" spans="1:27">
      <c r="A1042" s="84" t="str">
        <f t="shared" si="113"/>
        <v>88101011</v>
      </c>
      <c r="B1042" s="84" t="str">
        <f t="shared" si="114"/>
        <v>02-260-09</v>
      </c>
      <c r="C1042" s="113" t="s">
        <v>2442</v>
      </c>
      <c r="D1042" s="113" t="s">
        <v>2440</v>
      </c>
      <c r="E1042" s="113" t="s">
        <v>785</v>
      </c>
      <c r="F1042" s="114">
        <v>59</v>
      </c>
      <c r="G1042" s="113" t="s">
        <v>2441</v>
      </c>
      <c r="H1042" s="113" t="s">
        <v>53</v>
      </c>
      <c r="I1042" s="113" t="s">
        <v>1026</v>
      </c>
      <c r="J1042" s="113" t="s">
        <v>361</v>
      </c>
      <c r="K1042" s="113" t="s">
        <v>382</v>
      </c>
      <c r="L1042" s="113" t="s">
        <v>420</v>
      </c>
      <c r="M1042" s="113" t="s">
        <v>388</v>
      </c>
      <c r="N1042" s="113" t="s">
        <v>44</v>
      </c>
      <c r="O1042" s="113" t="s">
        <v>433</v>
      </c>
      <c r="P1042" s="113" t="s">
        <v>824</v>
      </c>
      <c r="Q1042" s="113">
        <v>1</v>
      </c>
      <c r="R1042" s="113" t="s">
        <v>53</v>
      </c>
      <c r="S1042" s="84" t="str">
        <f t="shared" si="112"/>
        <v>DOCKER CASHMERE</v>
      </c>
      <c r="T1042" s="84" t="str">
        <f t="shared" si="115"/>
        <v>черный</v>
      </c>
      <c r="Y1042" s="60">
        <f t="shared" si="116"/>
        <v>2</v>
      </c>
      <c r="Z1042" s="49">
        <f t="shared" si="117"/>
        <v>260</v>
      </c>
      <c r="AA1042" s="60">
        <f t="shared" si="118"/>
        <v>2260</v>
      </c>
    </row>
    <row r="1043" spans="1:27">
      <c r="A1043" s="84" t="str">
        <f t="shared" si="113"/>
        <v>88101011</v>
      </c>
      <c r="B1043" s="84" t="str">
        <f t="shared" si="114"/>
        <v>02-260-09</v>
      </c>
      <c r="C1043" s="113" t="s">
        <v>2443</v>
      </c>
      <c r="D1043" s="113" t="s">
        <v>2440</v>
      </c>
      <c r="E1043" s="113" t="s">
        <v>789</v>
      </c>
      <c r="F1043" s="114">
        <v>63</v>
      </c>
      <c r="G1043" s="113" t="s">
        <v>2441</v>
      </c>
      <c r="H1043" s="113" t="s">
        <v>53</v>
      </c>
      <c r="I1043" s="113" t="s">
        <v>1026</v>
      </c>
      <c r="J1043" s="113" t="s">
        <v>361</v>
      </c>
      <c r="K1043" s="113" t="s">
        <v>382</v>
      </c>
      <c r="L1043" s="113" t="s">
        <v>420</v>
      </c>
      <c r="M1043" s="113" t="s">
        <v>388</v>
      </c>
      <c r="N1043" s="113" t="s">
        <v>44</v>
      </c>
      <c r="O1043" s="113" t="s">
        <v>433</v>
      </c>
      <c r="P1043" s="113" t="s">
        <v>824</v>
      </c>
      <c r="Q1043" s="113">
        <v>1</v>
      </c>
      <c r="R1043" s="113" t="s">
        <v>53</v>
      </c>
      <c r="S1043" s="84" t="str">
        <f t="shared" si="112"/>
        <v>DOCKER CASHMERE</v>
      </c>
      <c r="T1043" s="84" t="str">
        <f t="shared" si="115"/>
        <v>черный</v>
      </c>
      <c r="Y1043" s="60">
        <f t="shared" si="116"/>
        <v>2</v>
      </c>
      <c r="Z1043" s="49">
        <f t="shared" si="117"/>
        <v>260</v>
      </c>
      <c r="AA1043" s="60">
        <f t="shared" si="118"/>
        <v>2260</v>
      </c>
    </row>
    <row r="1044" spans="1:27">
      <c r="A1044" s="84" t="str">
        <f t="shared" si="113"/>
        <v>25271035</v>
      </c>
      <c r="B1044" s="84" t="str">
        <f t="shared" si="114"/>
        <v>02-261-03</v>
      </c>
      <c r="C1044" s="113" t="s">
        <v>2444</v>
      </c>
      <c r="D1044" s="113" t="s">
        <v>2445</v>
      </c>
      <c r="E1044" s="113" t="s">
        <v>787</v>
      </c>
      <c r="F1044" s="114">
        <v>57</v>
      </c>
      <c r="G1044" s="113" t="s">
        <v>2446</v>
      </c>
      <c r="H1044" s="113" t="s">
        <v>195</v>
      </c>
      <c r="I1044" s="113" t="s">
        <v>810</v>
      </c>
      <c r="J1044" s="113" t="s">
        <v>330</v>
      </c>
      <c r="K1044" s="113" t="s">
        <v>382</v>
      </c>
      <c r="L1044" s="113" t="s">
        <v>420</v>
      </c>
      <c r="M1044" s="113" t="s">
        <v>388</v>
      </c>
      <c r="N1044" s="113" t="s">
        <v>32</v>
      </c>
      <c r="O1044" s="113" t="s">
        <v>386</v>
      </c>
      <c r="P1044" s="113" t="s">
        <v>824</v>
      </c>
      <c r="Q1044" s="113">
        <v>5</v>
      </c>
      <c r="R1044" s="113" t="s">
        <v>195</v>
      </c>
      <c r="S1044" s="84" t="str">
        <f t="shared" si="112"/>
        <v>TRAVELLER PIGSKIN</v>
      </c>
      <c r="T1044" s="84" t="str">
        <f t="shared" si="115"/>
        <v>оливковый</v>
      </c>
      <c r="Y1044" s="60">
        <f t="shared" si="116"/>
        <v>2</v>
      </c>
      <c r="Z1044" s="49">
        <f t="shared" si="117"/>
        <v>261</v>
      </c>
      <c r="AA1044" s="60">
        <f t="shared" si="118"/>
        <v>2261</v>
      </c>
    </row>
    <row r="1045" spans="1:27">
      <c r="A1045" s="84" t="str">
        <f t="shared" si="113"/>
        <v>25271035</v>
      </c>
      <c r="B1045" s="84" t="str">
        <f t="shared" si="114"/>
        <v>02-261-03</v>
      </c>
      <c r="C1045" s="113" t="s">
        <v>2447</v>
      </c>
      <c r="D1045" s="113" t="s">
        <v>2445</v>
      </c>
      <c r="E1045" s="113" t="s">
        <v>785</v>
      </c>
      <c r="F1045" s="114">
        <v>59</v>
      </c>
      <c r="G1045" s="113" t="s">
        <v>2446</v>
      </c>
      <c r="H1045" s="113" t="s">
        <v>195</v>
      </c>
      <c r="I1045" s="113" t="s">
        <v>810</v>
      </c>
      <c r="J1045" s="113" t="s">
        <v>330</v>
      </c>
      <c r="K1045" s="113" t="s">
        <v>382</v>
      </c>
      <c r="L1045" s="113" t="s">
        <v>420</v>
      </c>
      <c r="M1045" s="113" t="s">
        <v>388</v>
      </c>
      <c r="N1045" s="113" t="s">
        <v>32</v>
      </c>
      <c r="O1045" s="113" t="s">
        <v>386</v>
      </c>
      <c r="P1045" s="113" t="s">
        <v>824</v>
      </c>
      <c r="Q1045" s="113">
        <v>5</v>
      </c>
      <c r="R1045" s="113" t="s">
        <v>195</v>
      </c>
      <c r="S1045" s="84" t="str">
        <f t="shared" si="112"/>
        <v>TRAVELLER PIGSKIN</v>
      </c>
      <c r="T1045" s="84" t="str">
        <f t="shared" si="115"/>
        <v>оливковый</v>
      </c>
      <c r="Y1045" s="60">
        <f t="shared" si="116"/>
        <v>2</v>
      </c>
      <c r="Z1045" s="49">
        <f t="shared" si="117"/>
        <v>261</v>
      </c>
      <c r="AA1045" s="60">
        <f t="shared" si="118"/>
        <v>2261</v>
      </c>
    </row>
    <row r="1046" spans="1:27">
      <c r="A1046" s="84" t="str">
        <f t="shared" si="113"/>
        <v>25271035</v>
      </c>
      <c r="B1046" s="84" t="str">
        <f t="shared" si="114"/>
        <v>02-261-03</v>
      </c>
      <c r="C1046" s="113" t="s">
        <v>2448</v>
      </c>
      <c r="D1046" s="113" t="s">
        <v>2445</v>
      </c>
      <c r="E1046" s="113" t="s">
        <v>788</v>
      </c>
      <c r="F1046" s="114">
        <v>61</v>
      </c>
      <c r="G1046" s="113" t="s">
        <v>2446</v>
      </c>
      <c r="H1046" s="113" t="s">
        <v>195</v>
      </c>
      <c r="I1046" s="113" t="s">
        <v>810</v>
      </c>
      <c r="J1046" s="113" t="s">
        <v>330</v>
      </c>
      <c r="K1046" s="113" t="s">
        <v>382</v>
      </c>
      <c r="L1046" s="113" t="s">
        <v>420</v>
      </c>
      <c r="M1046" s="113" t="s">
        <v>388</v>
      </c>
      <c r="N1046" s="113" t="s">
        <v>32</v>
      </c>
      <c r="O1046" s="113" t="s">
        <v>386</v>
      </c>
      <c r="P1046" s="113" t="s">
        <v>824</v>
      </c>
      <c r="Q1046" s="113">
        <v>5</v>
      </c>
      <c r="R1046" s="113" t="s">
        <v>195</v>
      </c>
      <c r="S1046" s="84" t="str">
        <f t="shared" si="112"/>
        <v>TRAVELLER PIGSKIN</v>
      </c>
      <c r="T1046" s="84" t="str">
        <f t="shared" si="115"/>
        <v>оливковый</v>
      </c>
      <c r="Y1046" s="60">
        <f t="shared" si="116"/>
        <v>2</v>
      </c>
      <c r="Z1046" s="49">
        <f t="shared" si="117"/>
        <v>261</v>
      </c>
      <c r="AA1046" s="60">
        <f t="shared" si="118"/>
        <v>2261</v>
      </c>
    </row>
    <row r="1047" spans="1:27">
      <c r="A1047" s="84" t="str">
        <f t="shared" si="113"/>
        <v>25271035</v>
      </c>
      <c r="B1047" s="84" t="str">
        <f t="shared" si="114"/>
        <v>02-261-03</v>
      </c>
      <c r="C1047" s="113" t="s">
        <v>2449</v>
      </c>
      <c r="D1047" s="113" t="s">
        <v>2445</v>
      </c>
      <c r="E1047" s="113" t="s">
        <v>789</v>
      </c>
      <c r="F1047" s="114">
        <v>63</v>
      </c>
      <c r="G1047" s="113" t="s">
        <v>2446</v>
      </c>
      <c r="H1047" s="113" t="s">
        <v>195</v>
      </c>
      <c r="I1047" s="113" t="s">
        <v>810</v>
      </c>
      <c r="J1047" s="113" t="s">
        <v>330</v>
      </c>
      <c r="K1047" s="113" t="s">
        <v>382</v>
      </c>
      <c r="L1047" s="113" t="s">
        <v>420</v>
      </c>
      <c r="M1047" s="113" t="s">
        <v>388</v>
      </c>
      <c r="N1047" s="113" t="s">
        <v>32</v>
      </c>
      <c r="O1047" s="113" t="s">
        <v>386</v>
      </c>
      <c r="P1047" s="113" t="s">
        <v>824</v>
      </c>
      <c r="Q1047" s="113">
        <v>5</v>
      </c>
      <c r="R1047" s="113" t="s">
        <v>195</v>
      </c>
      <c r="S1047" s="84" t="str">
        <f t="shared" si="112"/>
        <v>TRAVELLER PIGSKIN</v>
      </c>
      <c r="T1047" s="84" t="str">
        <f t="shared" si="115"/>
        <v>оливковый</v>
      </c>
      <c r="Y1047" s="60">
        <f t="shared" si="116"/>
        <v>2</v>
      </c>
      <c r="Z1047" s="49">
        <f t="shared" si="117"/>
        <v>261</v>
      </c>
      <c r="AA1047" s="60">
        <f t="shared" si="118"/>
        <v>2261</v>
      </c>
    </row>
    <row r="1048" spans="1:27">
      <c r="A1048" s="84" t="str">
        <f t="shared" si="113"/>
        <v>252810936</v>
      </c>
      <c r="B1048" s="84" t="str">
        <f t="shared" si="114"/>
        <v>02-262-08</v>
      </c>
      <c r="C1048" s="113" t="s">
        <v>2450</v>
      </c>
      <c r="D1048" s="113" t="s">
        <v>2451</v>
      </c>
      <c r="E1048" s="113" t="s">
        <v>787</v>
      </c>
      <c r="F1048" s="114">
        <v>57</v>
      </c>
      <c r="G1048" s="113" t="s">
        <v>2452</v>
      </c>
      <c r="H1048" s="113" t="s">
        <v>83</v>
      </c>
      <c r="I1048" s="113" t="s">
        <v>786</v>
      </c>
      <c r="J1048" s="113" t="s">
        <v>330</v>
      </c>
      <c r="K1048" s="113" t="s">
        <v>382</v>
      </c>
      <c r="L1048" s="113" t="s">
        <v>420</v>
      </c>
      <c r="M1048" s="113" t="s">
        <v>388</v>
      </c>
      <c r="N1048" s="113" t="s">
        <v>30</v>
      </c>
      <c r="O1048" s="113" t="s">
        <v>386</v>
      </c>
      <c r="P1048" s="113" t="s">
        <v>824</v>
      </c>
      <c r="Q1048" s="113">
        <v>36</v>
      </c>
      <c r="R1048" s="113" t="s">
        <v>83</v>
      </c>
      <c r="S1048" s="84" t="str">
        <f t="shared" si="112"/>
        <v>TRAVELLER WOOLFELT</v>
      </c>
      <c r="T1048" s="84" t="str">
        <f t="shared" si="115"/>
        <v>серый</v>
      </c>
      <c r="Y1048" s="60">
        <f t="shared" si="116"/>
        <v>2</v>
      </c>
      <c r="Z1048" s="49">
        <f t="shared" si="117"/>
        <v>262</v>
      </c>
      <c r="AA1048" s="60">
        <f t="shared" si="118"/>
        <v>2262</v>
      </c>
    </row>
    <row r="1049" spans="1:27">
      <c r="A1049" s="84" t="str">
        <f t="shared" si="113"/>
        <v>252810936</v>
      </c>
      <c r="B1049" s="84" t="str">
        <f t="shared" si="114"/>
        <v>02-262-08</v>
      </c>
      <c r="C1049" s="113" t="s">
        <v>2453</v>
      </c>
      <c r="D1049" s="113" t="s">
        <v>2451</v>
      </c>
      <c r="E1049" s="113" t="s">
        <v>785</v>
      </c>
      <c r="F1049" s="114">
        <v>59</v>
      </c>
      <c r="G1049" s="113" t="s">
        <v>2452</v>
      </c>
      <c r="H1049" s="113" t="s">
        <v>83</v>
      </c>
      <c r="I1049" s="113" t="s">
        <v>786</v>
      </c>
      <c r="J1049" s="113" t="s">
        <v>330</v>
      </c>
      <c r="K1049" s="113" t="s">
        <v>382</v>
      </c>
      <c r="L1049" s="113" t="s">
        <v>420</v>
      </c>
      <c r="M1049" s="113" t="s">
        <v>388</v>
      </c>
      <c r="N1049" s="113" t="s">
        <v>30</v>
      </c>
      <c r="O1049" s="113" t="s">
        <v>386</v>
      </c>
      <c r="P1049" s="113" t="s">
        <v>824</v>
      </c>
      <c r="Q1049" s="113">
        <v>36</v>
      </c>
      <c r="R1049" s="113" t="s">
        <v>83</v>
      </c>
      <c r="S1049" s="84" t="str">
        <f t="shared" si="112"/>
        <v>TRAVELLER WOOLFELT</v>
      </c>
      <c r="T1049" s="84" t="str">
        <f t="shared" si="115"/>
        <v>серый</v>
      </c>
      <c r="Y1049" s="60">
        <f t="shared" si="116"/>
        <v>2</v>
      </c>
      <c r="Z1049" s="49">
        <f t="shared" si="117"/>
        <v>262</v>
      </c>
      <c r="AA1049" s="60">
        <f t="shared" si="118"/>
        <v>2262</v>
      </c>
    </row>
    <row r="1050" spans="1:27">
      <c r="A1050" s="84" t="str">
        <f t="shared" si="113"/>
        <v>252810936</v>
      </c>
      <c r="B1050" s="84" t="str">
        <f t="shared" si="114"/>
        <v>02-262-08</v>
      </c>
      <c r="C1050" s="113" t="s">
        <v>2454</v>
      </c>
      <c r="D1050" s="113" t="s">
        <v>2451</v>
      </c>
      <c r="E1050" s="113" t="s">
        <v>788</v>
      </c>
      <c r="F1050" s="114">
        <v>61</v>
      </c>
      <c r="G1050" s="113" t="s">
        <v>2452</v>
      </c>
      <c r="H1050" s="113" t="s">
        <v>83</v>
      </c>
      <c r="I1050" s="113" t="s">
        <v>786</v>
      </c>
      <c r="J1050" s="113" t="s">
        <v>330</v>
      </c>
      <c r="K1050" s="113" t="s">
        <v>382</v>
      </c>
      <c r="L1050" s="113" t="s">
        <v>420</v>
      </c>
      <c r="M1050" s="113" t="s">
        <v>388</v>
      </c>
      <c r="N1050" s="113" t="s">
        <v>30</v>
      </c>
      <c r="O1050" s="113" t="s">
        <v>386</v>
      </c>
      <c r="P1050" s="113" t="s">
        <v>824</v>
      </c>
      <c r="Q1050" s="113">
        <v>36</v>
      </c>
      <c r="R1050" s="113" t="s">
        <v>83</v>
      </c>
      <c r="S1050" s="84" t="str">
        <f t="shared" si="112"/>
        <v>TRAVELLER WOOLFELT</v>
      </c>
      <c r="T1050" s="84" t="str">
        <f t="shared" si="115"/>
        <v>серый</v>
      </c>
      <c r="Y1050" s="60">
        <f t="shared" si="116"/>
        <v>2</v>
      </c>
      <c r="Z1050" s="49">
        <f t="shared" si="117"/>
        <v>262</v>
      </c>
      <c r="AA1050" s="60">
        <f t="shared" si="118"/>
        <v>2262</v>
      </c>
    </row>
    <row r="1051" spans="1:27">
      <c r="A1051" s="84" t="str">
        <f t="shared" si="113"/>
        <v>252810936</v>
      </c>
      <c r="B1051" s="84" t="str">
        <f t="shared" si="114"/>
        <v>02-262-08</v>
      </c>
      <c r="C1051" s="113" t="s">
        <v>2455</v>
      </c>
      <c r="D1051" s="113" t="s">
        <v>2451</v>
      </c>
      <c r="E1051" s="113" t="s">
        <v>789</v>
      </c>
      <c r="F1051" s="114">
        <v>63</v>
      </c>
      <c r="G1051" s="113" t="s">
        <v>2452</v>
      </c>
      <c r="H1051" s="113" t="s">
        <v>83</v>
      </c>
      <c r="I1051" s="113" t="s">
        <v>786</v>
      </c>
      <c r="J1051" s="113" t="s">
        <v>330</v>
      </c>
      <c r="K1051" s="113" t="s">
        <v>382</v>
      </c>
      <c r="L1051" s="113" t="s">
        <v>420</v>
      </c>
      <c r="M1051" s="113" t="s">
        <v>388</v>
      </c>
      <c r="N1051" s="113" t="s">
        <v>30</v>
      </c>
      <c r="O1051" s="113" t="s">
        <v>386</v>
      </c>
      <c r="P1051" s="113" t="s">
        <v>824</v>
      </c>
      <c r="Q1051" s="113">
        <v>36</v>
      </c>
      <c r="R1051" s="113" t="s">
        <v>83</v>
      </c>
      <c r="S1051" s="84" t="str">
        <f t="shared" si="112"/>
        <v>TRAVELLER WOOLFELT</v>
      </c>
      <c r="T1051" s="84" t="str">
        <f t="shared" si="115"/>
        <v>серый</v>
      </c>
      <c r="Y1051" s="60">
        <f t="shared" si="116"/>
        <v>2</v>
      </c>
      <c r="Z1051" s="49">
        <f t="shared" si="117"/>
        <v>262</v>
      </c>
      <c r="AA1051" s="60">
        <f t="shared" si="118"/>
        <v>2262</v>
      </c>
    </row>
    <row r="1052" spans="1:27">
      <c r="A1052" s="84" t="str">
        <f t="shared" si="113"/>
        <v>279810167</v>
      </c>
      <c r="B1052" s="84" t="str">
        <f t="shared" si="114"/>
        <v>02-263-14</v>
      </c>
      <c r="C1052" s="113" t="s">
        <v>2456</v>
      </c>
      <c r="D1052" s="113" t="s">
        <v>2457</v>
      </c>
      <c r="E1052" s="113" t="s">
        <v>787</v>
      </c>
      <c r="F1052" s="114">
        <v>57</v>
      </c>
      <c r="G1052" s="113" t="s">
        <v>2458</v>
      </c>
      <c r="H1052" s="113" t="s">
        <v>86</v>
      </c>
      <c r="I1052" s="113" t="s">
        <v>1018</v>
      </c>
      <c r="J1052" s="113" t="s">
        <v>331</v>
      </c>
      <c r="K1052" s="113" t="s">
        <v>382</v>
      </c>
      <c r="L1052" s="113" t="s">
        <v>420</v>
      </c>
      <c r="M1052" s="113" t="s">
        <v>388</v>
      </c>
      <c r="N1052" s="113" t="s">
        <v>30</v>
      </c>
      <c r="O1052" s="113" t="s">
        <v>386</v>
      </c>
      <c r="P1052" s="113" t="s">
        <v>824</v>
      </c>
      <c r="Q1052" s="113">
        <v>67</v>
      </c>
      <c r="R1052" s="113" t="s">
        <v>83</v>
      </c>
      <c r="S1052" s="84" t="str">
        <f t="shared" si="112"/>
        <v>WESTERN WOOLFELT</v>
      </c>
      <c r="T1052" s="84" t="str">
        <f t="shared" si="115"/>
        <v>коричневый</v>
      </c>
      <c r="Y1052" s="60">
        <f t="shared" si="116"/>
        <v>2</v>
      </c>
      <c r="Z1052" s="49">
        <f t="shared" si="117"/>
        <v>263</v>
      </c>
      <c r="AA1052" s="60">
        <f t="shared" si="118"/>
        <v>2263</v>
      </c>
    </row>
    <row r="1053" spans="1:27">
      <c r="A1053" s="84" t="str">
        <f t="shared" si="113"/>
        <v>279810167</v>
      </c>
      <c r="B1053" s="84" t="str">
        <f t="shared" si="114"/>
        <v>02-263-14</v>
      </c>
      <c r="C1053" s="113" t="s">
        <v>2459</v>
      </c>
      <c r="D1053" s="113" t="s">
        <v>2457</v>
      </c>
      <c r="E1053" s="113" t="s">
        <v>785</v>
      </c>
      <c r="F1053" s="114">
        <v>59</v>
      </c>
      <c r="G1053" s="113" t="s">
        <v>2458</v>
      </c>
      <c r="H1053" s="113" t="s">
        <v>86</v>
      </c>
      <c r="I1053" s="113" t="s">
        <v>1018</v>
      </c>
      <c r="J1053" s="113" t="s">
        <v>331</v>
      </c>
      <c r="K1053" s="113" t="s">
        <v>382</v>
      </c>
      <c r="L1053" s="113" t="s">
        <v>420</v>
      </c>
      <c r="M1053" s="113" t="s">
        <v>388</v>
      </c>
      <c r="N1053" s="113" t="s">
        <v>30</v>
      </c>
      <c r="O1053" s="113" t="s">
        <v>386</v>
      </c>
      <c r="P1053" s="113" t="s">
        <v>824</v>
      </c>
      <c r="Q1053" s="113">
        <v>67</v>
      </c>
      <c r="R1053" s="113" t="s">
        <v>83</v>
      </c>
      <c r="S1053" s="84" t="str">
        <f t="shared" si="112"/>
        <v>WESTERN WOOLFELT</v>
      </c>
      <c r="T1053" s="84" t="str">
        <f t="shared" si="115"/>
        <v>коричневый</v>
      </c>
      <c r="Y1053" s="60">
        <f t="shared" si="116"/>
        <v>2</v>
      </c>
      <c r="Z1053" s="49">
        <f t="shared" si="117"/>
        <v>263</v>
      </c>
      <c r="AA1053" s="60">
        <f t="shared" si="118"/>
        <v>2263</v>
      </c>
    </row>
    <row r="1054" spans="1:27">
      <c r="A1054" s="84" t="str">
        <f t="shared" si="113"/>
        <v>279810167</v>
      </c>
      <c r="B1054" s="84" t="str">
        <f t="shared" si="114"/>
        <v>02-263-14</v>
      </c>
      <c r="C1054" s="113" t="s">
        <v>2460</v>
      </c>
      <c r="D1054" s="113" t="s">
        <v>2457</v>
      </c>
      <c r="E1054" s="113" t="s">
        <v>788</v>
      </c>
      <c r="F1054" s="114">
        <v>61</v>
      </c>
      <c r="G1054" s="113" t="s">
        <v>2458</v>
      </c>
      <c r="H1054" s="113" t="s">
        <v>86</v>
      </c>
      <c r="I1054" s="113" t="s">
        <v>1018</v>
      </c>
      <c r="J1054" s="113" t="s">
        <v>331</v>
      </c>
      <c r="K1054" s="113" t="s">
        <v>382</v>
      </c>
      <c r="L1054" s="113" t="s">
        <v>420</v>
      </c>
      <c r="M1054" s="113" t="s">
        <v>388</v>
      </c>
      <c r="N1054" s="113" t="s">
        <v>30</v>
      </c>
      <c r="O1054" s="113" t="s">
        <v>386</v>
      </c>
      <c r="P1054" s="113" t="s">
        <v>824</v>
      </c>
      <c r="Q1054" s="113">
        <v>67</v>
      </c>
      <c r="R1054" s="113" t="s">
        <v>83</v>
      </c>
      <c r="S1054" s="84" t="str">
        <f t="shared" si="112"/>
        <v>WESTERN WOOLFELT</v>
      </c>
      <c r="T1054" s="84" t="str">
        <f t="shared" si="115"/>
        <v>коричневый</v>
      </c>
      <c r="Y1054" s="60">
        <f t="shared" si="116"/>
        <v>2</v>
      </c>
      <c r="Z1054" s="49">
        <f t="shared" si="117"/>
        <v>263</v>
      </c>
      <c r="AA1054" s="60">
        <f t="shared" si="118"/>
        <v>2263</v>
      </c>
    </row>
    <row r="1055" spans="1:27">
      <c r="A1055" s="84" t="str">
        <f t="shared" si="113"/>
        <v>279810167</v>
      </c>
      <c r="B1055" s="84" t="str">
        <f t="shared" si="114"/>
        <v>02-263-14</v>
      </c>
      <c r="C1055" s="113" t="s">
        <v>2461</v>
      </c>
      <c r="D1055" s="113" t="s">
        <v>2457</v>
      </c>
      <c r="E1055" s="113" t="s">
        <v>790</v>
      </c>
      <c r="F1055" s="114">
        <v>55</v>
      </c>
      <c r="G1055" s="113" t="s">
        <v>2458</v>
      </c>
      <c r="H1055" s="113" t="s">
        <v>86</v>
      </c>
      <c r="I1055" s="113" t="s">
        <v>1018</v>
      </c>
      <c r="J1055" s="113" t="s">
        <v>331</v>
      </c>
      <c r="K1055" s="113" t="s">
        <v>382</v>
      </c>
      <c r="L1055" s="113" t="s">
        <v>420</v>
      </c>
      <c r="M1055" s="113" t="s">
        <v>388</v>
      </c>
      <c r="N1055" s="113" t="s">
        <v>30</v>
      </c>
      <c r="O1055" s="113" t="s">
        <v>386</v>
      </c>
      <c r="P1055" s="113" t="s">
        <v>824</v>
      </c>
      <c r="Q1055" s="113">
        <v>67</v>
      </c>
      <c r="R1055" s="113" t="s">
        <v>83</v>
      </c>
      <c r="S1055" s="84" t="str">
        <f t="shared" si="112"/>
        <v>WESTERN WOOLFELT</v>
      </c>
      <c r="T1055" s="84" t="str">
        <f t="shared" si="115"/>
        <v>коричневый</v>
      </c>
      <c r="Y1055" s="60">
        <f t="shared" si="116"/>
        <v>2</v>
      </c>
      <c r="Z1055" s="49">
        <f t="shared" si="117"/>
        <v>263</v>
      </c>
      <c r="AA1055" s="60">
        <f t="shared" si="118"/>
        <v>2263</v>
      </c>
    </row>
    <row r="1056" spans="1:27">
      <c r="A1056" s="84" t="str">
        <f t="shared" si="113"/>
        <v>77171053</v>
      </c>
      <c r="B1056" s="84" t="str">
        <f t="shared" si="114"/>
        <v>02-052-08</v>
      </c>
      <c r="C1056" s="113" t="s">
        <v>2462</v>
      </c>
      <c r="D1056" s="113" t="s">
        <v>2463</v>
      </c>
      <c r="E1056" s="113" t="s">
        <v>800</v>
      </c>
      <c r="F1056" s="114">
        <v>0</v>
      </c>
      <c r="G1056" s="113" t="s">
        <v>899</v>
      </c>
      <c r="H1056" s="113" t="s">
        <v>83</v>
      </c>
      <c r="I1056" s="113" t="s">
        <v>810</v>
      </c>
      <c r="J1056" s="113" t="s">
        <v>327</v>
      </c>
      <c r="K1056" s="113" t="s">
        <v>382</v>
      </c>
      <c r="L1056" s="113" t="s">
        <v>420</v>
      </c>
      <c r="M1056" s="113" t="s">
        <v>388</v>
      </c>
      <c r="N1056" s="113" t="s">
        <v>32</v>
      </c>
      <c r="O1056" s="113" t="s">
        <v>386</v>
      </c>
      <c r="P1056" s="113" t="s">
        <v>824</v>
      </c>
      <c r="Q1056" s="113">
        <v>3</v>
      </c>
      <c r="R1056" s="113" t="s">
        <v>83</v>
      </c>
      <c r="S1056" s="84" t="str">
        <f t="shared" si="112"/>
        <v>RAWLINS</v>
      </c>
      <c r="T1056" s="84" t="str">
        <f t="shared" si="115"/>
        <v>серый</v>
      </c>
      <c r="Y1056" s="60">
        <f t="shared" si="116"/>
        <v>2</v>
      </c>
      <c r="Z1056" s="49">
        <f t="shared" si="117"/>
        <v>52</v>
      </c>
      <c r="AA1056" s="60">
        <f t="shared" si="118"/>
        <v>2052</v>
      </c>
    </row>
    <row r="1057" spans="1:27">
      <c r="A1057" s="84" t="str">
        <f t="shared" si="113"/>
        <v>7720301227</v>
      </c>
      <c r="B1057" s="84" t="str">
        <f t="shared" si="114"/>
        <v>02-264-95</v>
      </c>
      <c r="C1057" s="113" t="s">
        <v>2464</v>
      </c>
      <c r="D1057" s="113" t="s">
        <v>2465</v>
      </c>
      <c r="E1057" s="113" t="s">
        <v>787</v>
      </c>
      <c r="F1057" s="114">
        <v>57</v>
      </c>
      <c r="G1057" s="113" t="s">
        <v>2466</v>
      </c>
      <c r="H1057" s="113" t="s">
        <v>247</v>
      </c>
      <c r="I1057" s="113" t="s">
        <v>819</v>
      </c>
      <c r="J1057" s="113" t="s">
        <v>327</v>
      </c>
      <c r="K1057" s="113" t="s">
        <v>382</v>
      </c>
      <c r="L1057" s="113" t="s">
        <v>420</v>
      </c>
      <c r="M1057" s="113" t="s">
        <v>388</v>
      </c>
      <c r="N1057" s="113" t="s">
        <v>44</v>
      </c>
      <c r="O1057" s="113" t="s">
        <v>386</v>
      </c>
      <c r="P1057" s="113" t="s">
        <v>824</v>
      </c>
      <c r="Q1057" s="113">
        <v>227</v>
      </c>
      <c r="R1057" s="113" t="s">
        <v>71</v>
      </c>
      <c r="S1057" s="84" t="str">
        <f t="shared" si="112"/>
        <v>BASEBALL VIRGIN WOOL</v>
      </c>
      <c r="T1057" s="84" t="str">
        <f t="shared" si="115"/>
        <v>синий / бежевый</v>
      </c>
      <c r="Y1057" s="60">
        <f t="shared" si="116"/>
        <v>2</v>
      </c>
      <c r="Z1057" s="49">
        <f t="shared" si="117"/>
        <v>264</v>
      </c>
      <c r="AA1057" s="60">
        <f t="shared" si="118"/>
        <v>2264</v>
      </c>
    </row>
    <row r="1058" spans="1:27">
      <c r="A1058" s="84" t="str">
        <f t="shared" si="113"/>
        <v>7720301227</v>
      </c>
      <c r="B1058" s="84" t="str">
        <f t="shared" si="114"/>
        <v>02-264-95</v>
      </c>
      <c r="C1058" s="113" t="s">
        <v>2467</v>
      </c>
      <c r="D1058" s="113" t="s">
        <v>2465</v>
      </c>
      <c r="E1058" s="113" t="s">
        <v>785</v>
      </c>
      <c r="F1058" s="114">
        <v>59</v>
      </c>
      <c r="G1058" s="113" t="s">
        <v>2466</v>
      </c>
      <c r="H1058" s="113" t="s">
        <v>247</v>
      </c>
      <c r="I1058" s="113" t="s">
        <v>819</v>
      </c>
      <c r="J1058" s="113" t="s">
        <v>327</v>
      </c>
      <c r="K1058" s="113" t="s">
        <v>382</v>
      </c>
      <c r="L1058" s="113" t="s">
        <v>420</v>
      </c>
      <c r="M1058" s="113" t="s">
        <v>388</v>
      </c>
      <c r="N1058" s="113" t="s">
        <v>44</v>
      </c>
      <c r="O1058" s="113" t="s">
        <v>386</v>
      </c>
      <c r="P1058" s="113" t="s">
        <v>824</v>
      </c>
      <c r="Q1058" s="113">
        <v>227</v>
      </c>
      <c r="R1058" s="113" t="s">
        <v>71</v>
      </c>
      <c r="S1058" s="84" t="str">
        <f t="shared" si="112"/>
        <v>BASEBALL VIRGIN WOOL</v>
      </c>
      <c r="T1058" s="84" t="str">
        <f t="shared" si="115"/>
        <v>синий / бежевый</v>
      </c>
      <c r="Y1058" s="60">
        <f t="shared" si="116"/>
        <v>2</v>
      </c>
      <c r="Z1058" s="49">
        <f t="shared" si="117"/>
        <v>264</v>
      </c>
      <c r="AA1058" s="60">
        <f t="shared" si="118"/>
        <v>2264</v>
      </c>
    </row>
    <row r="1059" spans="1:27">
      <c r="A1059" s="84" t="str">
        <f t="shared" si="113"/>
        <v>7720301227</v>
      </c>
      <c r="B1059" s="84" t="str">
        <f t="shared" si="114"/>
        <v>02-264-95</v>
      </c>
      <c r="C1059" s="113" t="s">
        <v>2468</v>
      </c>
      <c r="D1059" s="113" t="s">
        <v>2465</v>
      </c>
      <c r="E1059" s="113" t="s">
        <v>788</v>
      </c>
      <c r="F1059" s="114">
        <v>61</v>
      </c>
      <c r="G1059" s="113" t="s">
        <v>2466</v>
      </c>
      <c r="H1059" s="113" t="s">
        <v>247</v>
      </c>
      <c r="I1059" s="113" t="s">
        <v>819</v>
      </c>
      <c r="J1059" s="113" t="s">
        <v>327</v>
      </c>
      <c r="K1059" s="113" t="s">
        <v>382</v>
      </c>
      <c r="L1059" s="113" t="s">
        <v>420</v>
      </c>
      <c r="M1059" s="113" t="s">
        <v>388</v>
      </c>
      <c r="N1059" s="113" t="s">
        <v>44</v>
      </c>
      <c r="O1059" s="113" t="s">
        <v>386</v>
      </c>
      <c r="P1059" s="113" t="s">
        <v>824</v>
      </c>
      <c r="Q1059" s="113">
        <v>227</v>
      </c>
      <c r="R1059" s="113" t="s">
        <v>71</v>
      </c>
      <c r="S1059" s="84" t="str">
        <f t="shared" si="112"/>
        <v>BASEBALL VIRGIN WOOL</v>
      </c>
      <c r="T1059" s="84" t="str">
        <f t="shared" si="115"/>
        <v>синий / бежевый</v>
      </c>
      <c r="Y1059" s="60">
        <f t="shared" si="116"/>
        <v>2</v>
      </c>
      <c r="Z1059" s="49">
        <f t="shared" si="117"/>
        <v>264</v>
      </c>
      <c r="AA1059" s="60">
        <f t="shared" si="118"/>
        <v>2264</v>
      </c>
    </row>
    <row r="1060" spans="1:27">
      <c r="A1060" s="84" t="str">
        <f t="shared" si="113"/>
        <v>6170504327</v>
      </c>
      <c r="B1060" s="84" t="str">
        <f t="shared" si="114"/>
        <v>02-265-95</v>
      </c>
      <c r="C1060" s="113" t="s">
        <v>2469</v>
      </c>
      <c r="D1060" s="113" t="s">
        <v>2470</v>
      </c>
      <c r="E1060" s="113" t="s">
        <v>790</v>
      </c>
      <c r="F1060" s="114">
        <v>55</v>
      </c>
      <c r="G1060" s="113" t="s">
        <v>2347</v>
      </c>
      <c r="H1060" s="113" t="s">
        <v>247</v>
      </c>
      <c r="I1060" s="113" t="s">
        <v>786</v>
      </c>
      <c r="J1060" s="113" t="s">
        <v>320</v>
      </c>
      <c r="K1060" s="113" t="s">
        <v>382</v>
      </c>
      <c r="L1060" s="113" t="s">
        <v>420</v>
      </c>
      <c r="M1060" s="113" t="s">
        <v>388</v>
      </c>
      <c r="N1060" s="113" t="s">
        <v>44</v>
      </c>
      <c r="O1060" s="113" t="s">
        <v>442</v>
      </c>
      <c r="P1060" s="113" t="s">
        <v>824</v>
      </c>
      <c r="Q1060" s="113">
        <v>327</v>
      </c>
      <c r="R1060" s="113" t="s">
        <v>71</v>
      </c>
      <c r="S1060" s="84" t="str">
        <f t="shared" si="112"/>
        <v>IVY HERRINGBONE</v>
      </c>
      <c r="T1060" s="84" t="str">
        <f t="shared" si="115"/>
        <v>синий / бежевый</v>
      </c>
      <c r="Y1060" s="60">
        <f t="shared" si="116"/>
        <v>2</v>
      </c>
      <c r="Z1060" s="49">
        <f t="shared" si="117"/>
        <v>265</v>
      </c>
      <c r="AA1060" s="60">
        <f t="shared" si="118"/>
        <v>2265</v>
      </c>
    </row>
    <row r="1061" spans="1:27">
      <c r="A1061" s="84" t="str">
        <f t="shared" si="113"/>
        <v>6170504327</v>
      </c>
      <c r="B1061" s="84" t="str">
        <f t="shared" si="114"/>
        <v>02-265-95</v>
      </c>
      <c r="C1061" s="113" t="s">
        <v>2471</v>
      </c>
      <c r="D1061" s="113" t="s">
        <v>2470</v>
      </c>
      <c r="E1061" s="113" t="s">
        <v>787</v>
      </c>
      <c r="F1061" s="114">
        <v>57</v>
      </c>
      <c r="G1061" s="113" t="s">
        <v>2347</v>
      </c>
      <c r="H1061" s="113" t="s">
        <v>247</v>
      </c>
      <c r="I1061" s="113" t="s">
        <v>786</v>
      </c>
      <c r="J1061" s="113" t="s">
        <v>320</v>
      </c>
      <c r="K1061" s="113" t="s">
        <v>382</v>
      </c>
      <c r="L1061" s="113" t="s">
        <v>420</v>
      </c>
      <c r="M1061" s="113" t="s">
        <v>388</v>
      </c>
      <c r="N1061" s="113" t="s">
        <v>44</v>
      </c>
      <c r="O1061" s="113" t="s">
        <v>442</v>
      </c>
      <c r="P1061" s="113" t="s">
        <v>824</v>
      </c>
      <c r="Q1061" s="113">
        <v>327</v>
      </c>
      <c r="R1061" s="113" t="s">
        <v>71</v>
      </c>
      <c r="S1061" s="84" t="str">
        <f t="shared" si="112"/>
        <v>IVY HERRINGBONE</v>
      </c>
      <c r="T1061" s="84" t="str">
        <f t="shared" si="115"/>
        <v>синий / бежевый</v>
      </c>
      <c r="Y1061" s="60">
        <f t="shared" si="116"/>
        <v>2</v>
      </c>
      <c r="Z1061" s="49">
        <f t="shared" si="117"/>
        <v>265</v>
      </c>
      <c r="AA1061" s="60">
        <f t="shared" si="118"/>
        <v>2265</v>
      </c>
    </row>
    <row r="1062" spans="1:27">
      <c r="A1062" s="84" t="str">
        <f t="shared" si="113"/>
        <v>6170504327</v>
      </c>
      <c r="B1062" s="84" t="str">
        <f t="shared" si="114"/>
        <v>02-265-95</v>
      </c>
      <c r="C1062" s="113" t="s">
        <v>2472</v>
      </c>
      <c r="D1062" s="113" t="s">
        <v>2470</v>
      </c>
      <c r="E1062" s="113" t="s">
        <v>785</v>
      </c>
      <c r="F1062" s="114">
        <v>59</v>
      </c>
      <c r="G1062" s="113" t="s">
        <v>2347</v>
      </c>
      <c r="H1062" s="113" t="s">
        <v>247</v>
      </c>
      <c r="I1062" s="113" t="s">
        <v>786</v>
      </c>
      <c r="J1062" s="113" t="s">
        <v>320</v>
      </c>
      <c r="K1062" s="113" t="s">
        <v>382</v>
      </c>
      <c r="L1062" s="113" t="s">
        <v>420</v>
      </c>
      <c r="M1062" s="113" t="s">
        <v>388</v>
      </c>
      <c r="N1062" s="113" t="s">
        <v>44</v>
      </c>
      <c r="O1062" s="113" t="s">
        <v>442</v>
      </c>
      <c r="P1062" s="113" t="s">
        <v>824</v>
      </c>
      <c r="Q1062" s="113">
        <v>327</v>
      </c>
      <c r="R1062" s="113" t="s">
        <v>71</v>
      </c>
      <c r="S1062" s="84" t="str">
        <f t="shared" si="112"/>
        <v>IVY HERRINGBONE</v>
      </c>
      <c r="T1062" s="84" t="str">
        <f t="shared" si="115"/>
        <v>синий / бежевый</v>
      </c>
      <c r="Y1062" s="60">
        <f t="shared" si="116"/>
        <v>2</v>
      </c>
      <c r="Z1062" s="49">
        <f t="shared" si="117"/>
        <v>265</v>
      </c>
      <c r="AA1062" s="60">
        <f t="shared" si="118"/>
        <v>2265</v>
      </c>
    </row>
    <row r="1063" spans="1:27">
      <c r="A1063" s="84" t="str">
        <f t="shared" si="113"/>
        <v>6170504327</v>
      </c>
      <c r="B1063" s="84" t="str">
        <f t="shared" si="114"/>
        <v>02-265-95</v>
      </c>
      <c r="C1063" s="113" t="s">
        <v>2473</v>
      </c>
      <c r="D1063" s="113" t="s">
        <v>2470</v>
      </c>
      <c r="E1063" s="113" t="s">
        <v>788</v>
      </c>
      <c r="F1063" s="114">
        <v>61</v>
      </c>
      <c r="G1063" s="113" t="s">
        <v>2347</v>
      </c>
      <c r="H1063" s="113" t="s">
        <v>247</v>
      </c>
      <c r="I1063" s="113" t="s">
        <v>786</v>
      </c>
      <c r="J1063" s="113" t="s">
        <v>320</v>
      </c>
      <c r="K1063" s="113" t="s">
        <v>382</v>
      </c>
      <c r="L1063" s="113" t="s">
        <v>420</v>
      </c>
      <c r="M1063" s="113" t="s">
        <v>388</v>
      </c>
      <c r="N1063" s="113" t="s">
        <v>44</v>
      </c>
      <c r="O1063" s="113" t="s">
        <v>442</v>
      </c>
      <c r="P1063" s="113" t="s">
        <v>824</v>
      </c>
      <c r="Q1063" s="113">
        <v>327</v>
      </c>
      <c r="R1063" s="113" t="s">
        <v>71</v>
      </c>
      <c r="S1063" s="84" t="str">
        <f t="shared" si="112"/>
        <v>IVY HERRINGBONE</v>
      </c>
      <c r="T1063" s="84" t="str">
        <f t="shared" si="115"/>
        <v>синий / бежевый</v>
      </c>
      <c r="Y1063" s="60">
        <f t="shared" si="116"/>
        <v>2</v>
      </c>
      <c r="Z1063" s="49">
        <f t="shared" si="117"/>
        <v>265</v>
      </c>
      <c r="AA1063" s="60">
        <f t="shared" si="118"/>
        <v>2265</v>
      </c>
    </row>
    <row r="1064" spans="1:27">
      <c r="A1064" s="84" t="str">
        <f t="shared" si="113"/>
        <v>6170504327</v>
      </c>
      <c r="B1064" s="84" t="str">
        <f t="shared" si="114"/>
        <v>02-265-95</v>
      </c>
      <c r="C1064" s="113" t="s">
        <v>2474</v>
      </c>
      <c r="D1064" s="113" t="s">
        <v>2470</v>
      </c>
      <c r="E1064" s="113" t="s">
        <v>789</v>
      </c>
      <c r="F1064" s="114">
        <v>63</v>
      </c>
      <c r="G1064" s="113" t="s">
        <v>2347</v>
      </c>
      <c r="H1064" s="113" t="s">
        <v>247</v>
      </c>
      <c r="I1064" s="113" t="s">
        <v>786</v>
      </c>
      <c r="J1064" s="113" t="s">
        <v>320</v>
      </c>
      <c r="K1064" s="113" t="s">
        <v>382</v>
      </c>
      <c r="L1064" s="113" t="s">
        <v>420</v>
      </c>
      <c r="M1064" s="113" t="s">
        <v>388</v>
      </c>
      <c r="N1064" s="113" t="s">
        <v>44</v>
      </c>
      <c r="O1064" s="113" t="s">
        <v>442</v>
      </c>
      <c r="P1064" s="113" t="s">
        <v>824</v>
      </c>
      <c r="Q1064" s="113">
        <v>327</v>
      </c>
      <c r="R1064" s="113" t="s">
        <v>71</v>
      </c>
      <c r="S1064" s="84" t="str">
        <f t="shared" si="112"/>
        <v>IVY HERRINGBONE</v>
      </c>
      <c r="T1064" s="84" t="str">
        <f t="shared" si="115"/>
        <v>синий / бежевый</v>
      </c>
      <c r="Y1064" s="60">
        <f t="shared" si="116"/>
        <v>2</v>
      </c>
      <c r="Z1064" s="49">
        <f t="shared" si="117"/>
        <v>265</v>
      </c>
      <c r="AA1064" s="60">
        <f t="shared" si="118"/>
        <v>2265</v>
      </c>
    </row>
    <row r="1065" spans="1:27">
      <c r="A1065" s="84" t="str">
        <f t="shared" si="113"/>
        <v>6170504327</v>
      </c>
      <c r="B1065" s="84" t="str">
        <f t="shared" si="114"/>
        <v>02-265-95</v>
      </c>
      <c r="C1065" s="113" t="s">
        <v>2475</v>
      </c>
      <c r="D1065" s="113" t="s">
        <v>2470</v>
      </c>
      <c r="E1065" s="113" t="s">
        <v>813</v>
      </c>
      <c r="F1065" s="114">
        <v>56</v>
      </c>
      <c r="G1065" s="113" t="s">
        <v>2347</v>
      </c>
      <c r="H1065" s="113" t="s">
        <v>247</v>
      </c>
      <c r="I1065" s="113" t="s">
        <v>786</v>
      </c>
      <c r="J1065" s="113" t="s">
        <v>320</v>
      </c>
      <c r="K1065" s="113" t="s">
        <v>382</v>
      </c>
      <c r="L1065" s="113" t="s">
        <v>420</v>
      </c>
      <c r="M1065" s="113" t="s">
        <v>388</v>
      </c>
      <c r="N1065" s="113" t="s">
        <v>44</v>
      </c>
      <c r="O1065" s="113" t="s">
        <v>442</v>
      </c>
      <c r="P1065" s="113" t="s">
        <v>824</v>
      </c>
      <c r="Q1065" s="113">
        <v>327</v>
      </c>
      <c r="R1065" s="113" t="s">
        <v>71</v>
      </c>
      <c r="S1065" s="84" t="str">
        <f t="shared" si="112"/>
        <v>IVY HERRINGBONE</v>
      </c>
      <c r="T1065" s="84" t="str">
        <f t="shared" si="115"/>
        <v>синий / бежевый</v>
      </c>
      <c r="Y1065" s="60">
        <f t="shared" si="116"/>
        <v>2</v>
      </c>
      <c r="Z1065" s="49">
        <f t="shared" si="117"/>
        <v>265</v>
      </c>
      <c r="AA1065" s="60">
        <f t="shared" si="118"/>
        <v>2265</v>
      </c>
    </row>
    <row r="1066" spans="1:27">
      <c r="A1066" s="84" t="str">
        <f t="shared" si="113"/>
        <v>6170504327</v>
      </c>
      <c r="B1066" s="84" t="str">
        <f t="shared" si="114"/>
        <v>02-265-95</v>
      </c>
      <c r="C1066" s="113" t="s">
        <v>2476</v>
      </c>
      <c r="D1066" s="113" t="s">
        <v>2470</v>
      </c>
      <c r="E1066" s="113" t="s">
        <v>797</v>
      </c>
      <c r="F1066" s="114">
        <v>58</v>
      </c>
      <c r="G1066" s="113" t="s">
        <v>2347</v>
      </c>
      <c r="H1066" s="113" t="s">
        <v>247</v>
      </c>
      <c r="I1066" s="113" t="s">
        <v>786</v>
      </c>
      <c r="J1066" s="113" t="s">
        <v>320</v>
      </c>
      <c r="K1066" s="113" t="s">
        <v>382</v>
      </c>
      <c r="L1066" s="113" t="s">
        <v>420</v>
      </c>
      <c r="M1066" s="113" t="s">
        <v>388</v>
      </c>
      <c r="N1066" s="113" t="s">
        <v>44</v>
      </c>
      <c r="O1066" s="113" t="s">
        <v>442</v>
      </c>
      <c r="P1066" s="113" t="s">
        <v>824</v>
      </c>
      <c r="Q1066" s="113">
        <v>327</v>
      </c>
      <c r="R1066" s="113" t="s">
        <v>71</v>
      </c>
      <c r="S1066" s="84" t="str">
        <f t="shared" si="112"/>
        <v>IVY HERRINGBONE</v>
      </c>
      <c r="T1066" s="84" t="str">
        <f t="shared" si="115"/>
        <v>синий / бежевый</v>
      </c>
      <c r="Y1066" s="60">
        <f t="shared" si="116"/>
        <v>2</v>
      </c>
      <c r="Z1066" s="49">
        <f t="shared" si="117"/>
        <v>265</v>
      </c>
      <c r="AA1066" s="60">
        <f t="shared" si="118"/>
        <v>2265</v>
      </c>
    </row>
    <row r="1067" spans="1:27">
      <c r="A1067" s="84" t="str">
        <f t="shared" si="113"/>
        <v>6170504327</v>
      </c>
      <c r="B1067" s="84" t="str">
        <f t="shared" si="114"/>
        <v>02-265-95</v>
      </c>
      <c r="C1067" s="113" t="s">
        <v>2477</v>
      </c>
      <c r="D1067" s="113" t="s">
        <v>2470</v>
      </c>
      <c r="E1067" s="113" t="s">
        <v>798</v>
      </c>
      <c r="F1067" s="114">
        <v>60</v>
      </c>
      <c r="G1067" s="113" t="s">
        <v>2347</v>
      </c>
      <c r="H1067" s="113" t="s">
        <v>247</v>
      </c>
      <c r="I1067" s="113" t="s">
        <v>786</v>
      </c>
      <c r="J1067" s="113" t="s">
        <v>320</v>
      </c>
      <c r="K1067" s="113" t="s">
        <v>382</v>
      </c>
      <c r="L1067" s="113" t="s">
        <v>420</v>
      </c>
      <c r="M1067" s="113" t="s">
        <v>388</v>
      </c>
      <c r="N1067" s="113" t="s">
        <v>44</v>
      </c>
      <c r="O1067" s="113" t="s">
        <v>442</v>
      </c>
      <c r="P1067" s="113" t="s">
        <v>824</v>
      </c>
      <c r="Q1067" s="113">
        <v>327</v>
      </c>
      <c r="R1067" s="113" t="s">
        <v>71</v>
      </c>
      <c r="S1067" s="84" t="str">
        <f t="shared" si="112"/>
        <v>IVY HERRINGBONE</v>
      </c>
      <c r="T1067" s="84" t="str">
        <f t="shared" si="115"/>
        <v>синий / бежевый</v>
      </c>
      <c r="Y1067" s="60">
        <f t="shared" si="116"/>
        <v>2</v>
      </c>
      <c r="Z1067" s="49">
        <f t="shared" si="117"/>
        <v>265</v>
      </c>
      <c r="AA1067" s="60">
        <f t="shared" si="118"/>
        <v>2265</v>
      </c>
    </row>
    <row r="1068" spans="1:27">
      <c r="A1068" s="84" t="str">
        <f t="shared" si="113"/>
        <v>6170504327</v>
      </c>
      <c r="B1068" s="84" t="str">
        <f t="shared" si="114"/>
        <v>02-265-95</v>
      </c>
      <c r="C1068" s="113" t="s">
        <v>2478</v>
      </c>
      <c r="D1068" s="113" t="s">
        <v>2470</v>
      </c>
      <c r="E1068" s="113" t="s">
        <v>835</v>
      </c>
      <c r="F1068" s="114">
        <v>62</v>
      </c>
      <c r="G1068" s="113" t="s">
        <v>2347</v>
      </c>
      <c r="H1068" s="113" t="s">
        <v>247</v>
      </c>
      <c r="I1068" s="113" t="s">
        <v>786</v>
      </c>
      <c r="J1068" s="113" t="s">
        <v>320</v>
      </c>
      <c r="K1068" s="113" t="s">
        <v>382</v>
      </c>
      <c r="L1068" s="113" t="s">
        <v>420</v>
      </c>
      <c r="M1068" s="113" t="s">
        <v>388</v>
      </c>
      <c r="N1068" s="113" t="s">
        <v>44</v>
      </c>
      <c r="O1068" s="113" t="s">
        <v>442</v>
      </c>
      <c r="P1068" s="113" t="s">
        <v>824</v>
      </c>
      <c r="Q1068" s="113">
        <v>327</v>
      </c>
      <c r="R1068" s="113" t="s">
        <v>71</v>
      </c>
      <c r="S1068" s="84" t="str">
        <f t="shared" si="112"/>
        <v>IVY HERRINGBONE</v>
      </c>
      <c r="T1068" s="84" t="str">
        <f t="shared" si="115"/>
        <v>синий / бежевый</v>
      </c>
      <c r="Y1068" s="60">
        <f t="shared" si="116"/>
        <v>2</v>
      </c>
      <c r="Z1068" s="49">
        <f t="shared" si="117"/>
        <v>265</v>
      </c>
      <c r="AA1068" s="60">
        <f t="shared" si="118"/>
        <v>2265</v>
      </c>
    </row>
    <row r="1069" spans="1:27">
      <c r="A1069" s="84" t="str">
        <f t="shared" si="113"/>
        <v>6170504333</v>
      </c>
      <c r="B1069" s="84" t="str">
        <f t="shared" si="114"/>
        <v>02-265-08</v>
      </c>
      <c r="C1069" s="113" t="s">
        <v>2479</v>
      </c>
      <c r="D1069" s="113" t="s">
        <v>2480</v>
      </c>
      <c r="E1069" s="113" t="s">
        <v>790</v>
      </c>
      <c r="F1069" s="114">
        <v>55</v>
      </c>
      <c r="G1069" s="113" t="s">
        <v>2347</v>
      </c>
      <c r="H1069" s="113" t="s">
        <v>83</v>
      </c>
      <c r="I1069" s="113" t="s">
        <v>786</v>
      </c>
      <c r="J1069" s="113" t="s">
        <v>320</v>
      </c>
      <c r="K1069" s="113" t="s">
        <v>382</v>
      </c>
      <c r="L1069" s="113" t="s">
        <v>420</v>
      </c>
      <c r="M1069" s="113" t="s">
        <v>388</v>
      </c>
      <c r="N1069" s="113" t="s">
        <v>44</v>
      </c>
      <c r="O1069" s="113" t="s">
        <v>442</v>
      </c>
      <c r="P1069" s="113" t="s">
        <v>824</v>
      </c>
      <c r="Q1069" s="113">
        <v>333</v>
      </c>
      <c r="R1069" s="113" t="s">
        <v>83</v>
      </c>
      <c r="S1069" s="84" t="str">
        <f t="shared" si="112"/>
        <v>IVY HERRINGBONE</v>
      </c>
      <c r="T1069" s="84" t="str">
        <f t="shared" si="115"/>
        <v>серый</v>
      </c>
      <c r="Y1069" s="60">
        <f t="shared" si="116"/>
        <v>2</v>
      </c>
      <c r="Z1069" s="49">
        <f t="shared" si="117"/>
        <v>265</v>
      </c>
      <c r="AA1069" s="60">
        <f t="shared" si="118"/>
        <v>2265</v>
      </c>
    </row>
    <row r="1070" spans="1:27">
      <c r="A1070" s="84" t="str">
        <f t="shared" si="113"/>
        <v>6170504333</v>
      </c>
      <c r="B1070" s="84" t="str">
        <f t="shared" si="114"/>
        <v>02-265-08</v>
      </c>
      <c r="C1070" s="113" t="s">
        <v>2481</v>
      </c>
      <c r="D1070" s="113" t="s">
        <v>2480</v>
      </c>
      <c r="E1070" s="113" t="s">
        <v>787</v>
      </c>
      <c r="F1070" s="114">
        <v>57</v>
      </c>
      <c r="G1070" s="113" t="s">
        <v>2347</v>
      </c>
      <c r="H1070" s="113" t="s">
        <v>83</v>
      </c>
      <c r="I1070" s="113" t="s">
        <v>786</v>
      </c>
      <c r="J1070" s="113" t="s">
        <v>320</v>
      </c>
      <c r="K1070" s="113" t="s">
        <v>382</v>
      </c>
      <c r="L1070" s="113" t="s">
        <v>420</v>
      </c>
      <c r="M1070" s="113" t="s">
        <v>388</v>
      </c>
      <c r="N1070" s="113" t="s">
        <v>44</v>
      </c>
      <c r="O1070" s="113" t="s">
        <v>442</v>
      </c>
      <c r="P1070" s="113" t="s">
        <v>824</v>
      </c>
      <c r="Q1070" s="113">
        <v>333</v>
      </c>
      <c r="R1070" s="113" t="s">
        <v>83</v>
      </c>
      <c r="S1070" s="84" t="str">
        <f t="shared" si="112"/>
        <v>IVY HERRINGBONE</v>
      </c>
      <c r="T1070" s="84" t="str">
        <f t="shared" si="115"/>
        <v>серый</v>
      </c>
      <c r="Y1070" s="60">
        <f t="shared" si="116"/>
        <v>2</v>
      </c>
      <c r="Z1070" s="49">
        <f t="shared" si="117"/>
        <v>265</v>
      </c>
      <c r="AA1070" s="60">
        <f t="shared" si="118"/>
        <v>2265</v>
      </c>
    </row>
    <row r="1071" spans="1:27">
      <c r="A1071" s="84" t="str">
        <f t="shared" si="113"/>
        <v>6170504333</v>
      </c>
      <c r="B1071" s="84" t="str">
        <f t="shared" si="114"/>
        <v>02-265-08</v>
      </c>
      <c r="C1071" s="113" t="s">
        <v>2482</v>
      </c>
      <c r="D1071" s="113" t="s">
        <v>2480</v>
      </c>
      <c r="E1071" s="113" t="s">
        <v>785</v>
      </c>
      <c r="F1071" s="114">
        <v>59</v>
      </c>
      <c r="G1071" s="113" t="s">
        <v>2347</v>
      </c>
      <c r="H1071" s="113" t="s">
        <v>83</v>
      </c>
      <c r="I1071" s="113" t="s">
        <v>786</v>
      </c>
      <c r="J1071" s="113" t="s">
        <v>320</v>
      </c>
      <c r="K1071" s="113" t="s">
        <v>382</v>
      </c>
      <c r="L1071" s="113" t="s">
        <v>420</v>
      </c>
      <c r="M1071" s="113" t="s">
        <v>388</v>
      </c>
      <c r="N1071" s="113" t="s">
        <v>44</v>
      </c>
      <c r="O1071" s="113" t="s">
        <v>442</v>
      </c>
      <c r="P1071" s="113" t="s">
        <v>824</v>
      </c>
      <c r="Q1071" s="113">
        <v>333</v>
      </c>
      <c r="R1071" s="113" t="s">
        <v>83</v>
      </c>
      <c r="S1071" s="84" t="str">
        <f t="shared" si="112"/>
        <v>IVY HERRINGBONE</v>
      </c>
      <c r="T1071" s="84" t="str">
        <f t="shared" si="115"/>
        <v>серый</v>
      </c>
      <c r="Y1071" s="60">
        <f t="shared" si="116"/>
        <v>2</v>
      </c>
      <c r="Z1071" s="49">
        <f t="shared" si="117"/>
        <v>265</v>
      </c>
      <c r="AA1071" s="60">
        <f t="shared" si="118"/>
        <v>2265</v>
      </c>
    </row>
    <row r="1072" spans="1:27">
      <c r="A1072" s="84" t="str">
        <f t="shared" si="113"/>
        <v>6170504333</v>
      </c>
      <c r="B1072" s="84" t="str">
        <f t="shared" si="114"/>
        <v>02-265-08</v>
      </c>
      <c r="C1072" s="113" t="s">
        <v>2483</v>
      </c>
      <c r="D1072" s="113" t="s">
        <v>2480</v>
      </c>
      <c r="E1072" s="113" t="s">
        <v>788</v>
      </c>
      <c r="F1072" s="114">
        <v>61</v>
      </c>
      <c r="G1072" s="113" t="s">
        <v>2347</v>
      </c>
      <c r="H1072" s="113" t="s">
        <v>83</v>
      </c>
      <c r="I1072" s="113" t="s">
        <v>786</v>
      </c>
      <c r="J1072" s="113" t="s">
        <v>320</v>
      </c>
      <c r="K1072" s="113" t="s">
        <v>382</v>
      </c>
      <c r="L1072" s="113" t="s">
        <v>420</v>
      </c>
      <c r="M1072" s="113" t="s">
        <v>388</v>
      </c>
      <c r="N1072" s="113" t="s">
        <v>44</v>
      </c>
      <c r="O1072" s="113" t="s">
        <v>442</v>
      </c>
      <c r="P1072" s="113" t="s">
        <v>824</v>
      </c>
      <c r="Q1072" s="113">
        <v>333</v>
      </c>
      <c r="R1072" s="113" t="s">
        <v>83</v>
      </c>
      <c r="S1072" s="84" t="str">
        <f t="shared" si="112"/>
        <v>IVY HERRINGBONE</v>
      </c>
      <c r="T1072" s="84" t="str">
        <f t="shared" si="115"/>
        <v>серый</v>
      </c>
      <c r="Y1072" s="60">
        <f t="shared" si="116"/>
        <v>2</v>
      </c>
      <c r="Z1072" s="49">
        <f t="shared" si="117"/>
        <v>265</v>
      </c>
      <c r="AA1072" s="60">
        <f t="shared" si="118"/>
        <v>2265</v>
      </c>
    </row>
    <row r="1073" spans="1:27">
      <c r="A1073" s="84" t="str">
        <f t="shared" si="113"/>
        <v>6170504333</v>
      </c>
      <c r="B1073" s="84" t="str">
        <f t="shared" si="114"/>
        <v>02-265-08</v>
      </c>
      <c r="C1073" s="113" t="s">
        <v>2484</v>
      </c>
      <c r="D1073" s="113" t="s">
        <v>2480</v>
      </c>
      <c r="E1073" s="113" t="s">
        <v>789</v>
      </c>
      <c r="F1073" s="114">
        <v>63</v>
      </c>
      <c r="G1073" s="113" t="s">
        <v>2347</v>
      </c>
      <c r="H1073" s="113" t="s">
        <v>83</v>
      </c>
      <c r="I1073" s="113" t="s">
        <v>786</v>
      </c>
      <c r="J1073" s="113" t="s">
        <v>320</v>
      </c>
      <c r="K1073" s="113" t="s">
        <v>382</v>
      </c>
      <c r="L1073" s="113" t="s">
        <v>420</v>
      </c>
      <c r="M1073" s="113" t="s">
        <v>388</v>
      </c>
      <c r="N1073" s="113" t="s">
        <v>44</v>
      </c>
      <c r="O1073" s="113" t="s">
        <v>442</v>
      </c>
      <c r="P1073" s="113" t="s">
        <v>824</v>
      </c>
      <c r="Q1073" s="113">
        <v>333</v>
      </c>
      <c r="R1073" s="113" t="s">
        <v>83</v>
      </c>
      <c r="S1073" s="84" t="str">
        <f t="shared" si="112"/>
        <v>IVY HERRINGBONE</v>
      </c>
      <c r="T1073" s="84" t="str">
        <f t="shared" si="115"/>
        <v>серый</v>
      </c>
      <c r="Y1073" s="60">
        <f t="shared" si="116"/>
        <v>2</v>
      </c>
      <c r="Z1073" s="49">
        <f t="shared" si="117"/>
        <v>265</v>
      </c>
      <c r="AA1073" s="60">
        <f t="shared" si="118"/>
        <v>2265</v>
      </c>
    </row>
    <row r="1074" spans="1:27">
      <c r="A1074" s="84" t="str">
        <f t="shared" si="113"/>
        <v>6170504333</v>
      </c>
      <c r="B1074" s="84" t="str">
        <f t="shared" si="114"/>
        <v>02-265-08</v>
      </c>
      <c r="C1074" s="113" t="s">
        <v>2485</v>
      </c>
      <c r="D1074" s="113" t="s">
        <v>2480</v>
      </c>
      <c r="E1074" s="113" t="s">
        <v>813</v>
      </c>
      <c r="F1074" s="114">
        <v>56</v>
      </c>
      <c r="G1074" s="113" t="s">
        <v>2347</v>
      </c>
      <c r="H1074" s="113" t="s">
        <v>83</v>
      </c>
      <c r="I1074" s="113" t="s">
        <v>786</v>
      </c>
      <c r="J1074" s="113" t="s">
        <v>320</v>
      </c>
      <c r="K1074" s="113" t="s">
        <v>382</v>
      </c>
      <c r="L1074" s="113" t="s">
        <v>420</v>
      </c>
      <c r="M1074" s="113" t="s">
        <v>388</v>
      </c>
      <c r="N1074" s="113" t="s">
        <v>44</v>
      </c>
      <c r="O1074" s="113" t="s">
        <v>442</v>
      </c>
      <c r="P1074" s="113" t="s">
        <v>824</v>
      </c>
      <c r="Q1074" s="113">
        <v>333</v>
      </c>
      <c r="R1074" s="113" t="s">
        <v>83</v>
      </c>
      <c r="S1074" s="84" t="str">
        <f t="shared" si="112"/>
        <v>IVY HERRINGBONE</v>
      </c>
      <c r="T1074" s="84" t="str">
        <f t="shared" si="115"/>
        <v>серый</v>
      </c>
      <c r="Y1074" s="60">
        <f t="shared" si="116"/>
        <v>2</v>
      </c>
      <c r="Z1074" s="49">
        <f t="shared" si="117"/>
        <v>265</v>
      </c>
      <c r="AA1074" s="60">
        <f t="shared" si="118"/>
        <v>2265</v>
      </c>
    </row>
    <row r="1075" spans="1:27">
      <c r="A1075" s="84" t="str">
        <f t="shared" si="113"/>
        <v>6170504333</v>
      </c>
      <c r="B1075" s="84" t="str">
        <f t="shared" si="114"/>
        <v>02-265-08</v>
      </c>
      <c r="C1075" s="113" t="s">
        <v>2486</v>
      </c>
      <c r="D1075" s="113" t="s">
        <v>2480</v>
      </c>
      <c r="E1075" s="113" t="s">
        <v>798</v>
      </c>
      <c r="F1075" s="114">
        <v>60</v>
      </c>
      <c r="G1075" s="113" t="s">
        <v>2347</v>
      </c>
      <c r="H1075" s="113" t="s">
        <v>83</v>
      </c>
      <c r="I1075" s="113" t="s">
        <v>786</v>
      </c>
      <c r="J1075" s="113" t="s">
        <v>320</v>
      </c>
      <c r="K1075" s="113" t="s">
        <v>382</v>
      </c>
      <c r="L1075" s="113" t="s">
        <v>420</v>
      </c>
      <c r="M1075" s="113" t="s">
        <v>388</v>
      </c>
      <c r="N1075" s="113" t="s">
        <v>44</v>
      </c>
      <c r="O1075" s="113" t="s">
        <v>442</v>
      </c>
      <c r="P1075" s="113" t="s">
        <v>824</v>
      </c>
      <c r="Q1075" s="113">
        <v>333</v>
      </c>
      <c r="R1075" s="113" t="s">
        <v>83</v>
      </c>
      <c r="S1075" s="84" t="str">
        <f t="shared" si="112"/>
        <v>IVY HERRINGBONE</v>
      </c>
      <c r="T1075" s="84" t="str">
        <f t="shared" si="115"/>
        <v>серый</v>
      </c>
      <c r="Y1075" s="60">
        <f t="shared" si="116"/>
        <v>2</v>
      </c>
      <c r="Z1075" s="49">
        <f t="shared" si="117"/>
        <v>265</v>
      </c>
      <c r="AA1075" s="60">
        <f t="shared" si="118"/>
        <v>2265</v>
      </c>
    </row>
    <row r="1076" spans="1:27">
      <c r="A1076" s="84" t="str">
        <f t="shared" si="113"/>
        <v>6170504371</v>
      </c>
      <c r="B1076" s="84" t="str">
        <f t="shared" si="114"/>
        <v>02-265-53</v>
      </c>
      <c r="C1076" s="113" t="s">
        <v>2487</v>
      </c>
      <c r="D1076" s="113" t="s">
        <v>2488</v>
      </c>
      <c r="E1076" s="113" t="s">
        <v>787</v>
      </c>
      <c r="F1076" s="114">
        <v>57</v>
      </c>
      <c r="G1076" s="113" t="s">
        <v>2347</v>
      </c>
      <c r="H1076" s="113" t="s">
        <v>101</v>
      </c>
      <c r="I1076" s="113" t="s">
        <v>786</v>
      </c>
      <c r="J1076" s="113" t="s">
        <v>320</v>
      </c>
      <c r="K1076" s="113" t="s">
        <v>382</v>
      </c>
      <c r="L1076" s="113" t="s">
        <v>420</v>
      </c>
      <c r="M1076" s="113" t="s">
        <v>388</v>
      </c>
      <c r="N1076" s="113" t="s">
        <v>44</v>
      </c>
      <c r="O1076" s="113" t="s">
        <v>442</v>
      </c>
      <c r="P1076" s="113" t="s">
        <v>824</v>
      </c>
      <c r="Q1076" s="113">
        <v>371</v>
      </c>
      <c r="R1076" s="113" t="s">
        <v>63</v>
      </c>
      <c r="S1076" s="84" t="str">
        <f t="shared" si="112"/>
        <v>IVY HERRINGBONE</v>
      </c>
      <c r="T1076" s="84" t="str">
        <f t="shared" si="115"/>
        <v>бежевый / черный</v>
      </c>
      <c r="Y1076" s="60">
        <f t="shared" si="116"/>
        <v>2</v>
      </c>
      <c r="Z1076" s="49">
        <f t="shared" si="117"/>
        <v>265</v>
      </c>
      <c r="AA1076" s="60">
        <f t="shared" si="118"/>
        <v>2265</v>
      </c>
    </row>
    <row r="1077" spans="1:27">
      <c r="A1077" s="84" t="str">
        <f t="shared" si="113"/>
        <v>6170504371</v>
      </c>
      <c r="B1077" s="84" t="str">
        <f t="shared" si="114"/>
        <v>02-265-53</v>
      </c>
      <c r="C1077" s="113" t="s">
        <v>2489</v>
      </c>
      <c r="D1077" s="113" t="s">
        <v>2488</v>
      </c>
      <c r="E1077" s="113" t="s">
        <v>785</v>
      </c>
      <c r="F1077" s="114">
        <v>59</v>
      </c>
      <c r="G1077" s="113" t="s">
        <v>2347</v>
      </c>
      <c r="H1077" s="113" t="s">
        <v>101</v>
      </c>
      <c r="I1077" s="113" t="s">
        <v>786</v>
      </c>
      <c r="J1077" s="113" t="s">
        <v>320</v>
      </c>
      <c r="K1077" s="113" t="s">
        <v>382</v>
      </c>
      <c r="L1077" s="113" t="s">
        <v>420</v>
      </c>
      <c r="M1077" s="113" t="s">
        <v>388</v>
      </c>
      <c r="N1077" s="113" t="s">
        <v>44</v>
      </c>
      <c r="O1077" s="113" t="s">
        <v>442</v>
      </c>
      <c r="P1077" s="113" t="s">
        <v>824</v>
      </c>
      <c r="Q1077" s="113">
        <v>371</v>
      </c>
      <c r="R1077" s="113" t="s">
        <v>63</v>
      </c>
      <c r="S1077" s="84" t="str">
        <f t="shared" si="112"/>
        <v>IVY HERRINGBONE</v>
      </c>
      <c r="T1077" s="84" t="str">
        <f t="shared" si="115"/>
        <v>бежевый / черный</v>
      </c>
      <c r="Y1077" s="60">
        <f t="shared" si="116"/>
        <v>2</v>
      </c>
      <c r="Z1077" s="49">
        <f t="shared" si="117"/>
        <v>265</v>
      </c>
      <c r="AA1077" s="60">
        <f t="shared" si="118"/>
        <v>2265</v>
      </c>
    </row>
    <row r="1078" spans="1:27">
      <c r="A1078" s="84" t="str">
        <f t="shared" si="113"/>
        <v>6170504371</v>
      </c>
      <c r="B1078" s="84" t="str">
        <f t="shared" si="114"/>
        <v>02-265-53</v>
      </c>
      <c r="C1078" s="113" t="s">
        <v>2490</v>
      </c>
      <c r="D1078" s="113" t="s">
        <v>2488</v>
      </c>
      <c r="E1078" s="113" t="s">
        <v>788</v>
      </c>
      <c r="F1078" s="114">
        <v>61</v>
      </c>
      <c r="G1078" s="113" t="s">
        <v>2347</v>
      </c>
      <c r="H1078" s="113" t="s">
        <v>101</v>
      </c>
      <c r="I1078" s="113" t="s">
        <v>786</v>
      </c>
      <c r="J1078" s="113" t="s">
        <v>320</v>
      </c>
      <c r="K1078" s="113" t="s">
        <v>382</v>
      </c>
      <c r="L1078" s="113" t="s">
        <v>420</v>
      </c>
      <c r="M1078" s="113" t="s">
        <v>388</v>
      </c>
      <c r="N1078" s="113" t="s">
        <v>44</v>
      </c>
      <c r="O1078" s="113" t="s">
        <v>442</v>
      </c>
      <c r="P1078" s="113" t="s">
        <v>824</v>
      </c>
      <c r="Q1078" s="113">
        <v>371</v>
      </c>
      <c r="R1078" s="113" t="s">
        <v>63</v>
      </c>
      <c r="S1078" s="84" t="str">
        <f t="shared" si="112"/>
        <v>IVY HERRINGBONE</v>
      </c>
      <c r="T1078" s="84" t="str">
        <f t="shared" si="115"/>
        <v>бежевый / черный</v>
      </c>
      <c r="Y1078" s="60">
        <f t="shared" si="116"/>
        <v>2</v>
      </c>
      <c r="Z1078" s="49">
        <f t="shared" si="117"/>
        <v>265</v>
      </c>
      <c r="AA1078" s="60">
        <f t="shared" si="118"/>
        <v>2265</v>
      </c>
    </row>
    <row r="1079" spans="1:27">
      <c r="A1079" s="84" t="str">
        <f t="shared" si="113"/>
        <v>6170504371</v>
      </c>
      <c r="B1079" s="84" t="str">
        <f t="shared" si="114"/>
        <v>02-265-53</v>
      </c>
      <c r="C1079" s="113" t="s">
        <v>2491</v>
      </c>
      <c r="D1079" s="113" t="s">
        <v>2488</v>
      </c>
      <c r="E1079" s="113" t="s">
        <v>789</v>
      </c>
      <c r="F1079" s="114">
        <v>63</v>
      </c>
      <c r="G1079" s="113" t="s">
        <v>2347</v>
      </c>
      <c r="H1079" s="113" t="s">
        <v>101</v>
      </c>
      <c r="I1079" s="113" t="s">
        <v>786</v>
      </c>
      <c r="J1079" s="113" t="s">
        <v>320</v>
      </c>
      <c r="K1079" s="113" t="s">
        <v>382</v>
      </c>
      <c r="L1079" s="113" t="s">
        <v>420</v>
      </c>
      <c r="M1079" s="113" t="s">
        <v>388</v>
      </c>
      <c r="N1079" s="113" t="s">
        <v>44</v>
      </c>
      <c r="O1079" s="113" t="s">
        <v>442</v>
      </c>
      <c r="P1079" s="113" t="s">
        <v>824</v>
      </c>
      <c r="Q1079" s="113">
        <v>371</v>
      </c>
      <c r="R1079" s="113" t="s">
        <v>63</v>
      </c>
      <c r="S1079" s="84" t="str">
        <f t="shared" si="112"/>
        <v>IVY HERRINGBONE</v>
      </c>
      <c r="T1079" s="84" t="str">
        <f t="shared" si="115"/>
        <v>бежевый / черный</v>
      </c>
      <c r="Y1079" s="60">
        <f t="shared" si="116"/>
        <v>2</v>
      </c>
      <c r="Z1079" s="49">
        <f t="shared" si="117"/>
        <v>265</v>
      </c>
      <c r="AA1079" s="60">
        <f t="shared" si="118"/>
        <v>2265</v>
      </c>
    </row>
    <row r="1080" spans="1:27">
      <c r="A1080" s="84" t="str">
        <f t="shared" si="113"/>
        <v>6170504371</v>
      </c>
      <c r="B1080" s="84" t="str">
        <f t="shared" si="114"/>
        <v>02-265-53</v>
      </c>
      <c r="C1080" s="113" t="s">
        <v>2492</v>
      </c>
      <c r="D1080" s="113" t="s">
        <v>2488</v>
      </c>
      <c r="E1080" s="113" t="s">
        <v>797</v>
      </c>
      <c r="F1080" s="114">
        <v>58</v>
      </c>
      <c r="G1080" s="113" t="s">
        <v>2347</v>
      </c>
      <c r="H1080" s="113" t="s">
        <v>101</v>
      </c>
      <c r="I1080" s="113" t="s">
        <v>786</v>
      </c>
      <c r="J1080" s="113" t="s">
        <v>320</v>
      </c>
      <c r="K1080" s="113" t="s">
        <v>382</v>
      </c>
      <c r="L1080" s="113" t="s">
        <v>420</v>
      </c>
      <c r="M1080" s="113" t="s">
        <v>388</v>
      </c>
      <c r="N1080" s="113" t="s">
        <v>44</v>
      </c>
      <c r="O1080" s="113" t="s">
        <v>442</v>
      </c>
      <c r="P1080" s="113" t="s">
        <v>824</v>
      </c>
      <c r="Q1080" s="113">
        <v>371</v>
      </c>
      <c r="R1080" s="113" t="s">
        <v>63</v>
      </c>
      <c r="S1080" s="84" t="str">
        <f t="shared" si="112"/>
        <v>IVY HERRINGBONE</v>
      </c>
      <c r="T1080" s="84" t="str">
        <f t="shared" si="115"/>
        <v>бежевый / черный</v>
      </c>
      <c r="Y1080" s="60">
        <f t="shared" si="116"/>
        <v>2</v>
      </c>
      <c r="Z1080" s="49">
        <f t="shared" si="117"/>
        <v>265</v>
      </c>
      <c r="AA1080" s="60">
        <f t="shared" si="118"/>
        <v>2265</v>
      </c>
    </row>
    <row r="1081" spans="1:27">
      <c r="A1081" s="84" t="str">
        <f t="shared" si="113"/>
        <v>6170504371</v>
      </c>
      <c r="B1081" s="84" t="str">
        <f t="shared" si="114"/>
        <v>02-265-53</v>
      </c>
      <c r="C1081" s="113" t="s">
        <v>2493</v>
      </c>
      <c r="D1081" s="113" t="s">
        <v>2488</v>
      </c>
      <c r="E1081" s="113" t="s">
        <v>798</v>
      </c>
      <c r="F1081" s="114">
        <v>60</v>
      </c>
      <c r="G1081" s="113" t="s">
        <v>2347</v>
      </c>
      <c r="H1081" s="113" t="s">
        <v>101</v>
      </c>
      <c r="I1081" s="113" t="s">
        <v>786</v>
      </c>
      <c r="J1081" s="113" t="s">
        <v>320</v>
      </c>
      <c r="K1081" s="113" t="s">
        <v>382</v>
      </c>
      <c r="L1081" s="113" t="s">
        <v>420</v>
      </c>
      <c r="M1081" s="113" t="s">
        <v>388</v>
      </c>
      <c r="N1081" s="113" t="s">
        <v>44</v>
      </c>
      <c r="O1081" s="113" t="s">
        <v>442</v>
      </c>
      <c r="P1081" s="113" t="s">
        <v>824</v>
      </c>
      <c r="Q1081" s="113">
        <v>371</v>
      </c>
      <c r="R1081" s="113" t="s">
        <v>63</v>
      </c>
      <c r="S1081" s="84" t="str">
        <f t="shared" si="112"/>
        <v>IVY HERRINGBONE</v>
      </c>
      <c r="T1081" s="84" t="str">
        <f t="shared" si="115"/>
        <v>бежевый / черный</v>
      </c>
      <c r="Y1081" s="60">
        <f t="shared" si="116"/>
        <v>2</v>
      </c>
      <c r="Z1081" s="49">
        <f t="shared" si="117"/>
        <v>265</v>
      </c>
      <c r="AA1081" s="60">
        <f t="shared" si="118"/>
        <v>2265</v>
      </c>
    </row>
    <row r="1082" spans="1:27">
      <c r="A1082" s="84" t="str">
        <f t="shared" si="113"/>
        <v>6170504371</v>
      </c>
      <c r="B1082" s="84" t="str">
        <f t="shared" si="114"/>
        <v>02-265-53</v>
      </c>
      <c r="C1082" s="113" t="s">
        <v>2494</v>
      </c>
      <c r="D1082" s="113" t="s">
        <v>2488</v>
      </c>
      <c r="E1082" s="113" t="s">
        <v>835</v>
      </c>
      <c r="F1082" s="114">
        <v>62</v>
      </c>
      <c r="G1082" s="113" t="s">
        <v>2347</v>
      </c>
      <c r="H1082" s="113" t="s">
        <v>101</v>
      </c>
      <c r="I1082" s="113" t="s">
        <v>786</v>
      </c>
      <c r="J1082" s="113" t="s">
        <v>320</v>
      </c>
      <c r="K1082" s="113" t="s">
        <v>382</v>
      </c>
      <c r="L1082" s="113" t="s">
        <v>420</v>
      </c>
      <c r="M1082" s="113" t="s">
        <v>388</v>
      </c>
      <c r="N1082" s="113" t="s">
        <v>44</v>
      </c>
      <c r="O1082" s="113" t="s">
        <v>442</v>
      </c>
      <c r="P1082" s="113" t="s">
        <v>824</v>
      </c>
      <c r="Q1082" s="113">
        <v>371</v>
      </c>
      <c r="R1082" s="113" t="s">
        <v>63</v>
      </c>
      <c r="S1082" s="84" t="str">
        <f t="shared" si="112"/>
        <v>IVY HERRINGBONE</v>
      </c>
      <c r="T1082" s="84" t="str">
        <f t="shared" si="115"/>
        <v>бежевый / черный</v>
      </c>
      <c r="Y1082" s="60">
        <f t="shared" si="116"/>
        <v>2</v>
      </c>
      <c r="Z1082" s="49">
        <f t="shared" si="117"/>
        <v>265</v>
      </c>
      <c r="AA1082" s="60">
        <f t="shared" si="118"/>
        <v>2265</v>
      </c>
    </row>
    <row r="1083" spans="1:27">
      <c r="A1083" s="84" t="str">
        <f t="shared" si="113"/>
        <v>6640501367</v>
      </c>
      <c r="B1083" s="84" t="str">
        <f t="shared" si="114"/>
        <v>02-266-14</v>
      </c>
      <c r="C1083" s="113" t="s">
        <v>2495</v>
      </c>
      <c r="D1083" s="113" t="s">
        <v>2496</v>
      </c>
      <c r="E1083" s="113" t="s">
        <v>787</v>
      </c>
      <c r="F1083" s="114">
        <v>57</v>
      </c>
      <c r="G1083" s="113" t="s">
        <v>2497</v>
      </c>
      <c r="H1083" s="113" t="s">
        <v>86</v>
      </c>
      <c r="I1083" s="113" t="s">
        <v>786</v>
      </c>
      <c r="J1083" s="113" t="s">
        <v>349</v>
      </c>
      <c r="K1083" s="113" t="s">
        <v>382</v>
      </c>
      <c r="L1083" s="113" t="s">
        <v>420</v>
      </c>
      <c r="M1083" s="113" t="s">
        <v>388</v>
      </c>
      <c r="N1083" s="113" t="s">
        <v>44</v>
      </c>
      <c r="O1083" s="113" t="s">
        <v>433</v>
      </c>
      <c r="P1083" s="113" t="s">
        <v>824</v>
      </c>
      <c r="Q1083" s="113">
        <v>367</v>
      </c>
      <c r="R1083" s="113" t="s">
        <v>86</v>
      </c>
      <c r="S1083" s="84" t="str">
        <f t="shared" si="112"/>
        <v>6-PANEL HARRIS TWEED</v>
      </c>
      <c r="T1083" s="84" t="str">
        <f t="shared" si="115"/>
        <v>коричневый</v>
      </c>
      <c r="Y1083" s="60">
        <f t="shared" si="116"/>
        <v>2</v>
      </c>
      <c r="Z1083" s="49">
        <f t="shared" si="117"/>
        <v>266</v>
      </c>
      <c r="AA1083" s="60">
        <f t="shared" si="118"/>
        <v>2266</v>
      </c>
    </row>
    <row r="1084" spans="1:27">
      <c r="A1084" s="84" t="str">
        <f t="shared" si="113"/>
        <v>6640501367</v>
      </c>
      <c r="B1084" s="84" t="str">
        <f t="shared" si="114"/>
        <v>02-266-14</v>
      </c>
      <c r="C1084" s="113" t="s">
        <v>2498</v>
      </c>
      <c r="D1084" s="113" t="s">
        <v>2496</v>
      </c>
      <c r="E1084" s="113" t="s">
        <v>785</v>
      </c>
      <c r="F1084" s="114">
        <v>59</v>
      </c>
      <c r="G1084" s="113" t="s">
        <v>2497</v>
      </c>
      <c r="H1084" s="113" t="s">
        <v>86</v>
      </c>
      <c r="I1084" s="113" t="s">
        <v>786</v>
      </c>
      <c r="J1084" s="113" t="s">
        <v>349</v>
      </c>
      <c r="K1084" s="113" t="s">
        <v>382</v>
      </c>
      <c r="L1084" s="113" t="s">
        <v>420</v>
      </c>
      <c r="M1084" s="113" t="s">
        <v>388</v>
      </c>
      <c r="N1084" s="113" t="s">
        <v>44</v>
      </c>
      <c r="O1084" s="113" t="s">
        <v>433</v>
      </c>
      <c r="P1084" s="113" t="s">
        <v>824</v>
      </c>
      <c r="Q1084" s="113">
        <v>367</v>
      </c>
      <c r="R1084" s="113" t="s">
        <v>86</v>
      </c>
      <c r="S1084" s="84" t="str">
        <f t="shared" si="112"/>
        <v>6-PANEL HARRIS TWEED</v>
      </c>
      <c r="T1084" s="84" t="str">
        <f t="shared" si="115"/>
        <v>коричневый</v>
      </c>
      <c r="Y1084" s="60">
        <f t="shared" si="116"/>
        <v>2</v>
      </c>
      <c r="Z1084" s="49">
        <f t="shared" si="117"/>
        <v>266</v>
      </c>
      <c r="AA1084" s="60">
        <f t="shared" si="118"/>
        <v>2266</v>
      </c>
    </row>
    <row r="1085" spans="1:27">
      <c r="A1085" s="84" t="str">
        <f t="shared" si="113"/>
        <v>6640501367</v>
      </c>
      <c r="B1085" s="84" t="str">
        <f t="shared" si="114"/>
        <v>02-266-14</v>
      </c>
      <c r="C1085" s="113" t="s">
        <v>2499</v>
      </c>
      <c r="D1085" s="113" t="s">
        <v>2496</v>
      </c>
      <c r="E1085" s="113" t="s">
        <v>788</v>
      </c>
      <c r="F1085" s="114">
        <v>61</v>
      </c>
      <c r="G1085" s="113" t="s">
        <v>2497</v>
      </c>
      <c r="H1085" s="113" t="s">
        <v>86</v>
      </c>
      <c r="I1085" s="113" t="s">
        <v>786</v>
      </c>
      <c r="J1085" s="113" t="s">
        <v>349</v>
      </c>
      <c r="K1085" s="113" t="s">
        <v>382</v>
      </c>
      <c r="L1085" s="113" t="s">
        <v>420</v>
      </c>
      <c r="M1085" s="113" t="s">
        <v>388</v>
      </c>
      <c r="N1085" s="113" t="s">
        <v>44</v>
      </c>
      <c r="O1085" s="113" t="s">
        <v>433</v>
      </c>
      <c r="P1085" s="113" t="s">
        <v>824</v>
      </c>
      <c r="Q1085" s="113">
        <v>367</v>
      </c>
      <c r="R1085" s="113" t="s">
        <v>86</v>
      </c>
      <c r="S1085" s="84" t="str">
        <f t="shared" si="112"/>
        <v>6-PANEL HARRIS TWEED</v>
      </c>
      <c r="T1085" s="84" t="str">
        <f t="shared" si="115"/>
        <v>коричневый</v>
      </c>
      <c r="Y1085" s="60">
        <f t="shared" si="116"/>
        <v>2</v>
      </c>
      <c r="Z1085" s="49">
        <f t="shared" si="117"/>
        <v>266</v>
      </c>
      <c r="AA1085" s="60">
        <f t="shared" si="118"/>
        <v>2266</v>
      </c>
    </row>
    <row r="1086" spans="1:27">
      <c r="A1086" s="84" t="str">
        <f t="shared" si="113"/>
        <v>6640502328</v>
      </c>
      <c r="B1086" s="84" t="str">
        <f t="shared" si="114"/>
        <v>02-267-06</v>
      </c>
      <c r="C1086" s="113" t="s">
        <v>2500</v>
      </c>
      <c r="D1086" s="113" t="s">
        <v>2501</v>
      </c>
      <c r="E1086" s="113" t="s">
        <v>787</v>
      </c>
      <c r="F1086" s="114">
        <v>57</v>
      </c>
      <c r="G1086" s="113" t="s">
        <v>2502</v>
      </c>
      <c r="H1086" s="113" t="s">
        <v>71</v>
      </c>
      <c r="I1086" s="113" t="s">
        <v>786</v>
      </c>
      <c r="J1086" s="113" t="s">
        <v>349</v>
      </c>
      <c r="K1086" s="113" t="s">
        <v>382</v>
      </c>
      <c r="L1086" s="113" t="s">
        <v>420</v>
      </c>
      <c r="M1086" s="113" t="s">
        <v>388</v>
      </c>
      <c r="N1086" s="113" t="s">
        <v>44</v>
      </c>
      <c r="O1086" s="113" t="s">
        <v>433</v>
      </c>
      <c r="P1086" s="113" t="s">
        <v>824</v>
      </c>
      <c r="Q1086" s="113">
        <v>328</v>
      </c>
      <c r="R1086" s="113" t="s">
        <v>71</v>
      </c>
      <c r="S1086" s="84" t="str">
        <f t="shared" si="112"/>
        <v>6-PANEL HERRINGBONE</v>
      </c>
      <c r="T1086" s="84" t="str">
        <f t="shared" si="115"/>
        <v>синий</v>
      </c>
      <c r="Y1086" s="60">
        <f t="shared" si="116"/>
        <v>2</v>
      </c>
      <c r="Z1086" s="49">
        <f t="shared" si="117"/>
        <v>267</v>
      </c>
      <c r="AA1086" s="60">
        <f t="shared" si="118"/>
        <v>2267</v>
      </c>
    </row>
    <row r="1087" spans="1:27">
      <c r="A1087" s="84" t="str">
        <f t="shared" si="113"/>
        <v>6640502328</v>
      </c>
      <c r="B1087" s="84" t="str">
        <f t="shared" si="114"/>
        <v>02-267-06</v>
      </c>
      <c r="C1087" s="113" t="s">
        <v>2503</v>
      </c>
      <c r="D1087" s="113" t="s">
        <v>2501</v>
      </c>
      <c r="E1087" s="113" t="s">
        <v>785</v>
      </c>
      <c r="F1087" s="114">
        <v>59</v>
      </c>
      <c r="G1087" s="113" t="s">
        <v>2502</v>
      </c>
      <c r="H1087" s="113" t="s">
        <v>71</v>
      </c>
      <c r="I1087" s="113" t="s">
        <v>786</v>
      </c>
      <c r="J1087" s="113" t="s">
        <v>349</v>
      </c>
      <c r="K1087" s="113" t="s">
        <v>382</v>
      </c>
      <c r="L1087" s="113" t="s">
        <v>420</v>
      </c>
      <c r="M1087" s="113" t="s">
        <v>388</v>
      </c>
      <c r="N1087" s="113" t="s">
        <v>44</v>
      </c>
      <c r="O1087" s="113" t="s">
        <v>433</v>
      </c>
      <c r="P1087" s="113" t="s">
        <v>824</v>
      </c>
      <c r="Q1087" s="113">
        <v>328</v>
      </c>
      <c r="R1087" s="113" t="s">
        <v>71</v>
      </c>
      <c r="S1087" s="84" t="str">
        <f t="shared" si="112"/>
        <v>6-PANEL HERRINGBONE</v>
      </c>
      <c r="T1087" s="84" t="str">
        <f t="shared" si="115"/>
        <v>синий</v>
      </c>
      <c r="Y1087" s="60">
        <f t="shared" si="116"/>
        <v>2</v>
      </c>
      <c r="Z1087" s="49">
        <f t="shared" si="117"/>
        <v>267</v>
      </c>
      <c r="AA1087" s="60">
        <f t="shared" si="118"/>
        <v>2267</v>
      </c>
    </row>
    <row r="1088" spans="1:27">
      <c r="A1088" s="84" t="str">
        <f t="shared" si="113"/>
        <v>6640502328</v>
      </c>
      <c r="B1088" s="84" t="str">
        <f t="shared" si="114"/>
        <v>02-267-06</v>
      </c>
      <c r="C1088" s="113" t="s">
        <v>2504</v>
      </c>
      <c r="D1088" s="113" t="s">
        <v>2501</v>
      </c>
      <c r="E1088" s="113" t="s">
        <v>788</v>
      </c>
      <c r="F1088" s="114">
        <v>61</v>
      </c>
      <c r="G1088" s="113" t="s">
        <v>2502</v>
      </c>
      <c r="H1088" s="113" t="s">
        <v>71</v>
      </c>
      <c r="I1088" s="113" t="s">
        <v>786</v>
      </c>
      <c r="J1088" s="113" t="s">
        <v>349</v>
      </c>
      <c r="K1088" s="113" t="s">
        <v>382</v>
      </c>
      <c r="L1088" s="113" t="s">
        <v>420</v>
      </c>
      <c r="M1088" s="113" t="s">
        <v>388</v>
      </c>
      <c r="N1088" s="113" t="s">
        <v>44</v>
      </c>
      <c r="O1088" s="113" t="s">
        <v>433</v>
      </c>
      <c r="P1088" s="113" t="s">
        <v>824</v>
      </c>
      <c r="Q1088" s="113">
        <v>328</v>
      </c>
      <c r="R1088" s="113" t="s">
        <v>71</v>
      </c>
      <c r="S1088" s="84" t="str">
        <f t="shared" si="112"/>
        <v>6-PANEL HERRINGBONE</v>
      </c>
      <c r="T1088" s="84" t="str">
        <f t="shared" si="115"/>
        <v>синий</v>
      </c>
      <c r="Y1088" s="60">
        <f t="shared" si="116"/>
        <v>2</v>
      </c>
      <c r="Z1088" s="49">
        <f t="shared" si="117"/>
        <v>267</v>
      </c>
      <c r="AA1088" s="60">
        <f t="shared" si="118"/>
        <v>2267</v>
      </c>
    </row>
    <row r="1089" spans="1:27">
      <c r="A1089" s="84" t="str">
        <f t="shared" si="113"/>
        <v>6640502328</v>
      </c>
      <c r="B1089" s="84" t="str">
        <f t="shared" si="114"/>
        <v>02-267-06</v>
      </c>
      <c r="C1089" s="113" t="s">
        <v>2505</v>
      </c>
      <c r="D1089" s="113" t="s">
        <v>2501</v>
      </c>
      <c r="E1089" s="113" t="s">
        <v>789</v>
      </c>
      <c r="F1089" s="114">
        <v>63</v>
      </c>
      <c r="G1089" s="113" t="s">
        <v>2502</v>
      </c>
      <c r="H1089" s="113" t="s">
        <v>71</v>
      </c>
      <c r="I1089" s="113" t="s">
        <v>786</v>
      </c>
      <c r="J1089" s="113" t="s">
        <v>349</v>
      </c>
      <c r="K1089" s="113" t="s">
        <v>382</v>
      </c>
      <c r="L1089" s="113" t="s">
        <v>420</v>
      </c>
      <c r="M1089" s="113" t="s">
        <v>388</v>
      </c>
      <c r="N1089" s="113" t="s">
        <v>44</v>
      </c>
      <c r="O1089" s="113" t="s">
        <v>433</v>
      </c>
      <c r="P1089" s="113" t="s">
        <v>824</v>
      </c>
      <c r="Q1089" s="113">
        <v>328</v>
      </c>
      <c r="R1089" s="113" t="s">
        <v>71</v>
      </c>
      <c r="S1089" s="84" t="str">
        <f t="shared" si="112"/>
        <v>6-PANEL HERRINGBONE</v>
      </c>
      <c r="T1089" s="84" t="str">
        <f t="shared" si="115"/>
        <v>синий</v>
      </c>
      <c r="Y1089" s="60">
        <f t="shared" si="116"/>
        <v>2</v>
      </c>
      <c r="Z1089" s="49">
        <f t="shared" si="117"/>
        <v>267</v>
      </c>
      <c r="AA1089" s="60">
        <f t="shared" si="118"/>
        <v>2267</v>
      </c>
    </row>
    <row r="1090" spans="1:27">
      <c r="A1090" s="84" t="str">
        <f t="shared" si="113"/>
        <v>6640505361</v>
      </c>
      <c r="B1090" s="84" t="str">
        <f t="shared" si="114"/>
        <v>02-090-91</v>
      </c>
      <c r="C1090" s="113" t="s">
        <v>2506</v>
      </c>
      <c r="D1090" s="113" t="s">
        <v>2507</v>
      </c>
      <c r="E1090" s="113" t="s">
        <v>787</v>
      </c>
      <c r="F1090" s="114">
        <v>57</v>
      </c>
      <c r="G1090" s="113" t="s">
        <v>1139</v>
      </c>
      <c r="H1090" s="113" t="s">
        <v>271</v>
      </c>
      <c r="I1090" s="113" t="s">
        <v>1069</v>
      </c>
      <c r="J1090" s="113" t="s">
        <v>349</v>
      </c>
      <c r="K1090" s="113" t="s">
        <v>382</v>
      </c>
      <c r="L1090" s="113" t="s">
        <v>420</v>
      </c>
      <c r="M1090" s="113" t="s">
        <v>388</v>
      </c>
      <c r="N1090" s="113" t="s">
        <v>44</v>
      </c>
      <c r="O1090" s="113" t="s">
        <v>386</v>
      </c>
      <c r="P1090" s="113" t="s">
        <v>824</v>
      </c>
      <c r="Q1090" s="113">
        <v>361</v>
      </c>
      <c r="R1090" s="113" t="s">
        <v>86</v>
      </c>
      <c r="S1090" s="84" t="str">
        <f t="shared" ref="S1090:S1153" si="119">IF(A1090&lt;&gt;"",IF(FIND(" ",G1090)&gt;=1,MID(G1090,FIND(" ",G1090)+1,LEN(G1090)),""),"")</f>
        <v>BROOKLIN</v>
      </c>
      <c r="T1090" s="84" t="str">
        <f t="shared" si="115"/>
        <v>темно-коричневый</v>
      </c>
      <c r="Y1090" s="60">
        <f t="shared" si="116"/>
        <v>2</v>
      </c>
      <c r="Z1090" s="49">
        <f t="shared" si="117"/>
        <v>90</v>
      </c>
      <c r="AA1090" s="60">
        <f t="shared" si="118"/>
        <v>2090</v>
      </c>
    </row>
    <row r="1091" spans="1:27">
      <c r="A1091" s="84" t="str">
        <f t="shared" ref="A1091:A1154" si="120">IF(G1091&amp;Q1091&lt;&gt;"",IF(FIND(" ",G1091)&gt;=1,MID(G1091,1,FIND(" ",G1091)-1)&amp;Q1091,G1091&amp;Q1091),"")</f>
        <v>6640505361</v>
      </c>
      <c r="B1091" s="84" t="str">
        <f t="shared" ref="B1091:B1154" si="121">IF(C1091&lt;&gt;"",LEFT(C1091,9),"")</f>
        <v>02-090-91</v>
      </c>
      <c r="C1091" s="113" t="s">
        <v>2508</v>
      </c>
      <c r="D1091" s="113" t="s">
        <v>2507</v>
      </c>
      <c r="E1091" s="113" t="s">
        <v>785</v>
      </c>
      <c r="F1091" s="114">
        <v>59</v>
      </c>
      <c r="G1091" s="113" t="s">
        <v>1139</v>
      </c>
      <c r="H1091" s="113" t="s">
        <v>271</v>
      </c>
      <c r="I1091" s="113" t="s">
        <v>1069</v>
      </c>
      <c r="J1091" s="113" t="s">
        <v>349</v>
      </c>
      <c r="K1091" s="113" t="s">
        <v>382</v>
      </c>
      <c r="L1091" s="113" t="s">
        <v>420</v>
      </c>
      <c r="M1091" s="113" t="s">
        <v>388</v>
      </c>
      <c r="N1091" s="113" t="s">
        <v>44</v>
      </c>
      <c r="O1091" s="113" t="s">
        <v>386</v>
      </c>
      <c r="P1091" s="113" t="s">
        <v>824</v>
      </c>
      <c r="Q1091" s="113">
        <v>361</v>
      </c>
      <c r="R1091" s="113" t="s">
        <v>86</v>
      </c>
      <c r="S1091" s="84" t="str">
        <f t="shared" si="119"/>
        <v>BROOKLIN</v>
      </c>
      <c r="T1091" s="84" t="str">
        <f t="shared" ref="T1091:T1154" si="122">IF(H1091&lt;&gt;"",H1091,"")</f>
        <v>темно-коричневый</v>
      </c>
      <c r="Y1091" s="60">
        <f t="shared" ref="Y1091:Y1154" si="123">IFERROR(VALUE(MID($C1091,1,2)),0)</f>
        <v>2</v>
      </c>
      <c r="Z1091" s="49">
        <f t="shared" ref="Z1091:Z1154" si="124">IFERROR(VALUE(MID($C1091,4,3)),0)</f>
        <v>90</v>
      </c>
      <c r="AA1091" s="60">
        <f t="shared" ref="AA1091:AA1154" si="125">VALUE(RIGHT("00"&amp;Y1091,2)&amp;RIGHT("000"&amp;Z1091,3))</f>
        <v>2090</v>
      </c>
    </row>
    <row r="1092" spans="1:27">
      <c r="A1092" s="84" t="str">
        <f t="shared" si="120"/>
        <v>6640505361</v>
      </c>
      <c r="B1092" s="84" t="str">
        <f t="shared" si="121"/>
        <v>02-090-91</v>
      </c>
      <c r="C1092" s="113" t="s">
        <v>2509</v>
      </c>
      <c r="D1092" s="113" t="s">
        <v>2507</v>
      </c>
      <c r="E1092" s="113" t="s">
        <v>788</v>
      </c>
      <c r="F1092" s="114">
        <v>61</v>
      </c>
      <c r="G1092" s="113" t="s">
        <v>1139</v>
      </c>
      <c r="H1092" s="113" t="s">
        <v>271</v>
      </c>
      <c r="I1092" s="113" t="s">
        <v>1069</v>
      </c>
      <c r="J1092" s="113" t="s">
        <v>349</v>
      </c>
      <c r="K1092" s="113" t="s">
        <v>382</v>
      </c>
      <c r="L1092" s="113" t="s">
        <v>420</v>
      </c>
      <c r="M1092" s="113" t="s">
        <v>388</v>
      </c>
      <c r="N1092" s="113" t="s">
        <v>44</v>
      </c>
      <c r="O1092" s="113" t="s">
        <v>386</v>
      </c>
      <c r="P1092" s="113" t="s">
        <v>824</v>
      </c>
      <c r="Q1092" s="113">
        <v>361</v>
      </c>
      <c r="R1092" s="113" t="s">
        <v>86</v>
      </c>
      <c r="S1092" s="84" t="str">
        <f t="shared" si="119"/>
        <v>BROOKLIN</v>
      </c>
      <c r="T1092" s="84" t="str">
        <f t="shared" si="122"/>
        <v>темно-коричневый</v>
      </c>
      <c r="Y1092" s="60">
        <f t="shared" si="123"/>
        <v>2</v>
      </c>
      <c r="Z1092" s="49">
        <f t="shared" si="124"/>
        <v>90</v>
      </c>
      <c r="AA1092" s="60">
        <f t="shared" si="125"/>
        <v>2090</v>
      </c>
    </row>
    <row r="1093" spans="1:27">
      <c r="A1093" s="84" t="str">
        <f t="shared" si="120"/>
        <v>6640505361</v>
      </c>
      <c r="B1093" s="84" t="str">
        <f t="shared" si="121"/>
        <v>02-090-91</v>
      </c>
      <c r="C1093" s="113" t="s">
        <v>2510</v>
      </c>
      <c r="D1093" s="113" t="s">
        <v>2507</v>
      </c>
      <c r="E1093" s="113" t="s">
        <v>797</v>
      </c>
      <c r="F1093" s="114">
        <v>58</v>
      </c>
      <c r="G1093" s="113" t="s">
        <v>1139</v>
      </c>
      <c r="H1093" s="113" t="s">
        <v>271</v>
      </c>
      <c r="I1093" s="113" t="s">
        <v>1069</v>
      </c>
      <c r="J1093" s="113" t="s">
        <v>349</v>
      </c>
      <c r="K1093" s="113" t="s">
        <v>382</v>
      </c>
      <c r="L1093" s="113" t="s">
        <v>420</v>
      </c>
      <c r="M1093" s="113" t="s">
        <v>388</v>
      </c>
      <c r="N1093" s="113" t="s">
        <v>44</v>
      </c>
      <c r="O1093" s="113" t="s">
        <v>386</v>
      </c>
      <c r="P1093" s="113" t="s">
        <v>824</v>
      </c>
      <c r="Q1093" s="113">
        <v>361</v>
      </c>
      <c r="R1093" s="113" t="s">
        <v>86</v>
      </c>
      <c r="S1093" s="84" t="str">
        <f t="shared" si="119"/>
        <v>BROOKLIN</v>
      </c>
      <c r="T1093" s="84" t="str">
        <f t="shared" si="122"/>
        <v>темно-коричневый</v>
      </c>
      <c r="Y1093" s="60">
        <f t="shared" si="123"/>
        <v>2</v>
      </c>
      <c r="Z1093" s="49">
        <f t="shared" si="124"/>
        <v>90</v>
      </c>
      <c r="AA1093" s="60">
        <f t="shared" si="125"/>
        <v>2090</v>
      </c>
    </row>
    <row r="1094" spans="1:27">
      <c r="A1094" s="84" t="str">
        <f t="shared" si="120"/>
        <v>6640505361</v>
      </c>
      <c r="B1094" s="84" t="str">
        <f t="shared" si="121"/>
        <v>02-090-91</v>
      </c>
      <c r="C1094" s="113" t="s">
        <v>2511</v>
      </c>
      <c r="D1094" s="113" t="s">
        <v>2507</v>
      </c>
      <c r="E1094" s="113" t="s">
        <v>798</v>
      </c>
      <c r="F1094" s="114">
        <v>60</v>
      </c>
      <c r="G1094" s="113" t="s">
        <v>1139</v>
      </c>
      <c r="H1094" s="113" t="s">
        <v>271</v>
      </c>
      <c r="I1094" s="113" t="s">
        <v>1069</v>
      </c>
      <c r="J1094" s="113" t="s">
        <v>349</v>
      </c>
      <c r="K1094" s="113" t="s">
        <v>382</v>
      </c>
      <c r="L1094" s="113" t="s">
        <v>420</v>
      </c>
      <c r="M1094" s="113" t="s">
        <v>388</v>
      </c>
      <c r="N1094" s="113" t="s">
        <v>44</v>
      </c>
      <c r="O1094" s="113" t="s">
        <v>386</v>
      </c>
      <c r="P1094" s="113" t="s">
        <v>824</v>
      </c>
      <c r="Q1094" s="113">
        <v>361</v>
      </c>
      <c r="R1094" s="113" t="s">
        <v>86</v>
      </c>
      <c r="S1094" s="84" t="str">
        <f t="shared" si="119"/>
        <v>BROOKLIN</v>
      </c>
      <c r="T1094" s="84" t="str">
        <f t="shared" si="122"/>
        <v>темно-коричневый</v>
      </c>
      <c r="Y1094" s="60">
        <f t="shared" si="123"/>
        <v>2</v>
      </c>
      <c r="Z1094" s="49">
        <f t="shared" si="124"/>
        <v>90</v>
      </c>
      <c r="AA1094" s="60">
        <f t="shared" si="125"/>
        <v>2090</v>
      </c>
    </row>
    <row r="1095" spans="1:27">
      <c r="A1095" s="84" t="str">
        <f t="shared" si="120"/>
        <v>6640505361</v>
      </c>
      <c r="B1095" s="84" t="str">
        <f t="shared" si="121"/>
        <v>02-090-91</v>
      </c>
      <c r="C1095" s="113" t="s">
        <v>2512</v>
      </c>
      <c r="D1095" s="113" t="s">
        <v>2507</v>
      </c>
      <c r="E1095" s="113" t="s">
        <v>835</v>
      </c>
      <c r="F1095" s="114">
        <v>62</v>
      </c>
      <c r="G1095" s="113" t="s">
        <v>1139</v>
      </c>
      <c r="H1095" s="113" t="s">
        <v>271</v>
      </c>
      <c r="I1095" s="113" t="s">
        <v>1069</v>
      </c>
      <c r="J1095" s="113" t="s">
        <v>349</v>
      </c>
      <c r="K1095" s="113" t="s">
        <v>382</v>
      </c>
      <c r="L1095" s="113" t="s">
        <v>420</v>
      </c>
      <c r="M1095" s="113" t="s">
        <v>388</v>
      </c>
      <c r="N1095" s="113" t="s">
        <v>44</v>
      </c>
      <c r="O1095" s="113" t="s">
        <v>386</v>
      </c>
      <c r="P1095" s="113" t="s">
        <v>824</v>
      </c>
      <c r="Q1095" s="113">
        <v>361</v>
      </c>
      <c r="R1095" s="113" t="s">
        <v>86</v>
      </c>
      <c r="S1095" s="84" t="str">
        <f t="shared" si="119"/>
        <v>BROOKLIN</v>
      </c>
      <c r="T1095" s="84" t="str">
        <f t="shared" si="122"/>
        <v>темно-коричневый</v>
      </c>
      <c r="Y1095" s="60">
        <f t="shared" si="123"/>
        <v>2</v>
      </c>
      <c r="Z1095" s="49">
        <f t="shared" si="124"/>
        <v>90</v>
      </c>
      <c r="AA1095" s="60">
        <f t="shared" si="125"/>
        <v>2090</v>
      </c>
    </row>
    <row r="1096" spans="1:27">
      <c r="A1096" s="84" t="str">
        <f t="shared" si="120"/>
        <v>6640505371</v>
      </c>
      <c r="B1096" s="84" t="str">
        <f t="shared" si="121"/>
        <v>02-090-14</v>
      </c>
      <c r="C1096" s="113" t="s">
        <v>2513</v>
      </c>
      <c r="D1096" s="113" t="s">
        <v>2514</v>
      </c>
      <c r="E1096" s="113" t="s">
        <v>787</v>
      </c>
      <c r="F1096" s="114">
        <v>57</v>
      </c>
      <c r="G1096" s="113" t="s">
        <v>1139</v>
      </c>
      <c r="H1096" s="113" t="s">
        <v>86</v>
      </c>
      <c r="I1096" s="113" t="s">
        <v>1069</v>
      </c>
      <c r="J1096" s="113" t="s">
        <v>349</v>
      </c>
      <c r="K1096" s="113" t="s">
        <v>382</v>
      </c>
      <c r="L1096" s="113" t="s">
        <v>420</v>
      </c>
      <c r="M1096" s="113" t="s">
        <v>388</v>
      </c>
      <c r="N1096" s="113" t="s">
        <v>44</v>
      </c>
      <c r="O1096" s="113" t="s">
        <v>386</v>
      </c>
      <c r="P1096" s="113" t="s">
        <v>824</v>
      </c>
      <c r="Q1096" s="113">
        <v>371</v>
      </c>
      <c r="R1096" s="113" t="s">
        <v>86</v>
      </c>
      <c r="S1096" s="84" t="str">
        <f t="shared" si="119"/>
        <v>BROOKLIN</v>
      </c>
      <c r="T1096" s="84" t="str">
        <f t="shared" si="122"/>
        <v>коричневый</v>
      </c>
      <c r="Y1096" s="60">
        <f t="shared" si="123"/>
        <v>2</v>
      </c>
      <c r="Z1096" s="49">
        <f t="shared" si="124"/>
        <v>90</v>
      </c>
      <c r="AA1096" s="60">
        <f t="shared" si="125"/>
        <v>2090</v>
      </c>
    </row>
    <row r="1097" spans="1:27">
      <c r="A1097" s="84" t="str">
        <f t="shared" si="120"/>
        <v>6640505371</v>
      </c>
      <c r="B1097" s="84" t="str">
        <f t="shared" si="121"/>
        <v>02-090-14</v>
      </c>
      <c r="C1097" s="113" t="s">
        <v>2515</v>
      </c>
      <c r="D1097" s="113" t="s">
        <v>2514</v>
      </c>
      <c r="E1097" s="113" t="s">
        <v>785</v>
      </c>
      <c r="F1097" s="114">
        <v>59</v>
      </c>
      <c r="G1097" s="113" t="s">
        <v>1139</v>
      </c>
      <c r="H1097" s="113" t="s">
        <v>86</v>
      </c>
      <c r="I1097" s="113" t="s">
        <v>1069</v>
      </c>
      <c r="J1097" s="113" t="s">
        <v>349</v>
      </c>
      <c r="K1097" s="113" t="s">
        <v>382</v>
      </c>
      <c r="L1097" s="113" t="s">
        <v>420</v>
      </c>
      <c r="M1097" s="113" t="s">
        <v>388</v>
      </c>
      <c r="N1097" s="113" t="s">
        <v>44</v>
      </c>
      <c r="O1097" s="113" t="s">
        <v>386</v>
      </c>
      <c r="P1097" s="113" t="s">
        <v>824</v>
      </c>
      <c r="Q1097" s="113">
        <v>371</v>
      </c>
      <c r="R1097" s="113" t="s">
        <v>86</v>
      </c>
      <c r="S1097" s="84" t="str">
        <f t="shared" si="119"/>
        <v>BROOKLIN</v>
      </c>
      <c r="T1097" s="84" t="str">
        <f t="shared" si="122"/>
        <v>коричневый</v>
      </c>
      <c r="Y1097" s="60">
        <f t="shared" si="123"/>
        <v>2</v>
      </c>
      <c r="Z1097" s="49">
        <f t="shared" si="124"/>
        <v>90</v>
      </c>
      <c r="AA1097" s="60">
        <f t="shared" si="125"/>
        <v>2090</v>
      </c>
    </row>
    <row r="1098" spans="1:27">
      <c r="A1098" s="84" t="str">
        <f t="shared" si="120"/>
        <v>6640505371</v>
      </c>
      <c r="B1098" s="84" t="str">
        <f t="shared" si="121"/>
        <v>02-090-14</v>
      </c>
      <c r="C1098" s="113" t="s">
        <v>2516</v>
      </c>
      <c r="D1098" s="113" t="s">
        <v>2514</v>
      </c>
      <c r="E1098" s="113" t="s">
        <v>788</v>
      </c>
      <c r="F1098" s="114">
        <v>61</v>
      </c>
      <c r="G1098" s="113" t="s">
        <v>1139</v>
      </c>
      <c r="H1098" s="113" t="s">
        <v>86</v>
      </c>
      <c r="I1098" s="113" t="s">
        <v>1069</v>
      </c>
      <c r="J1098" s="113" t="s">
        <v>349</v>
      </c>
      <c r="K1098" s="113" t="s">
        <v>382</v>
      </c>
      <c r="L1098" s="113" t="s">
        <v>420</v>
      </c>
      <c r="M1098" s="113" t="s">
        <v>388</v>
      </c>
      <c r="N1098" s="113" t="s">
        <v>44</v>
      </c>
      <c r="O1098" s="113" t="s">
        <v>386</v>
      </c>
      <c r="P1098" s="113" t="s">
        <v>824</v>
      </c>
      <c r="Q1098" s="113">
        <v>371</v>
      </c>
      <c r="R1098" s="113" t="s">
        <v>86</v>
      </c>
      <c r="S1098" s="84" t="str">
        <f t="shared" si="119"/>
        <v>BROOKLIN</v>
      </c>
      <c r="T1098" s="84" t="str">
        <f t="shared" si="122"/>
        <v>коричневый</v>
      </c>
      <c r="Y1098" s="60">
        <f t="shared" si="123"/>
        <v>2</v>
      </c>
      <c r="Z1098" s="49">
        <f t="shared" si="124"/>
        <v>90</v>
      </c>
      <c r="AA1098" s="60">
        <f t="shared" si="125"/>
        <v>2090</v>
      </c>
    </row>
    <row r="1099" spans="1:27">
      <c r="A1099" s="84" t="str">
        <f t="shared" si="120"/>
        <v>6640601433</v>
      </c>
      <c r="B1099" s="84" t="str">
        <f t="shared" si="121"/>
        <v>02-268-05</v>
      </c>
      <c r="C1099" s="113" t="s">
        <v>2517</v>
      </c>
      <c r="D1099" s="113" t="s">
        <v>2518</v>
      </c>
      <c r="E1099" s="113" t="s">
        <v>787</v>
      </c>
      <c r="F1099" s="114">
        <v>57</v>
      </c>
      <c r="G1099" s="113" t="s">
        <v>2519</v>
      </c>
      <c r="H1099" s="113" t="s">
        <v>277</v>
      </c>
      <c r="I1099" s="113" t="s">
        <v>786</v>
      </c>
      <c r="J1099" s="113" t="s">
        <v>349</v>
      </c>
      <c r="K1099" s="113" t="s">
        <v>382</v>
      </c>
      <c r="L1099" s="113" t="s">
        <v>420</v>
      </c>
      <c r="M1099" s="113" t="s">
        <v>388</v>
      </c>
      <c r="N1099" s="113" t="s">
        <v>44</v>
      </c>
      <c r="O1099" s="113" t="s">
        <v>433</v>
      </c>
      <c r="P1099" s="113" t="s">
        <v>824</v>
      </c>
      <c r="Q1099" s="113">
        <v>433</v>
      </c>
      <c r="R1099" s="113" t="s">
        <v>83</v>
      </c>
      <c r="S1099" s="84" t="str">
        <f t="shared" si="119"/>
        <v>6-PANEL DONEGAL</v>
      </c>
      <c r="T1099" s="84" t="str">
        <f t="shared" si="122"/>
        <v>темно-серый</v>
      </c>
      <c r="Y1099" s="60">
        <f t="shared" si="123"/>
        <v>2</v>
      </c>
      <c r="Z1099" s="49">
        <f t="shared" si="124"/>
        <v>268</v>
      </c>
      <c r="AA1099" s="60">
        <f t="shared" si="125"/>
        <v>2268</v>
      </c>
    </row>
    <row r="1100" spans="1:27">
      <c r="A1100" s="84" t="str">
        <f t="shared" si="120"/>
        <v>6640601433</v>
      </c>
      <c r="B1100" s="84" t="str">
        <f t="shared" si="121"/>
        <v>02-268-05</v>
      </c>
      <c r="C1100" s="113" t="s">
        <v>2520</v>
      </c>
      <c r="D1100" s="113" t="s">
        <v>2518</v>
      </c>
      <c r="E1100" s="113" t="s">
        <v>785</v>
      </c>
      <c r="F1100" s="114">
        <v>59</v>
      </c>
      <c r="G1100" s="113" t="s">
        <v>2519</v>
      </c>
      <c r="H1100" s="113" t="s">
        <v>277</v>
      </c>
      <c r="I1100" s="113" t="s">
        <v>786</v>
      </c>
      <c r="J1100" s="113" t="s">
        <v>349</v>
      </c>
      <c r="K1100" s="113" t="s">
        <v>382</v>
      </c>
      <c r="L1100" s="113" t="s">
        <v>420</v>
      </c>
      <c r="M1100" s="113" t="s">
        <v>388</v>
      </c>
      <c r="N1100" s="113" t="s">
        <v>44</v>
      </c>
      <c r="O1100" s="113" t="s">
        <v>433</v>
      </c>
      <c r="P1100" s="113" t="s">
        <v>824</v>
      </c>
      <c r="Q1100" s="113">
        <v>433</v>
      </c>
      <c r="R1100" s="113" t="s">
        <v>83</v>
      </c>
      <c r="S1100" s="84" t="str">
        <f t="shared" si="119"/>
        <v>6-PANEL DONEGAL</v>
      </c>
      <c r="T1100" s="84" t="str">
        <f t="shared" si="122"/>
        <v>темно-серый</v>
      </c>
      <c r="Y1100" s="60">
        <f t="shared" si="123"/>
        <v>2</v>
      </c>
      <c r="Z1100" s="49">
        <f t="shared" si="124"/>
        <v>268</v>
      </c>
      <c r="AA1100" s="60">
        <f t="shared" si="125"/>
        <v>2268</v>
      </c>
    </row>
    <row r="1101" spans="1:27">
      <c r="A1101" s="84" t="str">
        <f t="shared" si="120"/>
        <v>6640601433</v>
      </c>
      <c r="B1101" s="84" t="str">
        <f t="shared" si="121"/>
        <v>02-268-05</v>
      </c>
      <c r="C1101" s="113" t="s">
        <v>2521</v>
      </c>
      <c r="D1101" s="113" t="s">
        <v>2518</v>
      </c>
      <c r="E1101" s="113" t="s">
        <v>788</v>
      </c>
      <c r="F1101" s="114">
        <v>61</v>
      </c>
      <c r="G1101" s="113" t="s">
        <v>2519</v>
      </c>
      <c r="H1101" s="113" t="s">
        <v>277</v>
      </c>
      <c r="I1101" s="113" t="s">
        <v>786</v>
      </c>
      <c r="J1101" s="113" t="s">
        <v>349</v>
      </c>
      <c r="K1101" s="113" t="s">
        <v>382</v>
      </c>
      <c r="L1101" s="113" t="s">
        <v>420</v>
      </c>
      <c r="M1101" s="113" t="s">
        <v>388</v>
      </c>
      <c r="N1101" s="113" t="s">
        <v>44</v>
      </c>
      <c r="O1101" s="113" t="s">
        <v>433</v>
      </c>
      <c r="P1101" s="113" t="s">
        <v>824</v>
      </c>
      <c r="Q1101" s="113">
        <v>433</v>
      </c>
      <c r="R1101" s="113" t="s">
        <v>83</v>
      </c>
      <c r="S1101" s="84" t="str">
        <f t="shared" si="119"/>
        <v>6-PANEL DONEGAL</v>
      </c>
      <c r="T1101" s="84" t="str">
        <f t="shared" si="122"/>
        <v>темно-серый</v>
      </c>
      <c r="Y1101" s="60">
        <f t="shared" si="123"/>
        <v>2</v>
      </c>
      <c r="Z1101" s="49">
        <f t="shared" si="124"/>
        <v>268</v>
      </c>
      <c r="AA1101" s="60">
        <f t="shared" si="125"/>
        <v>2268</v>
      </c>
    </row>
    <row r="1102" spans="1:27">
      <c r="A1102" s="84" t="str">
        <f t="shared" si="120"/>
        <v>6640601433</v>
      </c>
      <c r="B1102" s="84" t="str">
        <f t="shared" si="121"/>
        <v>02-268-05</v>
      </c>
      <c r="C1102" s="113" t="s">
        <v>2522</v>
      </c>
      <c r="D1102" s="113" t="s">
        <v>2518</v>
      </c>
      <c r="E1102" s="113" t="s">
        <v>789</v>
      </c>
      <c r="F1102" s="114">
        <v>63</v>
      </c>
      <c r="G1102" s="113" t="s">
        <v>2519</v>
      </c>
      <c r="H1102" s="113" t="s">
        <v>277</v>
      </c>
      <c r="I1102" s="113" t="s">
        <v>786</v>
      </c>
      <c r="J1102" s="113" t="s">
        <v>349</v>
      </c>
      <c r="K1102" s="113" t="s">
        <v>382</v>
      </c>
      <c r="L1102" s="113" t="s">
        <v>420</v>
      </c>
      <c r="M1102" s="113" t="s">
        <v>388</v>
      </c>
      <c r="N1102" s="113" t="s">
        <v>44</v>
      </c>
      <c r="O1102" s="113" t="s">
        <v>433</v>
      </c>
      <c r="P1102" s="113" t="s">
        <v>824</v>
      </c>
      <c r="Q1102" s="113">
        <v>433</v>
      </c>
      <c r="R1102" s="113" t="s">
        <v>83</v>
      </c>
      <c r="S1102" s="84" t="str">
        <f t="shared" si="119"/>
        <v>6-PANEL DONEGAL</v>
      </c>
      <c r="T1102" s="84" t="str">
        <f t="shared" si="122"/>
        <v>темно-серый</v>
      </c>
      <c r="Y1102" s="60">
        <f t="shared" si="123"/>
        <v>2</v>
      </c>
      <c r="Z1102" s="49">
        <f t="shared" si="124"/>
        <v>268</v>
      </c>
      <c r="AA1102" s="60">
        <f t="shared" si="125"/>
        <v>2268</v>
      </c>
    </row>
    <row r="1103" spans="1:27">
      <c r="A1103" s="84" t="str">
        <f t="shared" si="120"/>
        <v>6640601433</v>
      </c>
      <c r="B1103" s="84" t="str">
        <f t="shared" si="121"/>
        <v>02-268-05</v>
      </c>
      <c r="C1103" s="113" t="s">
        <v>2523</v>
      </c>
      <c r="D1103" s="113" t="s">
        <v>2518</v>
      </c>
      <c r="E1103" s="113" t="s">
        <v>797</v>
      </c>
      <c r="F1103" s="114">
        <v>58</v>
      </c>
      <c r="G1103" s="113" t="s">
        <v>2519</v>
      </c>
      <c r="H1103" s="113" t="s">
        <v>277</v>
      </c>
      <c r="I1103" s="113" t="s">
        <v>786</v>
      </c>
      <c r="J1103" s="113" t="s">
        <v>349</v>
      </c>
      <c r="K1103" s="113" t="s">
        <v>382</v>
      </c>
      <c r="L1103" s="113" t="s">
        <v>420</v>
      </c>
      <c r="M1103" s="113" t="s">
        <v>388</v>
      </c>
      <c r="N1103" s="113" t="s">
        <v>44</v>
      </c>
      <c r="O1103" s="113" t="s">
        <v>433</v>
      </c>
      <c r="P1103" s="113" t="s">
        <v>824</v>
      </c>
      <c r="Q1103" s="113">
        <v>433</v>
      </c>
      <c r="R1103" s="113" t="s">
        <v>83</v>
      </c>
      <c r="S1103" s="84" t="str">
        <f t="shared" si="119"/>
        <v>6-PANEL DONEGAL</v>
      </c>
      <c r="T1103" s="84" t="str">
        <f t="shared" si="122"/>
        <v>темно-серый</v>
      </c>
      <c r="Y1103" s="60">
        <f t="shared" si="123"/>
        <v>2</v>
      </c>
      <c r="Z1103" s="49">
        <f t="shared" si="124"/>
        <v>268</v>
      </c>
      <c r="AA1103" s="60">
        <f t="shared" si="125"/>
        <v>2268</v>
      </c>
    </row>
    <row r="1104" spans="1:27">
      <c r="A1104" s="84" t="str">
        <f t="shared" si="120"/>
        <v>6640601433</v>
      </c>
      <c r="B1104" s="84" t="str">
        <f t="shared" si="121"/>
        <v>02-268-05</v>
      </c>
      <c r="C1104" s="113" t="s">
        <v>2524</v>
      </c>
      <c r="D1104" s="113" t="s">
        <v>2518</v>
      </c>
      <c r="E1104" s="113" t="s">
        <v>798</v>
      </c>
      <c r="F1104" s="114">
        <v>60</v>
      </c>
      <c r="G1104" s="113" t="s">
        <v>2519</v>
      </c>
      <c r="H1104" s="113" t="s">
        <v>277</v>
      </c>
      <c r="I1104" s="113" t="s">
        <v>786</v>
      </c>
      <c r="J1104" s="113" t="s">
        <v>349</v>
      </c>
      <c r="K1104" s="113" t="s">
        <v>382</v>
      </c>
      <c r="L1104" s="113" t="s">
        <v>420</v>
      </c>
      <c r="M1104" s="113" t="s">
        <v>388</v>
      </c>
      <c r="N1104" s="113" t="s">
        <v>44</v>
      </c>
      <c r="O1104" s="113" t="s">
        <v>433</v>
      </c>
      <c r="P1104" s="113" t="s">
        <v>824</v>
      </c>
      <c r="Q1104" s="113">
        <v>433</v>
      </c>
      <c r="R1104" s="113" t="s">
        <v>83</v>
      </c>
      <c r="S1104" s="84" t="str">
        <f t="shared" si="119"/>
        <v>6-PANEL DONEGAL</v>
      </c>
      <c r="T1104" s="84" t="str">
        <f t="shared" si="122"/>
        <v>темно-серый</v>
      </c>
      <c r="Y1104" s="60">
        <f t="shared" si="123"/>
        <v>2</v>
      </c>
      <c r="Z1104" s="49">
        <f t="shared" si="124"/>
        <v>268</v>
      </c>
      <c r="AA1104" s="60">
        <f t="shared" si="125"/>
        <v>2268</v>
      </c>
    </row>
    <row r="1105" spans="1:27">
      <c r="A1105" s="84" t="str">
        <f t="shared" si="120"/>
        <v>6840205123</v>
      </c>
      <c r="B1105" s="84" t="str">
        <f t="shared" si="121"/>
        <v>02-269-26</v>
      </c>
      <c r="C1105" s="113" t="s">
        <v>2525</v>
      </c>
      <c r="D1105" s="113" t="s">
        <v>2526</v>
      </c>
      <c r="E1105" s="113" t="s">
        <v>787</v>
      </c>
      <c r="F1105" s="114">
        <v>57</v>
      </c>
      <c r="G1105" s="113" t="s">
        <v>2527</v>
      </c>
      <c r="H1105" s="113" t="s">
        <v>83</v>
      </c>
      <c r="I1105" s="113" t="s">
        <v>786</v>
      </c>
      <c r="J1105" s="113" t="s">
        <v>318</v>
      </c>
      <c r="K1105" s="113" t="s">
        <v>382</v>
      </c>
      <c r="L1105" s="113" t="s">
        <v>420</v>
      </c>
      <c r="M1105" s="113" t="s">
        <v>388</v>
      </c>
      <c r="N1105" s="113" t="s">
        <v>44</v>
      </c>
      <c r="O1105" s="113" t="s">
        <v>428</v>
      </c>
      <c r="P1105" s="113" t="s">
        <v>824</v>
      </c>
      <c r="Q1105" s="113">
        <v>123</v>
      </c>
      <c r="R1105" s="113" t="s">
        <v>83</v>
      </c>
      <c r="S1105" s="84" t="str">
        <f t="shared" si="119"/>
        <v>HATTERAS HARRIS</v>
      </c>
      <c r="T1105" s="84" t="str">
        <f t="shared" si="122"/>
        <v>серый</v>
      </c>
      <c r="Y1105" s="60">
        <f t="shared" si="123"/>
        <v>2</v>
      </c>
      <c r="Z1105" s="49">
        <f t="shared" si="124"/>
        <v>269</v>
      </c>
      <c r="AA1105" s="60">
        <f t="shared" si="125"/>
        <v>2269</v>
      </c>
    </row>
    <row r="1106" spans="1:27">
      <c r="A1106" s="84" t="str">
        <f t="shared" si="120"/>
        <v>6840205123</v>
      </c>
      <c r="B1106" s="84" t="str">
        <f t="shared" si="121"/>
        <v>02-269-26</v>
      </c>
      <c r="C1106" s="113" t="s">
        <v>2528</v>
      </c>
      <c r="D1106" s="113" t="s">
        <v>2526</v>
      </c>
      <c r="E1106" s="113" t="s">
        <v>785</v>
      </c>
      <c r="F1106" s="114">
        <v>59</v>
      </c>
      <c r="G1106" s="113" t="s">
        <v>2527</v>
      </c>
      <c r="H1106" s="113" t="s">
        <v>83</v>
      </c>
      <c r="I1106" s="113" t="s">
        <v>786</v>
      </c>
      <c r="J1106" s="113" t="s">
        <v>318</v>
      </c>
      <c r="K1106" s="113" t="s">
        <v>382</v>
      </c>
      <c r="L1106" s="113" t="s">
        <v>420</v>
      </c>
      <c r="M1106" s="113" t="s">
        <v>388</v>
      </c>
      <c r="N1106" s="113" t="s">
        <v>44</v>
      </c>
      <c r="O1106" s="113" t="s">
        <v>428</v>
      </c>
      <c r="P1106" s="113" t="s">
        <v>824</v>
      </c>
      <c r="Q1106" s="113">
        <v>123</v>
      </c>
      <c r="R1106" s="113" t="s">
        <v>83</v>
      </c>
      <c r="S1106" s="84" t="str">
        <f t="shared" si="119"/>
        <v>HATTERAS HARRIS</v>
      </c>
      <c r="T1106" s="84" t="str">
        <f t="shared" si="122"/>
        <v>серый</v>
      </c>
      <c r="Y1106" s="60">
        <f t="shared" si="123"/>
        <v>2</v>
      </c>
      <c r="Z1106" s="49">
        <f t="shared" si="124"/>
        <v>269</v>
      </c>
      <c r="AA1106" s="60">
        <f t="shared" si="125"/>
        <v>2269</v>
      </c>
    </row>
    <row r="1107" spans="1:27">
      <c r="A1107" s="84" t="str">
        <f t="shared" si="120"/>
        <v>6840205123</v>
      </c>
      <c r="B1107" s="84" t="str">
        <f t="shared" si="121"/>
        <v>02-269-26</v>
      </c>
      <c r="C1107" s="113" t="s">
        <v>2529</v>
      </c>
      <c r="D1107" s="113" t="s">
        <v>2526</v>
      </c>
      <c r="E1107" s="113" t="s">
        <v>788</v>
      </c>
      <c r="F1107" s="114">
        <v>61</v>
      </c>
      <c r="G1107" s="113" t="s">
        <v>2527</v>
      </c>
      <c r="H1107" s="113" t="s">
        <v>83</v>
      </c>
      <c r="I1107" s="113" t="s">
        <v>786</v>
      </c>
      <c r="J1107" s="113" t="s">
        <v>318</v>
      </c>
      <c r="K1107" s="113" t="s">
        <v>382</v>
      </c>
      <c r="L1107" s="113" t="s">
        <v>420</v>
      </c>
      <c r="M1107" s="113" t="s">
        <v>388</v>
      </c>
      <c r="N1107" s="113" t="s">
        <v>44</v>
      </c>
      <c r="O1107" s="113" t="s">
        <v>428</v>
      </c>
      <c r="P1107" s="113" t="s">
        <v>824</v>
      </c>
      <c r="Q1107" s="113">
        <v>123</v>
      </c>
      <c r="R1107" s="113" t="s">
        <v>83</v>
      </c>
      <c r="S1107" s="84" t="str">
        <f t="shared" si="119"/>
        <v>HATTERAS HARRIS</v>
      </c>
      <c r="T1107" s="84" t="str">
        <f t="shared" si="122"/>
        <v>серый</v>
      </c>
      <c r="Y1107" s="60">
        <f t="shared" si="123"/>
        <v>2</v>
      </c>
      <c r="Z1107" s="49">
        <f t="shared" si="124"/>
        <v>269</v>
      </c>
      <c r="AA1107" s="60">
        <f t="shared" si="125"/>
        <v>2269</v>
      </c>
    </row>
    <row r="1108" spans="1:27">
      <c r="A1108" s="84" t="str">
        <f t="shared" si="120"/>
        <v>6840318275</v>
      </c>
      <c r="B1108" s="84" t="str">
        <f t="shared" si="121"/>
        <v>02-270-14</v>
      </c>
      <c r="C1108" s="113" t="s">
        <v>2530</v>
      </c>
      <c r="D1108" s="113" t="s">
        <v>2531</v>
      </c>
      <c r="E1108" s="113" t="s">
        <v>787</v>
      </c>
      <c r="F1108" s="114">
        <v>57</v>
      </c>
      <c r="G1108" s="113" t="s">
        <v>2532</v>
      </c>
      <c r="H1108" s="113" t="s">
        <v>745</v>
      </c>
      <c r="I1108" s="113" t="s">
        <v>786</v>
      </c>
      <c r="J1108" s="113" t="s">
        <v>318</v>
      </c>
      <c r="K1108" s="113" t="s">
        <v>382</v>
      </c>
      <c r="L1108" s="113" t="s">
        <v>420</v>
      </c>
      <c r="M1108" s="113" t="s">
        <v>388</v>
      </c>
      <c r="N1108" s="113" t="s">
        <v>44</v>
      </c>
      <c r="O1108" s="113" t="s">
        <v>428</v>
      </c>
      <c r="P1108" s="113" t="s">
        <v>824</v>
      </c>
      <c r="Q1108" s="113">
        <v>275</v>
      </c>
      <c r="R1108" s="113" t="s">
        <v>86</v>
      </c>
      <c r="S1108" s="84" t="str">
        <f t="shared" si="119"/>
        <v>HATTERAS VIRGIN</v>
      </c>
      <c r="T1108" s="84" t="str">
        <f t="shared" si="122"/>
        <v>коричневый / оливковый</v>
      </c>
      <c r="Y1108" s="60">
        <f t="shared" si="123"/>
        <v>2</v>
      </c>
      <c r="Z1108" s="49">
        <f t="shared" si="124"/>
        <v>270</v>
      </c>
      <c r="AA1108" s="60">
        <f t="shared" si="125"/>
        <v>2270</v>
      </c>
    </row>
    <row r="1109" spans="1:27">
      <c r="A1109" s="84" t="str">
        <f t="shared" si="120"/>
        <v>6840318275</v>
      </c>
      <c r="B1109" s="84" t="str">
        <f t="shared" si="121"/>
        <v>02-270-14</v>
      </c>
      <c r="C1109" s="113" t="s">
        <v>2533</v>
      </c>
      <c r="D1109" s="113" t="s">
        <v>2531</v>
      </c>
      <c r="E1109" s="113" t="s">
        <v>785</v>
      </c>
      <c r="F1109" s="114">
        <v>59</v>
      </c>
      <c r="G1109" s="113" t="s">
        <v>2532</v>
      </c>
      <c r="H1109" s="113" t="s">
        <v>745</v>
      </c>
      <c r="I1109" s="113" t="s">
        <v>786</v>
      </c>
      <c r="J1109" s="113" t="s">
        <v>318</v>
      </c>
      <c r="K1109" s="113" t="s">
        <v>382</v>
      </c>
      <c r="L1109" s="113" t="s">
        <v>420</v>
      </c>
      <c r="M1109" s="113" t="s">
        <v>388</v>
      </c>
      <c r="N1109" s="113" t="s">
        <v>44</v>
      </c>
      <c r="O1109" s="113" t="s">
        <v>428</v>
      </c>
      <c r="P1109" s="113" t="s">
        <v>824</v>
      </c>
      <c r="Q1109" s="113">
        <v>275</v>
      </c>
      <c r="R1109" s="113" t="s">
        <v>86</v>
      </c>
      <c r="S1109" s="84" t="str">
        <f t="shared" si="119"/>
        <v>HATTERAS VIRGIN</v>
      </c>
      <c r="T1109" s="84" t="str">
        <f t="shared" si="122"/>
        <v>коричневый / оливковый</v>
      </c>
      <c r="Y1109" s="60">
        <f t="shared" si="123"/>
        <v>2</v>
      </c>
      <c r="Z1109" s="49">
        <f t="shared" si="124"/>
        <v>270</v>
      </c>
      <c r="AA1109" s="60">
        <f t="shared" si="125"/>
        <v>2270</v>
      </c>
    </row>
    <row r="1110" spans="1:27">
      <c r="A1110" s="84" t="str">
        <f t="shared" si="120"/>
        <v>6840318275</v>
      </c>
      <c r="B1110" s="84" t="str">
        <f t="shared" si="121"/>
        <v>02-270-14</v>
      </c>
      <c r="C1110" s="113" t="s">
        <v>2534</v>
      </c>
      <c r="D1110" s="113" t="s">
        <v>2531</v>
      </c>
      <c r="E1110" s="113" t="s">
        <v>788</v>
      </c>
      <c r="F1110" s="114">
        <v>61</v>
      </c>
      <c r="G1110" s="113" t="s">
        <v>2532</v>
      </c>
      <c r="H1110" s="113" t="s">
        <v>745</v>
      </c>
      <c r="I1110" s="113" t="s">
        <v>786</v>
      </c>
      <c r="J1110" s="113" t="s">
        <v>318</v>
      </c>
      <c r="K1110" s="113" t="s">
        <v>382</v>
      </c>
      <c r="L1110" s="113" t="s">
        <v>420</v>
      </c>
      <c r="M1110" s="113" t="s">
        <v>388</v>
      </c>
      <c r="N1110" s="113" t="s">
        <v>44</v>
      </c>
      <c r="O1110" s="113" t="s">
        <v>428</v>
      </c>
      <c r="P1110" s="113" t="s">
        <v>824</v>
      </c>
      <c r="Q1110" s="113">
        <v>275</v>
      </c>
      <c r="R1110" s="113" t="s">
        <v>86</v>
      </c>
      <c r="S1110" s="84" t="str">
        <f t="shared" si="119"/>
        <v>HATTERAS VIRGIN</v>
      </c>
      <c r="T1110" s="84" t="str">
        <f t="shared" si="122"/>
        <v>коричневый / оливковый</v>
      </c>
      <c r="Y1110" s="60">
        <f t="shared" si="123"/>
        <v>2</v>
      </c>
      <c r="Z1110" s="49">
        <f t="shared" si="124"/>
        <v>270</v>
      </c>
      <c r="AA1110" s="60">
        <f t="shared" si="125"/>
        <v>2270</v>
      </c>
    </row>
    <row r="1111" spans="1:27">
      <c r="A1111" s="84" t="str">
        <f t="shared" si="120"/>
        <v>6840318275</v>
      </c>
      <c r="B1111" s="84" t="str">
        <f t="shared" si="121"/>
        <v>02-270-14</v>
      </c>
      <c r="C1111" s="113" t="s">
        <v>2535</v>
      </c>
      <c r="D1111" s="113" t="s">
        <v>2531</v>
      </c>
      <c r="E1111" s="113" t="s">
        <v>790</v>
      </c>
      <c r="F1111" s="114">
        <v>55</v>
      </c>
      <c r="G1111" s="113" t="s">
        <v>2532</v>
      </c>
      <c r="H1111" s="113" t="s">
        <v>745</v>
      </c>
      <c r="I1111" s="113" t="s">
        <v>786</v>
      </c>
      <c r="J1111" s="113" t="s">
        <v>318</v>
      </c>
      <c r="K1111" s="113" t="s">
        <v>382</v>
      </c>
      <c r="L1111" s="113" t="s">
        <v>420</v>
      </c>
      <c r="M1111" s="113" t="s">
        <v>388</v>
      </c>
      <c r="N1111" s="113" t="s">
        <v>44</v>
      </c>
      <c r="O1111" s="113" t="s">
        <v>428</v>
      </c>
      <c r="P1111" s="113" t="s">
        <v>824</v>
      </c>
      <c r="Q1111" s="113">
        <v>275</v>
      </c>
      <c r="R1111" s="113" t="s">
        <v>86</v>
      </c>
      <c r="S1111" s="84" t="str">
        <f t="shared" si="119"/>
        <v>HATTERAS VIRGIN</v>
      </c>
      <c r="T1111" s="84" t="str">
        <f t="shared" si="122"/>
        <v>коричневый / оливковый</v>
      </c>
      <c r="Y1111" s="60">
        <f t="shared" si="123"/>
        <v>2</v>
      </c>
      <c r="Z1111" s="49">
        <f t="shared" si="124"/>
        <v>270</v>
      </c>
      <c r="AA1111" s="60">
        <f t="shared" si="125"/>
        <v>2270</v>
      </c>
    </row>
    <row r="1112" spans="1:27">
      <c r="A1112" s="84" t="str">
        <f t="shared" si="120"/>
        <v>6840318275</v>
      </c>
      <c r="B1112" s="84" t="str">
        <f t="shared" si="121"/>
        <v>02-270-14</v>
      </c>
      <c r="C1112" s="113" t="s">
        <v>2536</v>
      </c>
      <c r="D1112" s="113" t="s">
        <v>2531</v>
      </c>
      <c r="E1112" s="113" t="s">
        <v>813</v>
      </c>
      <c r="F1112" s="114">
        <v>56</v>
      </c>
      <c r="G1112" s="113" t="s">
        <v>2532</v>
      </c>
      <c r="H1112" s="113" t="s">
        <v>745</v>
      </c>
      <c r="I1112" s="113" t="s">
        <v>786</v>
      </c>
      <c r="J1112" s="113" t="s">
        <v>318</v>
      </c>
      <c r="K1112" s="113" t="s">
        <v>382</v>
      </c>
      <c r="L1112" s="113" t="s">
        <v>420</v>
      </c>
      <c r="M1112" s="113" t="s">
        <v>388</v>
      </c>
      <c r="N1112" s="113" t="s">
        <v>44</v>
      </c>
      <c r="O1112" s="113" t="s">
        <v>428</v>
      </c>
      <c r="P1112" s="113" t="s">
        <v>824</v>
      </c>
      <c r="Q1112" s="113">
        <v>275</v>
      </c>
      <c r="R1112" s="113" t="s">
        <v>86</v>
      </c>
      <c r="S1112" s="84" t="str">
        <f t="shared" si="119"/>
        <v>HATTERAS VIRGIN</v>
      </c>
      <c r="T1112" s="84" t="str">
        <f t="shared" si="122"/>
        <v>коричневый / оливковый</v>
      </c>
      <c r="Y1112" s="60">
        <f t="shared" si="123"/>
        <v>2</v>
      </c>
      <c r="Z1112" s="49">
        <f t="shared" si="124"/>
        <v>270</v>
      </c>
      <c r="AA1112" s="60">
        <f t="shared" si="125"/>
        <v>2270</v>
      </c>
    </row>
    <row r="1113" spans="1:27">
      <c r="A1113" s="84" t="str">
        <f t="shared" si="120"/>
        <v>6840318275</v>
      </c>
      <c r="B1113" s="84" t="str">
        <f t="shared" si="121"/>
        <v>02-270-14</v>
      </c>
      <c r="C1113" s="113" t="s">
        <v>2537</v>
      </c>
      <c r="D1113" s="113" t="s">
        <v>2531</v>
      </c>
      <c r="E1113" s="113" t="s">
        <v>797</v>
      </c>
      <c r="F1113" s="114">
        <v>58</v>
      </c>
      <c r="G1113" s="113" t="s">
        <v>2532</v>
      </c>
      <c r="H1113" s="113" t="s">
        <v>745</v>
      </c>
      <c r="I1113" s="113" t="s">
        <v>786</v>
      </c>
      <c r="J1113" s="113" t="s">
        <v>318</v>
      </c>
      <c r="K1113" s="113" t="s">
        <v>382</v>
      </c>
      <c r="L1113" s="113" t="s">
        <v>420</v>
      </c>
      <c r="M1113" s="113" t="s">
        <v>388</v>
      </c>
      <c r="N1113" s="113" t="s">
        <v>44</v>
      </c>
      <c r="O1113" s="113" t="s">
        <v>428</v>
      </c>
      <c r="P1113" s="113" t="s">
        <v>824</v>
      </c>
      <c r="Q1113" s="113">
        <v>275</v>
      </c>
      <c r="R1113" s="113" t="s">
        <v>86</v>
      </c>
      <c r="S1113" s="84" t="str">
        <f t="shared" si="119"/>
        <v>HATTERAS VIRGIN</v>
      </c>
      <c r="T1113" s="84" t="str">
        <f t="shared" si="122"/>
        <v>коричневый / оливковый</v>
      </c>
      <c r="Y1113" s="60">
        <f t="shared" si="123"/>
        <v>2</v>
      </c>
      <c r="Z1113" s="49">
        <f t="shared" si="124"/>
        <v>270</v>
      </c>
      <c r="AA1113" s="60">
        <f t="shared" si="125"/>
        <v>2270</v>
      </c>
    </row>
    <row r="1114" spans="1:27">
      <c r="A1114" s="84" t="str">
        <f t="shared" si="120"/>
        <v>6840318275</v>
      </c>
      <c r="B1114" s="84" t="str">
        <f t="shared" si="121"/>
        <v>02-270-14</v>
      </c>
      <c r="C1114" s="113" t="s">
        <v>2538</v>
      </c>
      <c r="D1114" s="113" t="s">
        <v>2531</v>
      </c>
      <c r="E1114" s="113" t="s">
        <v>798</v>
      </c>
      <c r="F1114" s="114">
        <v>60</v>
      </c>
      <c r="G1114" s="113" t="s">
        <v>2532</v>
      </c>
      <c r="H1114" s="113" t="s">
        <v>745</v>
      </c>
      <c r="I1114" s="113" t="s">
        <v>786</v>
      </c>
      <c r="J1114" s="113" t="s">
        <v>318</v>
      </c>
      <c r="K1114" s="113" t="s">
        <v>382</v>
      </c>
      <c r="L1114" s="113" t="s">
        <v>420</v>
      </c>
      <c r="M1114" s="113" t="s">
        <v>388</v>
      </c>
      <c r="N1114" s="113" t="s">
        <v>44</v>
      </c>
      <c r="O1114" s="113" t="s">
        <v>428</v>
      </c>
      <c r="P1114" s="113" t="s">
        <v>824</v>
      </c>
      <c r="Q1114" s="113">
        <v>275</v>
      </c>
      <c r="R1114" s="113" t="s">
        <v>86</v>
      </c>
      <c r="S1114" s="84" t="str">
        <f t="shared" si="119"/>
        <v>HATTERAS VIRGIN</v>
      </c>
      <c r="T1114" s="84" t="str">
        <f t="shared" si="122"/>
        <v>коричневый / оливковый</v>
      </c>
      <c r="Y1114" s="60">
        <f t="shared" si="123"/>
        <v>2</v>
      </c>
      <c r="Z1114" s="49">
        <f t="shared" si="124"/>
        <v>270</v>
      </c>
      <c r="AA1114" s="60">
        <f t="shared" si="125"/>
        <v>2270</v>
      </c>
    </row>
    <row r="1115" spans="1:27">
      <c r="A1115" s="84" t="str">
        <f t="shared" si="120"/>
        <v>6840318275</v>
      </c>
      <c r="B1115" s="84" t="str">
        <f t="shared" si="121"/>
        <v>02-270-14</v>
      </c>
      <c r="C1115" s="113" t="s">
        <v>2539</v>
      </c>
      <c r="D1115" s="113" t="s">
        <v>2531</v>
      </c>
      <c r="E1115" s="113" t="s">
        <v>835</v>
      </c>
      <c r="F1115" s="114">
        <v>62</v>
      </c>
      <c r="G1115" s="113" t="s">
        <v>2532</v>
      </c>
      <c r="H1115" s="113" t="s">
        <v>745</v>
      </c>
      <c r="I1115" s="113" t="s">
        <v>786</v>
      </c>
      <c r="J1115" s="113" t="s">
        <v>318</v>
      </c>
      <c r="K1115" s="113" t="s">
        <v>382</v>
      </c>
      <c r="L1115" s="113" t="s">
        <v>420</v>
      </c>
      <c r="M1115" s="113" t="s">
        <v>388</v>
      </c>
      <c r="N1115" s="113" t="s">
        <v>44</v>
      </c>
      <c r="O1115" s="113" t="s">
        <v>428</v>
      </c>
      <c r="P1115" s="113" t="s">
        <v>824</v>
      </c>
      <c r="Q1115" s="113">
        <v>275</v>
      </c>
      <c r="R1115" s="113" t="s">
        <v>86</v>
      </c>
      <c r="S1115" s="84" t="str">
        <f t="shared" si="119"/>
        <v>HATTERAS VIRGIN</v>
      </c>
      <c r="T1115" s="84" t="str">
        <f t="shared" si="122"/>
        <v>коричневый / оливковый</v>
      </c>
      <c r="Y1115" s="60">
        <f t="shared" si="123"/>
        <v>2</v>
      </c>
      <c r="Z1115" s="49">
        <f t="shared" si="124"/>
        <v>270</v>
      </c>
      <c r="AA1115" s="60">
        <f t="shared" si="125"/>
        <v>2270</v>
      </c>
    </row>
    <row r="1116" spans="1:27">
      <c r="A1116" s="84" t="str">
        <f t="shared" si="120"/>
        <v>6840322228</v>
      </c>
      <c r="B1116" s="84" t="str">
        <f t="shared" si="121"/>
        <v>02-271-21</v>
      </c>
      <c r="C1116" s="113" t="s">
        <v>2540</v>
      </c>
      <c r="D1116" s="113" t="s">
        <v>2541</v>
      </c>
      <c r="E1116" s="113" t="s">
        <v>787</v>
      </c>
      <c r="F1116" s="114">
        <v>57</v>
      </c>
      <c r="G1116" s="113" t="s">
        <v>2542</v>
      </c>
      <c r="H1116" s="113" t="s">
        <v>252</v>
      </c>
      <c r="I1116" s="113" t="s">
        <v>786</v>
      </c>
      <c r="J1116" s="113" t="s">
        <v>318</v>
      </c>
      <c r="K1116" s="113" t="s">
        <v>382</v>
      </c>
      <c r="L1116" s="113" t="s">
        <v>420</v>
      </c>
      <c r="M1116" s="113" t="s">
        <v>388</v>
      </c>
      <c r="N1116" s="113" t="s">
        <v>44</v>
      </c>
      <c r="O1116" s="113" t="s">
        <v>433</v>
      </c>
      <c r="P1116" s="113" t="s">
        <v>824</v>
      </c>
      <c r="Q1116" s="113">
        <v>228</v>
      </c>
      <c r="R1116" s="113" t="s">
        <v>71</v>
      </c>
      <c r="S1116" s="84" t="str">
        <f t="shared" si="119"/>
        <v>HATTERAS PATCHWORK</v>
      </c>
      <c r="T1116" s="84" t="str">
        <f t="shared" si="122"/>
        <v>синий / красный</v>
      </c>
      <c r="Y1116" s="60">
        <f t="shared" si="123"/>
        <v>2</v>
      </c>
      <c r="Z1116" s="49">
        <f t="shared" si="124"/>
        <v>271</v>
      </c>
      <c r="AA1116" s="60">
        <f t="shared" si="125"/>
        <v>2271</v>
      </c>
    </row>
    <row r="1117" spans="1:27">
      <c r="A1117" s="84" t="str">
        <f t="shared" si="120"/>
        <v>6840322228</v>
      </c>
      <c r="B1117" s="84" t="str">
        <f t="shared" si="121"/>
        <v>02-271-21</v>
      </c>
      <c r="C1117" s="113" t="s">
        <v>2543</v>
      </c>
      <c r="D1117" s="113" t="s">
        <v>2541</v>
      </c>
      <c r="E1117" s="113" t="s">
        <v>785</v>
      </c>
      <c r="F1117" s="114">
        <v>59</v>
      </c>
      <c r="G1117" s="113" t="s">
        <v>2542</v>
      </c>
      <c r="H1117" s="113" t="s">
        <v>252</v>
      </c>
      <c r="I1117" s="113" t="s">
        <v>786</v>
      </c>
      <c r="J1117" s="113" t="s">
        <v>318</v>
      </c>
      <c r="K1117" s="113" t="s">
        <v>382</v>
      </c>
      <c r="L1117" s="113" t="s">
        <v>420</v>
      </c>
      <c r="M1117" s="113" t="s">
        <v>388</v>
      </c>
      <c r="N1117" s="113" t="s">
        <v>44</v>
      </c>
      <c r="O1117" s="113" t="s">
        <v>433</v>
      </c>
      <c r="P1117" s="113" t="s">
        <v>824</v>
      </c>
      <c r="Q1117" s="113">
        <v>228</v>
      </c>
      <c r="R1117" s="113" t="s">
        <v>71</v>
      </c>
      <c r="S1117" s="84" t="str">
        <f t="shared" si="119"/>
        <v>HATTERAS PATCHWORK</v>
      </c>
      <c r="T1117" s="84" t="str">
        <f t="shared" si="122"/>
        <v>синий / красный</v>
      </c>
      <c r="Y1117" s="60">
        <f t="shared" si="123"/>
        <v>2</v>
      </c>
      <c r="Z1117" s="49">
        <f t="shared" si="124"/>
        <v>271</v>
      </c>
      <c r="AA1117" s="60">
        <f t="shared" si="125"/>
        <v>2271</v>
      </c>
    </row>
    <row r="1118" spans="1:27">
      <c r="A1118" s="84" t="str">
        <f t="shared" si="120"/>
        <v>6840322228</v>
      </c>
      <c r="B1118" s="84" t="str">
        <f t="shared" si="121"/>
        <v>02-271-21</v>
      </c>
      <c r="C1118" s="113" t="s">
        <v>2544</v>
      </c>
      <c r="D1118" s="113" t="s">
        <v>2541</v>
      </c>
      <c r="E1118" s="113" t="s">
        <v>788</v>
      </c>
      <c r="F1118" s="114">
        <v>61</v>
      </c>
      <c r="G1118" s="113" t="s">
        <v>2542</v>
      </c>
      <c r="H1118" s="113" t="s">
        <v>252</v>
      </c>
      <c r="I1118" s="113" t="s">
        <v>786</v>
      </c>
      <c r="J1118" s="113" t="s">
        <v>318</v>
      </c>
      <c r="K1118" s="113" t="s">
        <v>382</v>
      </c>
      <c r="L1118" s="113" t="s">
        <v>420</v>
      </c>
      <c r="M1118" s="113" t="s">
        <v>388</v>
      </c>
      <c r="N1118" s="113" t="s">
        <v>44</v>
      </c>
      <c r="O1118" s="113" t="s">
        <v>433</v>
      </c>
      <c r="P1118" s="113" t="s">
        <v>824</v>
      </c>
      <c r="Q1118" s="113">
        <v>228</v>
      </c>
      <c r="R1118" s="113" t="s">
        <v>71</v>
      </c>
      <c r="S1118" s="84" t="str">
        <f t="shared" si="119"/>
        <v>HATTERAS PATCHWORK</v>
      </c>
      <c r="T1118" s="84" t="str">
        <f t="shared" si="122"/>
        <v>синий / красный</v>
      </c>
      <c r="Y1118" s="60">
        <f t="shared" si="123"/>
        <v>2</v>
      </c>
      <c r="Z1118" s="49">
        <f t="shared" si="124"/>
        <v>271</v>
      </c>
      <c r="AA1118" s="60">
        <f t="shared" si="125"/>
        <v>2271</v>
      </c>
    </row>
    <row r="1119" spans="1:27">
      <c r="A1119" s="84" t="str">
        <f t="shared" si="120"/>
        <v>6840322228</v>
      </c>
      <c r="B1119" s="84" t="str">
        <f t="shared" si="121"/>
        <v>02-271-21</v>
      </c>
      <c r="C1119" s="113" t="s">
        <v>2545</v>
      </c>
      <c r="D1119" s="113" t="s">
        <v>2541</v>
      </c>
      <c r="E1119" s="113" t="s">
        <v>790</v>
      </c>
      <c r="F1119" s="114">
        <v>55</v>
      </c>
      <c r="G1119" s="113" t="s">
        <v>2542</v>
      </c>
      <c r="H1119" s="113" t="s">
        <v>252</v>
      </c>
      <c r="I1119" s="113" t="s">
        <v>786</v>
      </c>
      <c r="J1119" s="113" t="s">
        <v>318</v>
      </c>
      <c r="K1119" s="113" t="s">
        <v>382</v>
      </c>
      <c r="L1119" s="113" t="s">
        <v>420</v>
      </c>
      <c r="M1119" s="113" t="s">
        <v>388</v>
      </c>
      <c r="N1119" s="113" t="s">
        <v>44</v>
      </c>
      <c r="O1119" s="113" t="s">
        <v>433</v>
      </c>
      <c r="P1119" s="113" t="s">
        <v>824</v>
      </c>
      <c r="Q1119" s="113">
        <v>228</v>
      </c>
      <c r="R1119" s="113" t="s">
        <v>71</v>
      </c>
      <c r="S1119" s="84" t="str">
        <f t="shared" si="119"/>
        <v>HATTERAS PATCHWORK</v>
      </c>
      <c r="T1119" s="84" t="str">
        <f t="shared" si="122"/>
        <v>синий / красный</v>
      </c>
      <c r="Y1119" s="60">
        <f t="shared" si="123"/>
        <v>2</v>
      </c>
      <c r="Z1119" s="49">
        <f t="shared" si="124"/>
        <v>271</v>
      </c>
      <c r="AA1119" s="60">
        <f t="shared" si="125"/>
        <v>2271</v>
      </c>
    </row>
    <row r="1120" spans="1:27">
      <c r="A1120" s="84" t="str">
        <f t="shared" si="120"/>
        <v>6840322228</v>
      </c>
      <c r="B1120" s="84" t="str">
        <f t="shared" si="121"/>
        <v>02-271-21</v>
      </c>
      <c r="C1120" s="113" t="s">
        <v>2546</v>
      </c>
      <c r="D1120" s="113" t="s">
        <v>2541</v>
      </c>
      <c r="E1120" s="113" t="s">
        <v>813</v>
      </c>
      <c r="F1120" s="114">
        <v>56</v>
      </c>
      <c r="G1120" s="113" t="s">
        <v>2542</v>
      </c>
      <c r="H1120" s="113" t="s">
        <v>252</v>
      </c>
      <c r="I1120" s="113" t="s">
        <v>786</v>
      </c>
      <c r="J1120" s="113" t="s">
        <v>318</v>
      </c>
      <c r="K1120" s="113" t="s">
        <v>382</v>
      </c>
      <c r="L1120" s="113" t="s">
        <v>420</v>
      </c>
      <c r="M1120" s="113" t="s">
        <v>388</v>
      </c>
      <c r="N1120" s="113" t="s">
        <v>44</v>
      </c>
      <c r="O1120" s="113" t="s">
        <v>433</v>
      </c>
      <c r="P1120" s="113" t="s">
        <v>824</v>
      </c>
      <c r="Q1120" s="113">
        <v>228</v>
      </c>
      <c r="R1120" s="113" t="s">
        <v>71</v>
      </c>
      <c r="S1120" s="84" t="str">
        <f t="shared" si="119"/>
        <v>HATTERAS PATCHWORK</v>
      </c>
      <c r="T1120" s="84" t="str">
        <f t="shared" si="122"/>
        <v>синий / красный</v>
      </c>
      <c r="Y1120" s="60">
        <f t="shared" si="123"/>
        <v>2</v>
      </c>
      <c r="Z1120" s="49">
        <f t="shared" si="124"/>
        <v>271</v>
      </c>
      <c r="AA1120" s="60">
        <f t="shared" si="125"/>
        <v>2271</v>
      </c>
    </row>
    <row r="1121" spans="1:27">
      <c r="A1121" s="84" t="str">
        <f t="shared" si="120"/>
        <v>6840322228</v>
      </c>
      <c r="B1121" s="84" t="str">
        <f t="shared" si="121"/>
        <v>02-271-21</v>
      </c>
      <c r="C1121" s="113" t="s">
        <v>2547</v>
      </c>
      <c r="D1121" s="113" t="s">
        <v>2541</v>
      </c>
      <c r="E1121" s="113" t="s">
        <v>797</v>
      </c>
      <c r="F1121" s="114">
        <v>58</v>
      </c>
      <c r="G1121" s="113" t="s">
        <v>2542</v>
      </c>
      <c r="H1121" s="113" t="s">
        <v>252</v>
      </c>
      <c r="I1121" s="113" t="s">
        <v>786</v>
      </c>
      <c r="J1121" s="113" t="s">
        <v>318</v>
      </c>
      <c r="K1121" s="113" t="s">
        <v>382</v>
      </c>
      <c r="L1121" s="113" t="s">
        <v>420</v>
      </c>
      <c r="M1121" s="113" t="s">
        <v>388</v>
      </c>
      <c r="N1121" s="113" t="s">
        <v>44</v>
      </c>
      <c r="O1121" s="113" t="s">
        <v>433</v>
      </c>
      <c r="P1121" s="113" t="s">
        <v>824</v>
      </c>
      <c r="Q1121" s="113">
        <v>228</v>
      </c>
      <c r="R1121" s="113" t="s">
        <v>71</v>
      </c>
      <c r="S1121" s="84" t="str">
        <f t="shared" si="119"/>
        <v>HATTERAS PATCHWORK</v>
      </c>
      <c r="T1121" s="84" t="str">
        <f t="shared" si="122"/>
        <v>синий / красный</v>
      </c>
      <c r="Y1121" s="60">
        <f t="shared" si="123"/>
        <v>2</v>
      </c>
      <c r="Z1121" s="49">
        <f t="shared" si="124"/>
        <v>271</v>
      </c>
      <c r="AA1121" s="60">
        <f t="shared" si="125"/>
        <v>2271</v>
      </c>
    </row>
    <row r="1122" spans="1:27">
      <c r="A1122" s="84" t="str">
        <f t="shared" si="120"/>
        <v>6840322228</v>
      </c>
      <c r="B1122" s="84" t="str">
        <f t="shared" si="121"/>
        <v>02-271-21</v>
      </c>
      <c r="C1122" s="113" t="s">
        <v>2548</v>
      </c>
      <c r="D1122" s="113" t="s">
        <v>2541</v>
      </c>
      <c r="E1122" s="113" t="s">
        <v>798</v>
      </c>
      <c r="F1122" s="114">
        <v>60</v>
      </c>
      <c r="G1122" s="113" t="s">
        <v>2542</v>
      </c>
      <c r="H1122" s="113" t="s">
        <v>252</v>
      </c>
      <c r="I1122" s="113" t="s">
        <v>786</v>
      </c>
      <c r="J1122" s="113" t="s">
        <v>318</v>
      </c>
      <c r="K1122" s="113" t="s">
        <v>382</v>
      </c>
      <c r="L1122" s="113" t="s">
        <v>420</v>
      </c>
      <c r="M1122" s="113" t="s">
        <v>388</v>
      </c>
      <c r="N1122" s="113" t="s">
        <v>44</v>
      </c>
      <c r="O1122" s="113" t="s">
        <v>433</v>
      </c>
      <c r="P1122" s="113" t="s">
        <v>824</v>
      </c>
      <c r="Q1122" s="113">
        <v>228</v>
      </c>
      <c r="R1122" s="113" t="s">
        <v>71</v>
      </c>
      <c r="S1122" s="84" t="str">
        <f t="shared" si="119"/>
        <v>HATTERAS PATCHWORK</v>
      </c>
      <c r="T1122" s="84" t="str">
        <f t="shared" si="122"/>
        <v>синий / красный</v>
      </c>
      <c r="Y1122" s="60">
        <f t="shared" si="123"/>
        <v>2</v>
      </c>
      <c r="Z1122" s="49">
        <f t="shared" si="124"/>
        <v>271</v>
      </c>
      <c r="AA1122" s="60">
        <f t="shared" si="125"/>
        <v>2271</v>
      </c>
    </row>
    <row r="1123" spans="1:27">
      <c r="A1123" s="84" t="str">
        <f t="shared" si="120"/>
        <v>6840322274</v>
      </c>
      <c r="B1123" s="84" t="str">
        <f t="shared" si="121"/>
        <v>02-271-27</v>
      </c>
      <c r="C1123" s="113" t="s">
        <v>2549</v>
      </c>
      <c r="D1123" s="113" t="s">
        <v>2550</v>
      </c>
      <c r="E1123" s="113" t="s">
        <v>787</v>
      </c>
      <c r="F1123" s="114">
        <v>57</v>
      </c>
      <c r="G1123" s="113" t="s">
        <v>2542</v>
      </c>
      <c r="H1123" s="113" t="s">
        <v>168</v>
      </c>
      <c r="I1123" s="113" t="s">
        <v>786</v>
      </c>
      <c r="J1123" s="113" t="s">
        <v>318</v>
      </c>
      <c r="K1123" s="113" t="s">
        <v>382</v>
      </c>
      <c r="L1123" s="113" t="s">
        <v>420</v>
      </c>
      <c r="M1123" s="113" t="s">
        <v>388</v>
      </c>
      <c r="N1123" s="113" t="s">
        <v>44</v>
      </c>
      <c r="O1123" s="113" t="s">
        <v>433</v>
      </c>
      <c r="P1123" s="113" t="s">
        <v>824</v>
      </c>
      <c r="Q1123" s="113">
        <v>274</v>
      </c>
      <c r="R1123" s="113" t="s">
        <v>86</v>
      </c>
      <c r="S1123" s="84" t="str">
        <f t="shared" si="119"/>
        <v>HATTERAS PATCHWORK</v>
      </c>
      <c r="T1123" s="84" t="str">
        <f t="shared" si="122"/>
        <v>коричневый / зеленый</v>
      </c>
      <c r="Y1123" s="60">
        <f t="shared" si="123"/>
        <v>2</v>
      </c>
      <c r="Z1123" s="49">
        <f t="shared" si="124"/>
        <v>271</v>
      </c>
      <c r="AA1123" s="60">
        <f t="shared" si="125"/>
        <v>2271</v>
      </c>
    </row>
    <row r="1124" spans="1:27">
      <c r="A1124" s="84" t="str">
        <f t="shared" si="120"/>
        <v>6840322274</v>
      </c>
      <c r="B1124" s="84" t="str">
        <f t="shared" si="121"/>
        <v>02-271-27</v>
      </c>
      <c r="C1124" s="113" t="s">
        <v>2551</v>
      </c>
      <c r="D1124" s="113" t="s">
        <v>2550</v>
      </c>
      <c r="E1124" s="113" t="s">
        <v>785</v>
      </c>
      <c r="F1124" s="114">
        <v>59</v>
      </c>
      <c r="G1124" s="113" t="s">
        <v>2542</v>
      </c>
      <c r="H1124" s="113" t="s">
        <v>168</v>
      </c>
      <c r="I1124" s="113" t="s">
        <v>786</v>
      </c>
      <c r="J1124" s="113" t="s">
        <v>318</v>
      </c>
      <c r="K1124" s="113" t="s">
        <v>382</v>
      </c>
      <c r="L1124" s="113" t="s">
        <v>420</v>
      </c>
      <c r="M1124" s="113" t="s">
        <v>388</v>
      </c>
      <c r="N1124" s="113" t="s">
        <v>44</v>
      </c>
      <c r="O1124" s="113" t="s">
        <v>433</v>
      </c>
      <c r="P1124" s="113" t="s">
        <v>824</v>
      </c>
      <c r="Q1124" s="113">
        <v>274</v>
      </c>
      <c r="R1124" s="113" t="s">
        <v>86</v>
      </c>
      <c r="S1124" s="84" t="str">
        <f t="shared" si="119"/>
        <v>HATTERAS PATCHWORK</v>
      </c>
      <c r="T1124" s="84" t="str">
        <f t="shared" si="122"/>
        <v>коричневый / зеленый</v>
      </c>
      <c r="Y1124" s="60">
        <f t="shared" si="123"/>
        <v>2</v>
      </c>
      <c r="Z1124" s="49">
        <f t="shared" si="124"/>
        <v>271</v>
      </c>
      <c r="AA1124" s="60">
        <f t="shared" si="125"/>
        <v>2271</v>
      </c>
    </row>
    <row r="1125" spans="1:27">
      <c r="A1125" s="84" t="str">
        <f t="shared" si="120"/>
        <v>6840322274</v>
      </c>
      <c r="B1125" s="84" t="str">
        <f t="shared" si="121"/>
        <v>02-271-27</v>
      </c>
      <c r="C1125" s="113" t="s">
        <v>2552</v>
      </c>
      <c r="D1125" s="113" t="s">
        <v>2550</v>
      </c>
      <c r="E1125" s="113" t="s">
        <v>788</v>
      </c>
      <c r="F1125" s="114">
        <v>61</v>
      </c>
      <c r="G1125" s="113" t="s">
        <v>2542</v>
      </c>
      <c r="H1125" s="113" t="s">
        <v>168</v>
      </c>
      <c r="I1125" s="113" t="s">
        <v>786</v>
      </c>
      <c r="J1125" s="113" t="s">
        <v>318</v>
      </c>
      <c r="K1125" s="113" t="s">
        <v>382</v>
      </c>
      <c r="L1125" s="113" t="s">
        <v>420</v>
      </c>
      <c r="M1125" s="113" t="s">
        <v>388</v>
      </c>
      <c r="N1125" s="113" t="s">
        <v>44</v>
      </c>
      <c r="O1125" s="113" t="s">
        <v>433</v>
      </c>
      <c r="P1125" s="113" t="s">
        <v>824</v>
      </c>
      <c r="Q1125" s="113">
        <v>274</v>
      </c>
      <c r="R1125" s="113" t="s">
        <v>86</v>
      </c>
      <c r="S1125" s="84" t="str">
        <f t="shared" si="119"/>
        <v>HATTERAS PATCHWORK</v>
      </c>
      <c r="T1125" s="84" t="str">
        <f t="shared" si="122"/>
        <v>коричневый / зеленый</v>
      </c>
      <c r="Y1125" s="60">
        <f t="shared" si="123"/>
        <v>2</v>
      </c>
      <c r="Z1125" s="49">
        <f t="shared" si="124"/>
        <v>271</v>
      </c>
      <c r="AA1125" s="60">
        <f t="shared" si="125"/>
        <v>2271</v>
      </c>
    </row>
    <row r="1126" spans="1:27">
      <c r="A1126" s="84" t="str">
        <f t="shared" si="120"/>
        <v>6840322274</v>
      </c>
      <c r="B1126" s="84" t="str">
        <f t="shared" si="121"/>
        <v>02-271-27</v>
      </c>
      <c r="C1126" s="113" t="s">
        <v>2553</v>
      </c>
      <c r="D1126" s="113" t="s">
        <v>2550</v>
      </c>
      <c r="E1126" s="113" t="s">
        <v>789</v>
      </c>
      <c r="F1126" s="114">
        <v>63</v>
      </c>
      <c r="G1126" s="113" t="s">
        <v>2542</v>
      </c>
      <c r="H1126" s="113" t="s">
        <v>168</v>
      </c>
      <c r="I1126" s="113" t="s">
        <v>786</v>
      </c>
      <c r="J1126" s="113" t="s">
        <v>318</v>
      </c>
      <c r="K1126" s="113" t="s">
        <v>382</v>
      </c>
      <c r="L1126" s="113" t="s">
        <v>420</v>
      </c>
      <c r="M1126" s="113" t="s">
        <v>388</v>
      </c>
      <c r="N1126" s="113" t="s">
        <v>44</v>
      </c>
      <c r="O1126" s="113" t="s">
        <v>433</v>
      </c>
      <c r="P1126" s="113" t="s">
        <v>824</v>
      </c>
      <c r="Q1126" s="113">
        <v>274</v>
      </c>
      <c r="R1126" s="113" t="s">
        <v>86</v>
      </c>
      <c r="S1126" s="84" t="str">
        <f t="shared" si="119"/>
        <v>HATTERAS PATCHWORK</v>
      </c>
      <c r="T1126" s="84" t="str">
        <f t="shared" si="122"/>
        <v>коричневый / зеленый</v>
      </c>
      <c r="Y1126" s="60">
        <f t="shared" si="123"/>
        <v>2</v>
      </c>
      <c r="Z1126" s="49">
        <f t="shared" si="124"/>
        <v>271</v>
      </c>
      <c r="AA1126" s="60">
        <f t="shared" si="125"/>
        <v>2271</v>
      </c>
    </row>
    <row r="1127" spans="1:27">
      <c r="A1127" s="84" t="str">
        <f t="shared" si="120"/>
        <v>6840322274</v>
      </c>
      <c r="B1127" s="84" t="str">
        <f t="shared" si="121"/>
        <v>02-271-27</v>
      </c>
      <c r="C1127" s="113" t="s">
        <v>2554</v>
      </c>
      <c r="D1127" s="113" t="s">
        <v>2550</v>
      </c>
      <c r="E1127" s="113" t="s">
        <v>790</v>
      </c>
      <c r="F1127" s="114">
        <v>55</v>
      </c>
      <c r="G1127" s="113" t="s">
        <v>2542</v>
      </c>
      <c r="H1127" s="113" t="s">
        <v>168</v>
      </c>
      <c r="I1127" s="113" t="s">
        <v>786</v>
      </c>
      <c r="J1127" s="113" t="s">
        <v>318</v>
      </c>
      <c r="K1127" s="113" t="s">
        <v>382</v>
      </c>
      <c r="L1127" s="113" t="s">
        <v>420</v>
      </c>
      <c r="M1127" s="113" t="s">
        <v>388</v>
      </c>
      <c r="N1127" s="113" t="s">
        <v>44</v>
      </c>
      <c r="O1127" s="113" t="s">
        <v>433</v>
      </c>
      <c r="P1127" s="113" t="s">
        <v>824</v>
      </c>
      <c r="Q1127" s="113">
        <v>274</v>
      </c>
      <c r="R1127" s="113" t="s">
        <v>86</v>
      </c>
      <c r="S1127" s="84" t="str">
        <f t="shared" si="119"/>
        <v>HATTERAS PATCHWORK</v>
      </c>
      <c r="T1127" s="84" t="str">
        <f t="shared" si="122"/>
        <v>коричневый / зеленый</v>
      </c>
      <c r="Y1127" s="60">
        <f t="shared" si="123"/>
        <v>2</v>
      </c>
      <c r="Z1127" s="49">
        <f t="shared" si="124"/>
        <v>271</v>
      </c>
      <c r="AA1127" s="60">
        <f t="shared" si="125"/>
        <v>2271</v>
      </c>
    </row>
    <row r="1128" spans="1:27">
      <c r="A1128" s="84" t="str">
        <f t="shared" si="120"/>
        <v>6840322274</v>
      </c>
      <c r="B1128" s="84" t="str">
        <f t="shared" si="121"/>
        <v>02-271-27</v>
      </c>
      <c r="C1128" s="113" t="s">
        <v>2555</v>
      </c>
      <c r="D1128" s="113" t="s">
        <v>2550</v>
      </c>
      <c r="E1128" s="113" t="s">
        <v>813</v>
      </c>
      <c r="F1128" s="114">
        <v>56</v>
      </c>
      <c r="G1128" s="113" t="s">
        <v>2542</v>
      </c>
      <c r="H1128" s="113" t="s">
        <v>168</v>
      </c>
      <c r="I1128" s="113" t="s">
        <v>786</v>
      </c>
      <c r="J1128" s="113" t="s">
        <v>318</v>
      </c>
      <c r="K1128" s="113" t="s">
        <v>382</v>
      </c>
      <c r="L1128" s="113" t="s">
        <v>420</v>
      </c>
      <c r="M1128" s="113" t="s">
        <v>388</v>
      </c>
      <c r="N1128" s="113" t="s">
        <v>44</v>
      </c>
      <c r="O1128" s="113" t="s">
        <v>433</v>
      </c>
      <c r="P1128" s="113" t="s">
        <v>824</v>
      </c>
      <c r="Q1128" s="113">
        <v>274</v>
      </c>
      <c r="R1128" s="113" t="s">
        <v>86</v>
      </c>
      <c r="S1128" s="84" t="str">
        <f t="shared" si="119"/>
        <v>HATTERAS PATCHWORK</v>
      </c>
      <c r="T1128" s="84" t="str">
        <f t="shared" si="122"/>
        <v>коричневый / зеленый</v>
      </c>
      <c r="Y1128" s="60">
        <f t="shared" si="123"/>
        <v>2</v>
      </c>
      <c r="Z1128" s="49">
        <f t="shared" si="124"/>
        <v>271</v>
      </c>
      <c r="AA1128" s="60">
        <f t="shared" si="125"/>
        <v>2271</v>
      </c>
    </row>
    <row r="1129" spans="1:27">
      <c r="A1129" s="84" t="str">
        <f t="shared" si="120"/>
        <v>6840322274</v>
      </c>
      <c r="B1129" s="84" t="str">
        <f t="shared" si="121"/>
        <v>02-271-27</v>
      </c>
      <c r="C1129" s="113" t="s">
        <v>2556</v>
      </c>
      <c r="D1129" s="113" t="s">
        <v>2550</v>
      </c>
      <c r="E1129" s="113" t="s">
        <v>797</v>
      </c>
      <c r="F1129" s="114">
        <v>58</v>
      </c>
      <c r="G1129" s="113" t="s">
        <v>2542</v>
      </c>
      <c r="H1129" s="113" t="s">
        <v>168</v>
      </c>
      <c r="I1129" s="113" t="s">
        <v>786</v>
      </c>
      <c r="J1129" s="113" t="s">
        <v>318</v>
      </c>
      <c r="K1129" s="113" t="s">
        <v>382</v>
      </c>
      <c r="L1129" s="113" t="s">
        <v>420</v>
      </c>
      <c r="M1129" s="113" t="s">
        <v>388</v>
      </c>
      <c r="N1129" s="113" t="s">
        <v>44</v>
      </c>
      <c r="O1129" s="113" t="s">
        <v>433</v>
      </c>
      <c r="P1129" s="113" t="s">
        <v>824</v>
      </c>
      <c r="Q1129" s="113">
        <v>274</v>
      </c>
      <c r="R1129" s="113" t="s">
        <v>86</v>
      </c>
      <c r="S1129" s="84" t="str">
        <f t="shared" si="119"/>
        <v>HATTERAS PATCHWORK</v>
      </c>
      <c r="T1129" s="84" t="str">
        <f t="shared" si="122"/>
        <v>коричневый / зеленый</v>
      </c>
      <c r="Y1129" s="60">
        <f t="shared" si="123"/>
        <v>2</v>
      </c>
      <c r="Z1129" s="49">
        <f t="shared" si="124"/>
        <v>271</v>
      </c>
      <c r="AA1129" s="60">
        <f t="shared" si="125"/>
        <v>2271</v>
      </c>
    </row>
    <row r="1130" spans="1:27">
      <c r="A1130" s="84" t="str">
        <f t="shared" si="120"/>
        <v>6840322274</v>
      </c>
      <c r="B1130" s="84" t="str">
        <f t="shared" si="121"/>
        <v>02-271-27</v>
      </c>
      <c r="C1130" s="113" t="s">
        <v>2557</v>
      </c>
      <c r="D1130" s="113" t="s">
        <v>2550</v>
      </c>
      <c r="E1130" s="113" t="s">
        <v>798</v>
      </c>
      <c r="F1130" s="114">
        <v>60</v>
      </c>
      <c r="G1130" s="113" t="s">
        <v>2542</v>
      </c>
      <c r="H1130" s="113" t="s">
        <v>168</v>
      </c>
      <c r="I1130" s="113" t="s">
        <v>786</v>
      </c>
      <c r="J1130" s="113" t="s">
        <v>318</v>
      </c>
      <c r="K1130" s="113" t="s">
        <v>382</v>
      </c>
      <c r="L1130" s="113" t="s">
        <v>420</v>
      </c>
      <c r="M1130" s="113" t="s">
        <v>388</v>
      </c>
      <c r="N1130" s="113" t="s">
        <v>44</v>
      </c>
      <c r="O1130" s="113" t="s">
        <v>433</v>
      </c>
      <c r="P1130" s="113" t="s">
        <v>824</v>
      </c>
      <c r="Q1130" s="113">
        <v>274</v>
      </c>
      <c r="R1130" s="113" t="s">
        <v>86</v>
      </c>
      <c r="S1130" s="84" t="str">
        <f t="shared" si="119"/>
        <v>HATTERAS PATCHWORK</v>
      </c>
      <c r="T1130" s="84" t="str">
        <f t="shared" si="122"/>
        <v>коричневый / зеленый</v>
      </c>
      <c r="Y1130" s="60">
        <f t="shared" si="123"/>
        <v>2</v>
      </c>
      <c r="Z1130" s="49">
        <f t="shared" si="124"/>
        <v>271</v>
      </c>
      <c r="AA1130" s="60">
        <f t="shared" si="125"/>
        <v>2271</v>
      </c>
    </row>
    <row r="1131" spans="1:27">
      <c r="A1131" s="84" t="str">
        <f t="shared" si="120"/>
        <v>6840323227</v>
      </c>
      <c r="B1131" s="84" t="str">
        <f t="shared" si="121"/>
        <v>02-272-95</v>
      </c>
      <c r="C1131" s="113" t="s">
        <v>2558</v>
      </c>
      <c r="D1131" s="113" t="s">
        <v>2559</v>
      </c>
      <c r="E1131" s="113" t="s">
        <v>790</v>
      </c>
      <c r="F1131" s="114">
        <v>55</v>
      </c>
      <c r="G1131" s="113" t="s">
        <v>2560</v>
      </c>
      <c r="H1131" s="113" t="s">
        <v>247</v>
      </c>
      <c r="I1131" s="113" t="s">
        <v>819</v>
      </c>
      <c r="J1131" s="113" t="s">
        <v>318</v>
      </c>
      <c r="K1131" s="113" t="s">
        <v>382</v>
      </c>
      <c r="L1131" s="113" t="s">
        <v>420</v>
      </c>
      <c r="M1131" s="113" t="s">
        <v>388</v>
      </c>
      <c r="N1131" s="113" t="s">
        <v>44</v>
      </c>
      <c r="O1131" s="113" t="s">
        <v>433</v>
      </c>
      <c r="P1131" s="113" t="s">
        <v>824</v>
      </c>
      <c r="Q1131" s="113">
        <v>227</v>
      </c>
      <c r="R1131" s="113" t="s">
        <v>71</v>
      </c>
      <c r="S1131" s="84" t="str">
        <f t="shared" si="119"/>
        <v>HATTERAS VIRGIN</v>
      </c>
      <c r="T1131" s="84" t="str">
        <f t="shared" si="122"/>
        <v>синий / бежевый</v>
      </c>
      <c r="Y1131" s="60">
        <f t="shared" si="123"/>
        <v>2</v>
      </c>
      <c r="Z1131" s="49">
        <f t="shared" si="124"/>
        <v>272</v>
      </c>
      <c r="AA1131" s="60">
        <f t="shared" si="125"/>
        <v>2272</v>
      </c>
    </row>
    <row r="1132" spans="1:27">
      <c r="A1132" s="84" t="str">
        <f t="shared" si="120"/>
        <v>6840323227</v>
      </c>
      <c r="B1132" s="84" t="str">
        <f t="shared" si="121"/>
        <v>02-272-95</v>
      </c>
      <c r="C1132" s="113" t="s">
        <v>2561</v>
      </c>
      <c r="D1132" s="113" t="s">
        <v>2559</v>
      </c>
      <c r="E1132" s="113" t="s">
        <v>787</v>
      </c>
      <c r="F1132" s="114">
        <v>57</v>
      </c>
      <c r="G1132" s="113" t="s">
        <v>2560</v>
      </c>
      <c r="H1132" s="113" t="s">
        <v>247</v>
      </c>
      <c r="I1132" s="113" t="s">
        <v>819</v>
      </c>
      <c r="J1132" s="113" t="s">
        <v>318</v>
      </c>
      <c r="K1132" s="113" t="s">
        <v>382</v>
      </c>
      <c r="L1132" s="113" t="s">
        <v>420</v>
      </c>
      <c r="M1132" s="113" t="s">
        <v>388</v>
      </c>
      <c r="N1132" s="113" t="s">
        <v>44</v>
      </c>
      <c r="O1132" s="113" t="s">
        <v>433</v>
      </c>
      <c r="P1132" s="113" t="s">
        <v>824</v>
      </c>
      <c r="Q1132" s="113">
        <v>227</v>
      </c>
      <c r="R1132" s="113" t="s">
        <v>71</v>
      </c>
      <c r="S1132" s="84" t="str">
        <f t="shared" si="119"/>
        <v>HATTERAS VIRGIN</v>
      </c>
      <c r="T1132" s="84" t="str">
        <f t="shared" si="122"/>
        <v>синий / бежевый</v>
      </c>
      <c r="Y1132" s="60">
        <f t="shared" si="123"/>
        <v>2</v>
      </c>
      <c r="Z1132" s="49">
        <f t="shared" si="124"/>
        <v>272</v>
      </c>
      <c r="AA1132" s="60">
        <f t="shared" si="125"/>
        <v>2272</v>
      </c>
    </row>
    <row r="1133" spans="1:27">
      <c r="A1133" s="84" t="str">
        <f t="shared" si="120"/>
        <v>6840323227</v>
      </c>
      <c r="B1133" s="84" t="str">
        <f t="shared" si="121"/>
        <v>02-272-95</v>
      </c>
      <c r="C1133" s="113" t="s">
        <v>2562</v>
      </c>
      <c r="D1133" s="113" t="s">
        <v>2559</v>
      </c>
      <c r="E1133" s="113" t="s">
        <v>785</v>
      </c>
      <c r="F1133" s="114">
        <v>59</v>
      </c>
      <c r="G1133" s="113" t="s">
        <v>2560</v>
      </c>
      <c r="H1133" s="113" t="s">
        <v>247</v>
      </c>
      <c r="I1133" s="113" t="s">
        <v>819</v>
      </c>
      <c r="J1133" s="113" t="s">
        <v>318</v>
      </c>
      <c r="K1133" s="113" t="s">
        <v>382</v>
      </c>
      <c r="L1133" s="113" t="s">
        <v>420</v>
      </c>
      <c r="M1133" s="113" t="s">
        <v>388</v>
      </c>
      <c r="N1133" s="113" t="s">
        <v>44</v>
      </c>
      <c r="O1133" s="113" t="s">
        <v>433</v>
      </c>
      <c r="P1133" s="113" t="s">
        <v>824</v>
      </c>
      <c r="Q1133" s="113">
        <v>227</v>
      </c>
      <c r="R1133" s="113" t="s">
        <v>71</v>
      </c>
      <c r="S1133" s="84" t="str">
        <f t="shared" si="119"/>
        <v>HATTERAS VIRGIN</v>
      </c>
      <c r="T1133" s="84" t="str">
        <f t="shared" si="122"/>
        <v>синий / бежевый</v>
      </c>
      <c r="Y1133" s="60">
        <f t="shared" si="123"/>
        <v>2</v>
      </c>
      <c r="Z1133" s="49">
        <f t="shared" si="124"/>
        <v>272</v>
      </c>
      <c r="AA1133" s="60">
        <f t="shared" si="125"/>
        <v>2272</v>
      </c>
    </row>
    <row r="1134" spans="1:27">
      <c r="A1134" s="84" t="str">
        <f t="shared" si="120"/>
        <v>6840323227</v>
      </c>
      <c r="B1134" s="84" t="str">
        <f t="shared" si="121"/>
        <v>02-272-95</v>
      </c>
      <c r="C1134" s="113" t="s">
        <v>2563</v>
      </c>
      <c r="D1134" s="113" t="s">
        <v>2559</v>
      </c>
      <c r="E1134" s="113" t="s">
        <v>788</v>
      </c>
      <c r="F1134" s="114">
        <v>61</v>
      </c>
      <c r="G1134" s="113" t="s">
        <v>2560</v>
      </c>
      <c r="H1134" s="113" t="s">
        <v>247</v>
      </c>
      <c r="I1134" s="113" t="s">
        <v>819</v>
      </c>
      <c r="J1134" s="113" t="s">
        <v>318</v>
      </c>
      <c r="K1134" s="113" t="s">
        <v>382</v>
      </c>
      <c r="L1134" s="113" t="s">
        <v>420</v>
      </c>
      <c r="M1134" s="113" t="s">
        <v>388</v>
      </c>
      <c r="N1134" s="113" t="s">
        <v>44</v>
      </c>
      <c r="O1134" s="113" t="s">
        <v>433</v>
      </c>
      <c r="P1134" s="113" t="s">
        <v>824</v>
      </c>
      <c r="Q1134" s="113">
        <v>227</v>
      </c>
      <c r="R1134" s="113" t="s">
        <v>71</v>
      </c>
      <c r="S1134" s="84" t="str">
        <f t="shared" si="119"/>
        <v>HATTERAS VIRGIN</v>
      </c>
      <c r="T1134" s="84" t="str">
        <f t="shared" si="122"/>
        <v>синий / бежевый</v>
      </c>
      <c r="Y1134" s="60">
        <f t="shared" si="123"/>
        <v>2</v>
      </c>
      <c r="Z1134" s="49">
        <f t="shared" si="124"/>
        <v>272</v>
      </c>
      <c r="AA1134" s="60">
        <f t="shared" si="125"/>
        <v>2272</v>
      </c>
    </row>
    <row r="1135" spans="1:27">
      <c r="A1135" s="84" t="str">
        <f t="shared" si="120"/>
        <v>6840323227</v>
      </c>
      <c r="B1135" s="84" t="str">
        <f t="shared" si="121"/>
        <v>02-272-95</v>
      </c>
      <c r="C1135" s="113" t="s">
        <v>2564</v>
      </c>
      <c r="D1135" s="113" t="s">
        <v>2559</v>
      </c>
      <c r="E1135" s="113" t="s">
        <v>789</v>
      </c>
      <c r="F1135" s="114">
        <v>63</v>
      </c>
      <c r="G1135" s="113" t="s">
        <v>2560</v>
      </c>
      <c r="H1135" s="113" t="s">
        <v>247</v>
      </c>
      <c r="I1135" s="113" t="s">
        <v>819</v>
      </c>
      <c r="J1135" s="113" t="s">
        <v>318</v>
      </c>
      <c r="K1135" s="113" t="s">
        <v>382</v>
      </c>
      <c r="L1135" s="113" t="s">
        <v>420</v>
      </c>
      <c r="M1135" s="113" t="s">
        <v>388</v>
      </c>
      <c r="N1135" s="113" t="s">
        <v>44</v>
      </c>
      <c r="O1135" s="113" t="s">
        <v>433</v>
      </c>
      <c r="P1135" s="113" t="s">
        <v>824</v>
      </c>
      <c r="Q1135" s="113">
        <v>227</v>
      </c>
      <c r="R1135" s="113" t="s">
        <v>71</v>
      </c>
      <c r="S1135" s="84" t="str">
        <f t="shared" si="119"/>
        <v>HATTERAS VIRGIN</v>
      </c>
      <c r="T1135" s="84" t="str">
        <f t="shared" si="122"/>
        <v>синий / бежевый</v>
      </c>
      <c r="Y1135" s="60">
        <f t="shared" si="123"/>
        <v>2</v>
      </c>
      <c r="Z1135" s="49">
        <f t="shared" si="124"/>
        <v>272</v>
      </c>
      <c r="AA1135" s="60">
        <f t="shared" si="125"/>
        <v>2272</v>
      </c>
    </row>
    <row r="1136" spans="1:27">
      <c r="A1136" s="84" t="str">
        <f t="shared" si="120"/>
        <v>6840323227</v>
      </c>
      <c r="B1136" s="84" t="str">
        <f t="shared" si="121"/>
        <v>02-272-95</v>
      </c>
      <c r="C1136" s="113" t="s">
        <v>2565</v>
      </c>
      <c r="D1136" s="113" t="s">
        <v>2559</v>
      </c>
      <c r="E1136" s="113" t="s">
        <v>813</v>
      </c>
      <c r="F1136" s="114">
        <v>56</v>
      </c>
      <c r="G1136" s="113" t="s">
        <v>2560</v>
      </c>
      <c r="H1136" s="113" t="s">
        <v>247</v>
      </c>
      <c r="I1136" s="113" t="s">
        <v>819</v>
      </c>
      <c r="J1136" s="113" t="s">
        <v>318</v>
      </c>
      <c r="K1136" s="113" t="s">
        <v>382</v>
      </c>
      <c r="L1136" s="113" t="s">
        <v>420</v>
      </c>
      <c r="M1136" s="113" t="s">
        <v>388</v>
      </c>
      <c r="N1136" s="113" t="s">
        <v>44</v>
      </c>
      <c r="O1136" s="113" t="s">
        <v>433</v>
      </c>
      <c r="P1136" s="113" t="s">
        <v>824</v>
      </c>
      <c r="Q1136" s="113">
        <v>227</v>
      </c>
      <c r="R1136" s="113" t="s">
        <v>71</v>
      </c>
      <c r="S1136" s="84" t="str">
        <f t="shared" si="119"/>
        <v>HATTERAS VIRGIN</v>
      </c>
      <c r="T1136" s="84" t="str">
        <f t="shared" si="122"/>
        <v>синий / бежевый</v>
      </c>
      <c r="Y1136" s="60">
        <f t="shared" si="123"/>
        <v>2</v>
      </c>
      <c r="Z1136" s="49">
        <f t="shared" si="124"/>
        <v>272</v>
      </c>
      <c r="AA1136" s="60">
        <f t="shared" si="125"/>
        <v>2272</v>
      </c>
    </row>
    <row r="1137" spans="1:27">
      <c r="A1137" s="84" t="str">
        <f t="shared" si="120"/>
        <v>6840323227</v>
      </c>
      <c r="B1137" s="84" t="str">
        <f t="shared" si="121"/>
        <v>02-272-95</v>
      </c>
      <c r="C1137" s="113" t="s">
        <v>2566</v>
      </c>
      <c r="D1137" s="113" t="s">
        <v>2559</v>
      </c>
      <c r="E1137" s="113" t="s">
        <v>797</v>
      </c>
      <c r="F1137" s="114">
        <v>58</v>
      </c>
      <c r="G1137" s="113" t="s">
        <v>2560</v>
      </c>
      <c r="H1137" s="113" t="s">
        <v>247</v>
      </c>
      <c r="I1137" s="113" t="s">
        <v>819</v>
      </c>
      <c r="J1137" s="113" t="s">
        <v>318</v>
      </c>
      <c r="K1137" s="113" t="s">
        <v>382</v>
      </c>
      <c r="L1137" s="113" t="s">
        <v>420</v>
      </c>
      <c r="M1137" s="113" t="s">
        <v>388</v>
      </c>
      <c r="N1137" s="113" t="s">
        <v>44</v>
      </c>
      <c r="O1137" s="113" t="s">
        <v>433</v>
      </c>
      <c r="P1137" s="113" t="s">
        <v>824</v>
      </c>
      <c r="Q1137" s="113">
        <v>227</v>
      </c>
      <c r="R1137" s="113" t="s">
        <v>71</v>
      </c>
      <c r="S1137" s="84" t="str">
        <f t="shared" si="119"/>
        <v>HATTERAS VIRGIN</v>
      </c>
      <c r="T1137" s="84" t="str">
        <f t="shared" si="122"/>
        <v>синий / бежевый</v>
      </c>
      <c r="Y1137" s="60">
        <f t="shared" si="123"/>
        <v>2</v>
      </c>
      <c r="Z1137" s="49">
        <f t="shared" si="124"/>
        <v>272</v>
      </c>
      <c r="AA1137" s="60">
        <f t="shared" si="125"/>
        <v>2272</v>
      </c>
    </row>
    <row r="1138" spans="1:27">
      <c r="A1138" s="84" t="str">
        <f t="shared" si="120"/>
        <v>6840323227</v>
      </c>
      <c r="B1138" s="84" t="str">
        <f t="shared" si="121"/>
        <v>02-272-95</v>
      </c>
      <c r="C1138" s="113" t="s">
        <v>2567</v>
      </c>
      <c r="D1138" s="113" t="s">
        <v>2559</v>
      </c>
      <c r="E1138" s="113" t="s">
        <v>798</v>
      </c>
      <c r="F1138" s="114">
        <v>60</v>
      </c>
      <c r="G1138" s="113" t="s">
        <v>2560</v>
      </c>
      <c r="H1138" s="113" t="s">
        <v>247</v>
      </c>
      <c r="I1138" s="113" t="s">
        <v>819</v>
      </c>
      <c r="J1138" s="113" t="s">
        <v>318</v>
      </c>
      <c r="K1138" s="113" t="s">
        <v>382</v>
      </c>
      <c r="L1138" s="113" t="s">
        <v>420</v>
      </c>
      <c r="M1138" s="113" t="s">
        <v>388</v>
      </c>
      <c r="N1138" s="113" t="s">
        <v>44</v>
      </c>
      <c r="O1138" s="113" t="s">
        <v>433</v>
      </c>
      <c r="P1138" s="113" t="s">
        <v>824</v>
      </c>
      <c r="Q1138" s="113">
        <v>227</v>
      </c>
      <c r="R1138" s="113" t="s">
        <v>71</v>
      </c>
      <c r="S1138" s="84" t="str">
        <f t="shared" si="119"/>
        <v>HATTERAS VIRGIN</v>
      </c>
      <c r="T1138" s="84" t="str">
        <f t="shared" si="122"/>
        <v>синий / бежевый</v>
      </c>
      <c r="Y1138" s="60">
        <f t="shared" si="123"/>
        <v>2</v>
      </c>
      <c r="Z1138" s="49">
        <f t="shared" si="124"/>
        <v>272</v>
      </c>
      <c r="AA1138" s="60">
        <f t="shared" si="125"/>
        <v>2272</v>
      </c>
    </row>
    <row r="1139" spans="1:27">
      <c r="A1139" s="84" t="str">
        <f t="shared" si="120"/>
        <v>6840323227</v>
      </c>
      <c r="B1139" s="84" t="str">
        <f t="shared" si="121"/>
        <v>02-272-95</v>
      </c>
      <c r="C1139" s="113" t="s">
        <v>2568</v>
      </c>
      <c r="D1139" s="113" t="s">
        <v>2559</v>
      </c>
      <c r="E1139" s="113" t="s">
        <v>835</v>
      </c>
      <c r="F1139" s="114">
        <v>62</v>
      </c>
      <c r="G1139" s="113" t="s">
        <v>2560</v>
      </c>
      <c r="H1139" s="113" t="s">
        <v>247</v>
      </c>
      <c r="I1139" s="113" t="s">
        <v>819</v>
      </c>
      <c r="J1139" s="113" t="s">
        <v>318</v>
      </c>
      <c r="K1139" s="113" t="s">
        <v>382</v>
      </c>
      <c r="L1139" s="113" t="s">
        <v>420</v>
      </c>
      <c r="M1139" s="113" t="s">
        <v>388</v>
      </c>
      <c r="N1139" s="113" t="s">
        <v>44</v>
      </c>
      <c r="O1139" s="113" t="s">
        <v>433</v>
      </c>
      <c r="P1139" s="113" t="s">
        <v>824</v>
      </c>
      <c r="Q1139" s="113">
        <v>227</v>
      </c>
      <c r="R1139" s="113" t="s">
        <v>71</v>
      </c>
      <c r="S1139" s="84" t="str">
        <f t="shared" si="119"/>
        <v>HATTERAS VIRGIN</v>
      </c>
      <c r="T1139" s="84" t="str">
        <f t="shared" si="122"/>
        <v>синий / бежевый</v>
      </c>
      <c r="Y1139" s="60">
        <f t="shared" si="123"/>
        <v>2</v>
      </c>
      <c r="Z1139" s="49">
        <f t="shared" si="124"/>
        <v>272</v>
      </c>
      <c r="AA1139" s="60">
        <f t="shared" si="125"/>
        <v>2272</v>
      </c>
    </row>
    <row r="1140" spans="1:27">
      <c r="A1140" s="84" t="str">
        <f t="shared" si="120"/>
        <v>6840404221</v>
      </c>
      <c r="B1140" s="84" t="str">
        <f t="shared" si="121"/>
        <v>02-273-78</v>
      </c>
      <c r="C1140" s="113" t="s">
        <v>2569</v>
      </c>
      <c r="D1140" s="113" t="s">
        <v>2570</v>
      </c>
      <c r="E1140" s="113" t="s">
        <v>787</v>
      </c>
      <c r="F1140" s="114">
        <v>57</v>
      </c>
      <c r="G1140" s="113" t="s">
        <v>2571</v>
      </c>
      <c r="H1140" s="113" t="s">
        <v>259</v>
      </c>
      <c r="I1140" s="113" t="s">
        <v>786</v>
      </c>
      <c r="J1140" s="113" t="s">
        <v>318</v>
      </c>
      <c r="K1140" s="113" t="s">
        <v>382</v>
      </c>
      <c r="L1140" s="113" t="s">
        <v>420</v>
      </c>
      <c r="M1140" s="113" t="s">
        <v>388</v>
      </c>
      <c r="N1140" s="113" t="s">
        <v>44</v>
      </c>
      <c r="O1140" s="113" t="s">
        <v>433</v>
      </c>
      <c r="P1140" s="113" t="s">
        <v>824</v>
      </c>
      <c r="Q1140" s="113">
        <v>221</v>
      </c>
      <c r="R1140" s="113" t="s">
        <v>71</v>
      </c>
      <c r="S1140" s="84" t="str">
        <f t="shared" si="119"/>
        <v>HATTERAS WOOL</v>
      </c>
      <c r="T1140" s="84" t="str">
        <f t="shared" si="122"/>
        <v>синий / черный</v>
      </c>
      <c r="Y1140" s="60">
        <f t="shared" si="123"/>
        <v>2</v>
      </c>
      <c r="Z1140" s="49">
        <f t="shared" si="124"/>
        <v>273</v>
      </c>
      <c r="AA1140" s="60">
        <f t="shared" si="125"/>
        <v>2273</v>
      </c>
    </row>
    <row r="1141" spans="1:27">
      <c r="A1141" s="84" t="str">
        <f t="shared" si="120"/>
        <v>6840404221</v>
      </c>
      <c r="B1141" s="84" t="str">
        <f t="shared" si="121"/>
        <v>02-273-78</v>
      </c>
      <c r="C1141" s="113" t="s">
        <v>2572</v>
      </c>
      <c r="D1141" s="113" t="s">
        <v>2570</v>
      </c>
      <c r="E1141" s="113" t="s">
        <v>785</v>
      </c>
      <c r="F1141" s="114">
        <v>59</v>
      </c>
      <c r="G1141" s="113" t="s">
        <v>2571</v>
      </c>
      <c r="H1141" s="113" t="s">
        <v>259</v>
      </c>
      <c r="I1141" s="113" t="s">
        <v>786</v>
      </c>
      <c r="J1141" s="113" t="s">
        <v>318</v>
      </c>
      <c r="K1141" s="113" t="s">
        <v>382</v>
      </c>
      <c r="L1141" s="113" t="s">
        <v>420</v>
      </c>
      <c r="M1141" s="113" t="s">
        <v>388</v>
      </c>
      <c r="N1141" s="113" t="s">
        <v>44</v>
      </c>
      <c r="O1141" s="113" t="s">
        <v>433</v>
      </c>
      <c r="P1141" s="113" t="s">
        <v>824</v>
      </c>
      <c r="Q1141" s="113">
        <v>221</v>
      </c>
      <c r="R1141" s="113" t="s">
        <v>71</v>
      </c>
      <c r="S1141" s="84" t="str">
        <f t="shared" si="119"/>
        <v>HATTERAS WOOL</v>
      </c>
      <c r="T1141" s="84" t="str">
        <f t="shared" si="122"/>
        <v>синий / черный</v>
      </c>
      <c r="Y1141" s="60">
        <f t="shared" si="123"/>
        <v>2</v>
      </c>
      <c r="Z1141" s="49">
        <f t="shared" si="124"/>
        <v>273</v>
      </c>
      <c r="AA1141" s="60">
        <f t="shared" si="125"/>
        <v>2273</v>
      </c>
    </row>
    <row r="1142" spans="1:27">
      <c r="A1142" s="84" t="str">
        <f t="shared" si="120"/>
        <v>6840404221</v>
      </c>
      <c r="B1142" s="84" t="str">
        <f t="shared" si="121"/>
        <v>02-273-78</v>
      </c>
      <c r="C1142" s="113" t="s">
        <v>2573</v>
      </c>
      <c r="D1142" s="113" t="s">
        <v>2570</v>
      </c>
      <c r="E1142" s="113" t="s">
        <v>788</v>
      </c>
      <c r="F1142" s="114">
        <v>61</v>
      </c>
      <c r="G1142" s="113" t="s">
        <v>2571</v>
      </c>
      <c r="H1142" s="113" t="s">
        <v>259</v>
      </c>
      <c r="I1142" s="113" t="s">
        <v>786</v>
      </c>
      <c r="J1142" s="113" t="s">
        <v>318</v>
      </c>
      <c r="K1142" s="113" t="s">
        <v>382</v>
      </c>
      <c r="L1142" s="113" t="s">
        <v>420</v>
      </c>
      <c r="M1142" s="113" t="s">
        <v>388</v>
      </c>
      <c r="N1142" s="113" t="s">
        <v>44</v>
      </c>
      <c r="O1142" s="113" t="s">
        <v>433</v>
      </c>
      <c r="P1142" s="113" t="s">
        <v>824</v>
      </c>
      <c r="Q1142" s="113">
        <v>221</v>
      </c>
      <c r="R1142" s="113" t="s">
        <v>71</v>
      </c>
      <c r="S1142" s="84" t="str">
        <f t="shared" si="119"/>
        <v>HATTERAS WOOL</v>
      </c>
      <c r="T1142" s="84" t="str">
        <f t="shared" si="122"/>
        <v>синий / черный</v>
      </c>
      <c r="Y1142" s="60">
        <f t="shared" si="123"/>
        <v>2</v>
      </c>
      <c r="Z1142" s="49">
        <f t="shared" si="124"/>
        <v>273</v>
      </c>
      <c r="AA1142" s="60">
        <f t="shared" si="125"/>
        <v>2273</v>
      </c>
    </row>
    <row r="1143" spans="1:27">
      <c r="A1143" s="84" t="str">
        <f t="shared" si="120"/>
        <v>6840404221</v>
      </c>
      <c r="B1143" s="84" t="str">
        <f t="shared" si="121"/>
        <v>02-273-78</v>
      </c>
      <c r="C1143" s="113" t="s">
        <v>2574</v>
      </c>
      <c r="D1143" s="113" t="s">
        <v>2570</v>
      </c>
      <c r="E1143" s="113" t="s">
        <v>813</v>
      </c>
      <c r="F1143" s="114">
        <v>56</v>
      </c>
      <c r="G1143" s="113" t="s">
        <v>2571</v>
      </c>
      <c r="H1143" s="113" t="s">
        <v>259</v>
      </c>
      <c r="I1143" s="113" t="s">
        <v>786</v>
      </c>
      <c r="J1143" s="113" t="s">
        <v>318</v>
      </c>
      <c r="K1143" s="113" t="s">
        <v>382</v>
      </c>
      <c r="L1143" s="113" t="s">
        <v>420</v>
      </c>
      <c r="M1143" s="113" t="s">
        <v>388</v>
      </c>
      <c r="N1143" s="113" t="s">
        <v>44</v>
      </c>
      <c r="O1143" s="113" t="s">
        <v>433</v>
      </c>
      <c r="P1143" s="113" t="s">
        <v>824</v>
      </c>
      <c r="Q1143" s="113">
        <v>221</v>
      </c>
      <c r="R1143" s="113" t="s">
        <v>71</v>
      </c>
      <c r="S1143" s="84" t="str">
        <f t="shared" si="119"/>
        <v>HATTERAS WOOL</v>
      </c>
      <c r="T1143" s="84" t="str">
        <f t="shared" si="122"/>
        <v>синий / черный</v>
      </c>
      <c r="Y1143" s="60">
        <f t="shared" si="123"/>
        <v>2</v>
      </c>
      <c r="Z1143" s="49">
        <f t="shared" si="124"/>
        <v>273</v>
      </c>
      <c r="AA1143" s="60">
        <f t="shared" si="125"/>
        <v>2273</v>
      </c>
    </row>
    <row r="1144" spans="1:27">
      <c r="A1144" s="84" t="str">
        <f t="shared" si="120"/>
        <v>6840404221</v>
      </c>
      <c r="B1144" s="84" t="str">
        <f t="shared" si="121"/>
        <v>02-273-78</v>
      </c>
      <c r="C1144" s="113" t="s">
        <v>2575</v>
      </c>
      <c r="D1144" s="113" t="s">
        <v>2570</v>
      </c>
      <c r="E1144" s="113" t="s">
        <v>797</v>
      </c>
      <c r="F1144" s="114">
        <v>58</v>
      </c>
      <c r="G1144" s="113" t="s">
        <v>2571</v>
      </c>
      <c r="H1144" s="113" t="s">
        <v>259</v>
      </c>
      <c r="I1144" s="113" t="s">
        <v>786</v>
      </c>
      <c r="J1144" s="113" t="s">
        <v>318</v>
      </c>
      <c r="K1144" s="113" t="s">
        <v>382</v>
      </c>
      <c r="L1144" s="113" t="s">
        <v>420</v>
      </c>
      <c r="M1144" s="113" t="s">
        <v>388</v>
      </c>
      <c r="N1144" s="113" t="s">
        <v>44</v>
      </c>
      <c r="O1144" s="113" t="s">
        <v>433</v>
      </c>
      <c r="P1144" s="113" t="s">
        <v>824</v>
      </c>
      <c r="Q1144" s="113">
        <v>221</v>
      </c>
      <c r="R1144" s="113" t="s">
        <v>71</v>
      </c>
      <c r="S1144" s="84" t="str">
        <f t="shared" si="119"/>
        <v>HATTERAS WOOL</v>
      </c>
      <c r="T1144" s="84" t="str">
        <f t="shared" si="122"/>
        <v>синий / черный</v>
      </c>
      <c r="Y1144" s="60">
        <f t="shared" si="123"/>
        <v>2</v>
      </c>
      <c r="Z1144" s="49">
        <f t="shared" si="124"/>
        <v>273</v>
      </c>
      <c r="AA1144" s="60">
        <f t="shared" si="125"/>
        <v>2273</v>
      </c>
    </row>
    <row r="1145" spans="1:27">
      <c r="A1145" s="84" t="str">
        <f t="shared" si="120"/>
        <v>6840404221</v>
      </c>
      <c r="B1145" s="84" t="str">
        <f t="shared" si="121"/>
        <v>02-273-78</v>
      </c>
      <c r="C1145" s="113" t="s">
        <v>2576</v>
      </c>
      <c r="D1145" s="113" t="s">
        <v>2570</v>
      </c>
      <c r="E1145" s="113" t="s">
        <v>798</v>
      </c>
      <c r="F1145" s="114">
        <v>60</v>
      </c>
      <c r="G1145" s="113" t="s">
        <v>2571</v>
      </c>
      <c r="H1145" s="113" t="s">
        <v>259</v>
      </c>
      <c r="I1145" s="113" t="s">
        <v>786</v>
      </c>
      <c r="J1145" s="113" t="s">
        <v>318</v>
      </c>
      <c r="K1145" s="113" t="s">
        <v>382</v>
      </c>
      <c r="L1145" s="113" t="s">
        <v>420</v>
      </c>
      <c r="M1145" s="113" t="s">
        <v>388</v>
      </c>
      <c r="N1145" s="113" t="s">
        <v>44</v>
      </c>
      <c r="O1145" s="113" t="s">
        <v>433</v>
      </c>
      <c r="P1145" s="113" t="s">
        <v>824</v>
      </c>
      <c r="Q1145" s="113">
        <v>221</v>
      </c>
      <c r="R1145" s="113" t="s">
        <v>71</v>
      </c>
      <c r="S1145" s="84" t="str">
        <f t="shared" si="119"/>
        <v>HATTERAS WOOL</v>
      </c>
      <c r="T1145" s="84" t="str">
        <f t="shared" si="122"/>
        <v>синий / черный</v>
      </c>
      <c r="Y1145" s="60">
        <f t="shared" si="123"/>
        <v>2</v>
      </c>
      <c r="Z1145" s="49">
        <f t="shared" si="124"/>
        <v>273</v>
      </c>
      <c r="AA1145" s="60">
        <f t="shared" si="125"/>
        <v>2273</v>
      </c>
    </row>
    <row r="1146" spans="1:27">
      <c r="A1146" s="84" t="str">
        <f t="shared" si="120"/>
        <v>6840404221</v>
      </c>
      <c r="B1146" s="84" t="str">
        <f t="shared" si="121"/>
        <v>02-273-78</v>
      </c>
      <c r="C1146" s="113" t="s">
        <v>2577</v>
      </c>
      <c r="D1146" s="113" t="s">
        <v>2570</v>
      </c>
      <c r="E1146" s="113" t="s">
        <v>835</v>
      </c>
      <c r="F1146" s="114">
        <v>62</v>
      </c>
      <c r="G1146" s="113" t="s">
        <v>2571</v>
      </c>
      <c r="H1146" s="113" t="s">
        <v>259</v>
      </c>
      <c r="I1146" s="113" t="s">
        <v>786</v>
      </c>
      <c r="J1146" s="113" t="s">
        <v>318</v>
      </c>
      <c r="K1146" s="113" t="s">
        <v>382</v>
      </c>
      <c r="L1146" s="113" t="s">
        <v>420</v>
      </c>
      <c r="M1146" s="113" t="s">
        <v>388</v>
      </c>
      <c r="N1146" s="113" t="s">
        <v>44</v>
      </c>
      <c r="O1146" s="113" t="s">
        <v>433</v>
      </c>
      <c r="P1146" s="113" t="s">
        <v>824</v>
      </c>
      <c r="Q1146" s="113">
        <v>221</v>
      </c>
      <c r="R1146" s="113" t="s">
        <v>71</v>
      </c>
      <c r="S1146" s="84" t="str">
        <f t="shared" si="119"/>
        <v>HATTERAS WOOL</v>
      </c>
      <c r="T1146" s="84" t="str">
        <f t="shared" si="122"/>
        <v>синий / черный</v>
      </c>
      <c r="Y1146" s="60">
        <f t="shared" si="123"/>
        <v>2</v>
      </c>
      <c r="Z1146" s="49">
        <f t="shared" si="124"/>
        <v>273</v>
      </c>
      <c r="AA1146" s="60">
        <f t="shared" si="125"/>
        <v>2273</v>
      </c>
    </row>
    <row r="1147" spans="1:27">
      <c r="A1147" s="84" t="str">
        <f t="shared" si="120"/>
        <v>6840404221</v>
      </c>
      <c r="B1147" s="84" t="str">
        <f t="shared" si="121"/>
        <v>02-273-78</v>
      </c>
      <c r="C1147" s="113" t="s">
        <v>2578</v>
      </c>
      <c r="D1147" s="113" t="s">
        <v>2570</v>
      </c>
      <c r="E1147" s="113" t="s">
        <v>789</v>
      </c>
      <c r="F1147" s="114">
        <v>63</v>
      </c>
      <c r="G1147" s="113" t="s">
        <v>2571</v>
      </c>
      <c r="H1147" s="113" t="s">
        <v>259</v>
      </c>
      <c r="I1147" s="113" t="s">
        <v>786</v>
      </c>
      <c r="J1147" s="113" t="s">
        <v>318</v>
      </c>
      <c r="K1147" s="113" t="s">
        <v>382</v>
      </c>
      <c r="L1147" s="113" t="s">
        <v>420</v>
      </c>
      <c r="M1147" s="113" t="s">
        <v>388</v>
      </c>
      <c r="N1147" s="113" t="s">
        <v>44</v>
      </c>
      <c r="O1147" s="113" t="s">
        <v>433</v>
      </c>
      <c r="P1147" s="113" t="s">
        <v>824</v>
      </c>
      <c r="Q1147" s="113">
        <v>221</v>
      </c>
      <c r="R1147" s="113" t="s">
        <v>71</v>
      </c>
      <c r="S1147" s="84" t="str">
        <f t="shared" si="119"/>
        <v>HATTERAS WOOL</v>
      </c>
      <c r="T1147" s="84" t="str">
        <f t="shared" si="122"/>
        <v>синий / черный</v>
      </c>
      <c r="Y1147" s="60">
        <f t="shared" si="123"/>
        <v>2</v>
      </c>
      <c r="Z1147" s="49">
        <f t="shared" si="124"/>
        <v>273</v>
      </c>
      <c r="AA1147" s="60">
        <f t="shared" si="125"/>
        <v>2273</v>
      </c>
    </row>
    <row r="1148" spans="1:27">
      <c r="A1148" s="84" t="str">
        <f t="shared" si="120"/>
        <v>6840404261</v>
      </c>
      <c r="B1148" s="84" t="str">
        <f t="shared" si="121"/>
        <v>02-273-60</v>
      </c>
      <c r="C1148" s="113" t="s">
        <v>2579</v>
      </c>
      <c r="D1148" s="113" t="s">
        <v>2580</v>
      </c>
      <c r="E1148" s="113" t="s">
        <v>790</v>
      </c>
      <c r="F1148" s="114">
        <v>55</v>
      </c>
      <c r="G1148" s="113" t="s">
        <v>2571</v>
      </c>
      <c r="H1148" s="113" t="s">
        <v>174</v>
      </c>
      <c r="I1148" s="113" t="s">
        <v>786</v>
      </c>
      <c r="J1148" s="113" t="s">
        <v>318</v>
      </c>
      <c r="K1148" s="113" t="s">
        <v>382</v>
      </c>
      <c r="L1148" s="113" t="s">
        <v>420</v>
      </c>
      <c r="M1148" s="113" t="s">
        <v>388</v>
      </c>
      <c r="N1148" s="113" t="s">
        <v>44</v>
      </c>
      <c r="O1148" s="113" t="s">
        <v>433</v>
      </c>
      <c r="P1148" s="113" t="s">
        <v>824</v>
      </c>
      <c r="Q1148" s="113">
        <v>261</v>
      </c>
      <c r="R1148" s="113" t="s">
        <v>86</v>
      </c>
      <c r="S1148" s="84" t="str">
        <f t="shared" si="119"/>
        <v>HATTERAS WOOL</v>
      </c>
      <c r="T1148" s="84" t="str">
        <f t="shared" si="122"/>
        <v>коричневый / серый</v>
      </c>
      <c r="Y1148" s="60">
        <f t="shared" si="123"/>
        <v>2</v>
      </c>
      <c r="Z1148" s="49">
        <f t="shared" si="124"/>
        <v>273</v>
      </c>
      <c r="AA1148" s="60">
        <f t="shared" si="125"/>
        <v>2273</v>
      </c>
    </row>
    <row r="1149" spans="1:27">
      <c r="A1149" s="84" t="str">
        <f t="shared" si="120"/>
        <v>6840404261</v>
      </c>
      <c r="B1149" s="84" t="str">
        <f t="shared" si="121"/>
        <v>02-273-60</v>
      </c>
      <c r="C1149" s="113" t="s">
        <v>2581</v>
      </c>
      <c r="D1149" s="113" t="s">
        <v>2580</v>
      </c>
      <c r="E1149" s="113" t="s">
        <v>787</v>
      </c>
      <c r="F1149" s="114">
        <v>57</v>
      </c>
      <c r="G1149" s="113" t="s">
        <v>2571</v>
      </c>
      <c r="H1149" s="113" t="s">
        <v>174</v>
      </c>
      <c r="I1149" s="113" t="s">
        <v>786</v>
      </c>
      <c r="J1149" s="113" t="s">
        <v>318</v>
      </c>
      <c r="K1149" s="113" t="s">
        <v>382</v>
      </c>
      <c r="L1149" s="113" t="s">
        <v>420</v>
      </c>
      <c r="M1149" s="113" t="s">
        <v>388</v>
      </c>
      <c r="N1149" s="113" t="s">
        <v>44</v>
      </c>
      <c r="O1149" s="113" t="s">
        <v>433</v>
      </c>
      <c r="P1149" s="113" t="s">
        <v>824</v>
      </c>
      <c r="Q1149" s="113">
        <v>261</v>
      </c>
      <c r="R1149" s="113" t="s">
        <v>86</v>
      </c>
      <c r="S1149" s="84" t="str">
        <f t="shared" si="119"/>
        <v>HATTERAS WOOL</v>
      </c>
      <c r="T1149" s="84" t="str">
        <f t="shared" si="122"/>
        <v>коричневый / серый</v>
      </c>
      <c r="Y1149" s="60">
        <f t="shared" si="123"/>
        <v>2</v>
      </c>
      <c r="Z1149" s="49">
        <f t="shared" si="124"/>
        <v>273</v>
      </c>
      <c r="AA1149" s="60">
        <f t="shared" si="125"/>
        <v>2273</v>
      </c>
    </row>
    <row r="1150" spans="1:27">
      <c r="A1150" s="84" t="str">
        <f t="shared" si="120"/>
        <v>6840404261</v>
      </c>
      <c r="B1150" s="84" t="str">
        <f t="shared" si="121"/>
        <v>02-273-60</v>
      </c>
      <c r="C1150" s="113" t="s">
        <v>2582</v>
      </c>
      <c r="D1150" s="113" t="s">
        <v>2580</v>
      </c>
      <c r="E1150" s="113" t="s">
        <v>785</v>
      </c>
      <c r="F1150" s="114">
        <v>59</v>
      </c>
      <c r="G1150" s="113" t="s">
        <v>2571</v>
      </c>
      <c r="H1150" s="113" t="s">
        <v>174</v>
      </c>
      <c r="I1150" s="113" t="s">
        <v>786</v>
      </c>
      <c r="J1150" s="113" t="s">
        <v>318</v>
      </c>
      <c r="K1150" s="113" t="s">
        <v>382</v>
      </c>
      <c r="L1150" s="113" t="s">
        <v>420</v>
      </c>
      <c r="M1150" s="113" t="s">
        <v>388</v>
      </c>
      <c r="N1150" s="113" t="s">
        <v>44</v>
      </c>
      <c r="O1150" s="113" t="s">
        <v>433</v>
      </c>
      <c r="P1150" s="113" t="s">
        <v>824</v>
      </c>
      <c r="Q1150" s="113">
        <v>261</v>
      </c>
      <c r="R1150" s="113" t="s">
        <v>86</v>
      </c>
      <c r="S1150" s="84" t="str">
        <f t="shared" si="119"/>
        <v>HATTERAS WOOL</v>
      </c>
      <c r="T1150" s="84" t="str">
        <f t="shared" si="122"/>
        <v>коричневый / серый</v>
      </c>
      <c r="Y1150" s="60">
        <f t="shared" si="123"/>
        <v>2</v>
      </c>
      <c r="Z1150" s="49">
        <f t="shared" si="124"/>
        <v>273</v>
      </c>
      <c r="AA1150" s="60">
        <f t="shared" si="125"/>
        <v>2273</v>
      </c>
    </row>
    <row r="1151" spans="1:27">
      <c r="A1151" s="84" t="str">
        <f t="shared" si="120"/>
        <v>6840404261</v>
      </c>
      <c r="B1151" s="84" t="str">
        <f t="shared" si="121"/>
        <v>02-273-60</v>
      </c>
      <c r="C1151" s="113" t="s">
        <v>2583</v>
      </c>
      <c r="D1151" s="113" t="s">
        <v>2580</v>
      </c>
      <c r="E1151" s="113" t="s">
        <v>788</v>
      </c>
      <c r="F1151" s="114">
        <v>61</v>
      </c>
      <c r="G1151" s="113" t="s">
        <v>2571</v>
      </c>
      <c r="H1151" s="113" t="s">
        <v>174</v>
      </c>
      <c r="I1151" s="113" t="s">
        <v>786</v>
      </c>
      <c r="J1151" s="113" t="s">
        <v>318</v>
      </c>
      <c r="K1151" s="113" t="s">
        <v>382</v>
      </c>
      <c r="L1151" s="113" t="s">
        <v>420</v>
      </c>
      <c r="M1151" s="113" t="s">
        <v>388</v>
      </c>
      <c r="N1151" s="113" t="s">
        <v>44</v>
      </c>
      <c r="O1151" s="113" t="s">
        <v>433</v>
      </c>
      <c r="P1151" s="113" t="s">
        <v>824</v>
      </c>
      <c r="Q1151" s="113">
        <v>261</v>
      </c>
      <c r="R1151" s="113" t="s">
        <v>86</v>
      </c>
      <c r="S1151" s="84" t="str">
        <f t="shared" si="119"/>
        <v>HATTERAS WOOL</v>
      </c>
      <c r="T1151" s="84" t="str">
        <f t="shared" si="122"/>
        <v>коричневый / серый</v>
      </c>
      <c r="Y1151" s="60">
        <f t="shared" si="123"/>
        <v>2</v>
      </c>
      <c r="Z1151" s="49">
        <f t="shared" si="124"/>
        <v>273</v>
      </c>
      <c r="AA1151" s="60">
        <f t="shared" si="125"/>
        <v>2273</v>
      </c>
    </row>
    <row r="1152" spans="1:27">
      <c r="A1152" s="84" t="str">
        <f t="shared" si="120"/>
        <v>6840404261</v>
      </c>
      <c r="B1152" s="84" t="str">
        <f t="shared" si="121"/>
        <v>02-273-60</v>
      </c>
      <c r="C1152" s="113" t="s">
        <v>2584</v>
      </c>
      <c r="D1152" s="113" t="s">
        <v>2580</v>
      </c>
      <c r="E1152" s="113" t="s">
        <v>789</v>
      </c>
      <c r="F1152" s="114">
        <v>63</v>
      </c>
      <c r="G1152" s="113" t="s">
        <v>2571</v>
      </c>
      <c r="H1152" s="113" t="s">
        <v>174</v>
      </c>
      <c r="I1152" s="113" t="s">
        <v>786</v>
      </c>
      <c r="J1152" s="113" t="s">
        <v>318</v>
      </c>
      <c r="K1152" s="113" t="s">
        <v>382</v>
      </c>
      <c r="L1152" s="113" t="s">
        <v>420</v>
      </c>
      <c r="M1152" s="113" t="s">
        <v>388</v>
      </c>
      <c r="N1152" s="113" t="s">
        <v>44</v>
      </c>
      <c r="O1152" s="113" t="s">
        <v>433</v>
      </c>
      <c r="P1152" s="113" t="s">
        <v>824</v>
      </c>
      <c r="Q1152" s="113">
        <v>261</v>
      </c>
      <c r="R1152" s="113" t="s">
        <v>86</v>
      </c>
      <c r="S1152" s="84" t="str">
        <f t="shared" si="119"/>
        <v>HATTERAS WOOL</v>
      </c>
      <c r="T1152" s="84" t="str">
        <f t="shared" si="122"/>
        <v>коричневый / серый</v>
      </c>
      <c r="Y1152" s="60">
        <f t="shared" si="123"/>
        <v>2</v>
      </c>
      <c r="Z1152" s="49">
        <f t="shared" si="124"/>
        <v>273</v>
      </c>
      <c r="AA1152" s="60">
        <f t="shared" si="125"/>
        <v>2273</v>
      </c>
    </row>
    <row r="1153" spans="1:27">
      <c r="A1153" s="84" t="str">
        <f t="shared" si="120"/>
        <v>6840404261</v>
      </c>
      <c r="B1153" s="84" t="str">
        <f t="shared" si="121"/>
        <v>02-273-60</v>
      </c>
      <c r="C1153" s="113" t="s">
        <v>2585</v>
      </c>
      <c r="D1153" s="113" t="s">
        <v>2580</v>
      </c>
      <c r="E1153" s="113" t="s">
        <v>813</v>
      </c>
      <c r="F1153" s="114">
        <v>56</v>
      </c>
      <c r="G1153" s="113" t="s">
        <v>2571</v>
      </c>
      <c r="H1153" s="113" t="s">
        <v>174</v>
      </c>
      <c r="I1153" s="113" t="s">
        <v>786</v>
      </c>
      <c r="J1153" s="113" t="s">
        <v>318</v>
      </c>
      <c r="K1153" s="113" t="s">
        <v>382</v>
      </c>
      <c r="L1153" s="113" t="s">
        <v>420</v>
      </c>
      <c r="M1153" s="113" t="s">
        <v>388</v>
      </c>
      <c r="N1153" s="113" t="s">
        <v>44</v>
      </c>
      <c r="O1153" s="113" t="s">
        <v>433</v>
      </c>
      <c r="P1153" s="113" t="s">
        <v>824</v>
      </c>
      <c r="Q1153" s="113">
        <v>261</v>
      </c>
      <c r="R1153" s="113" t="s">
        <v>86</v>
      </c>
      <c r="S1153" s="84" t="str">
        <f t="shared" si="119"/>
        <v>HATTERAS WOOL</v>
      </c>
      <c r="T1153" s="84" t="str">
        <f t="shared" si="122"/>
        <v>коричневый / серый</v>
      </c>
      <c r="Y1153" s="60">
        <f t="shared" si="123"/>
        <v>2</v>
      </c>
      <c r="Z1153" s="49">
        <f t="shared" si="124"/>
        <v>273</v>
      </c>
      <c r="AA1153" s="60">
        <f t="shared" si="125"/>
        <v>2273</v>
      </c>
    </row>
    <row r="1154" spans="1:27">
      <c r="A1154" s="84" t="str">
        <f t="shared" si="120"/>
        <v>6840404261</v>
      </c>
      <c r="B1154" s="84" t="str">
        <f t="shared" si="121"/>
        <v>02-273-60</v>
      </c>
      <c r="C1154" s="113" t="s">
        <v>2586</v>
      </c>
      <c r="D1154" s="113" t="s">
        <v>2580</v>
      </c>
      <c r="E1154" s="113" t="s">
        <v>797</v>
      </c>
      <c r="F1154" s="114">
        <v>58</v>
      </c>
      <c r="G1154" s="113" t="s">
        <v>2571</v>
      </c>
      <c r="H1154" s="113" t="s">
        <v>174</v>
      </c>
      <c r="I1154" s="113" t="s">
        <v>786</v>
      </c>
      <c r="J1154" s="113" t="s">
        <v>318</v>
      </c>
      <c r="K1154" s="113" t="s">
        <v>382</v>
      </c>
      <c r="L1154" s="113" t="s">
        <v>420</v>
      </c>
      <c r="M1154" s="113" t="s">
        <v>388</v>
      </c>
      <c r="N1154" s="113" t="s">
        <v>44</v>
      </c>
      <c r="O1154" s="113" t="s">
        <v>433</v>
      </c>
      <c r="P1154" s="113" t="s">
        <v>824</v>
      </c>
      <c r="Q1154" s="113">
        <v>261</v>
      </c>
      <c r="R1154" s="113" t="s">
        <v>86</v>
      </c>
      <c r="S1154" s="84" t="str">
        <f t="shared" ref="S1154:S1217" si="126">IF(A1154&lt;&gt;"",IF(FIND(" ",G1154)&gt;=1,MID(G1154,FIND(" ",G1154)+1,LEN(G1154)),""),"")</f>
        <v>HATTERAS WOOL</v>
      </c>
      <c r="T1154" s="84" t="str">
        <f t="shared" si="122"/>
        <v>коричневый / серый</v>
      </c>
      <c r="Y1154" s="60">
        <f t="shared" si="123"/>
        <v>2</v>
      </c>
      <c r="Z1154" s="49">
        <f t="shared" si="124"/>
        <v>273</v>
      </c>
      <c r="AA1154" s="60">
        <f t="shared" si="125"/>
        <v>2273</v>
      </c>
    </row>
    <row r="1155" spans="1:27">
      <c r="A1155" s="84" t="str">
        <f t="shared" ref="A1155:A1218" si="127">IF(G1155&amp;Q1155&lt;&gt;"",IF(FIND(" ",G1155)&gt;=1,MID(G1155,1,FIND(" ",G1155)-1)&amp;Q1155,G1155&amp;Q1155),"")</f>
        <v>6840404261</v>
      </c>
      <c r="B1155" s="84" t="str">
        <f t="shared" ref="B1155:B1218" si="128">IF(C1155&lt;&gt;"",LEFT(C1155,9),"")</f>
        <v>02-273-60</v>
      </c>
      <c r="C1155" s="113" t="s">
        <v>2587</v>
      </c>
      <c r="D1155" s="113" t="s">
        <v>2580</v>
      </c>
      <c r="E1155" s="113" t="s">
        <v>798</v>
      </c>
      <c r="F1155" s="114">
        <v>60</v>
      </c>
      <c r="G1155" s="113" t="s">
        <v>2571</v>
      </c>
      <c r="H1155" s="113" t="s">
        <v>174</v>
      </c>
      <c r="I1155" s="113" t="s">
        <v>786</v>
      </c>
      <c r="J1155" s="113" t="s">
        <v>318</v>
      </c>
      <c r="K1155" s="113" t="s">
        <v>382</v>
      </c>
      <c r="L1155" s="113" t="s">
        <v>420</v>
      </c>
      <c r="M1155" s="113" t="s">
        <v>388</v>
      </c>
      <c r="N1155" s="113" t="s">
        <v>44</v>
      </c>
      <c r="O1155" s="113" t="s">
        <v>433</v>
      </c>
      <c r="P1155" s="113" t="s">
        <v>824</v>
      </c>
      <c r="Q1155" s="113">
        <v>261</v>
      </c>
      <c r="R1155" s="113" t="s">
        <v>86</v>
      </c>
      <c r="S1155" s="84" t="str">
        <f t="shared" si="126"/>
        <v>HATTERAS WOOL</v>
      </c>
      <c r="T1155" s="84" t="str">
        <f t="shared" ref="T1155:T1218" si="129">IF(H1155&lt;&gt;"",H1155,"")</f>
        <v>коричневый / серый</v>
      </c>
      <c r="Y1155" s="60">
        <f t="shared" ref="Y1155:Y1218" si="130">IFERROR(VALUE(MID($C1155,1,2)),0)</f>
        <v>2</v>
      </c>
      <c r="Z1155" s="49">
        <f t="shared" ref="Z1155:Z1218" si="131">IFERROR(VALUE(MID($C1155,4,3)),0)</f>
        <v>273</v>
      </c>
      <c r="AA1155" s="60">
        <f t="shared" ref="AA1155:AA1218" si="132">VALUE(RIGHT("00"&amp;Y1155,2)&amp;RIGHT("000"&amp;Z1155,3))</f>
        <v>2273</v>
      </c>
    </row>
    <row r="1156" spans="1:27">
      <c r="A1156" s="84" t="str">
        <f t="shared" si="127"/>
        <v>6840404261</v>
      </c>
      <c r="B1156" s="84" t="str">
        <f t="shared" si="128"/>
        <v>02-273-60</v>
      </c>
      <c r="C1156" s="113" t="s">
        <v>2588</v>
      </c>
      <c r="D1156" s="113" t="s">
        <v>2580</v>
      </c>
      <c r="E1156" s="113" t="s">
        <v>835</v>
      </c>
      <c r="F1156" s="114">
        <v>62</v>
      </c>
      <c r="G1156" s="113" t="s">
        <v>2571</v>
      </c>
      <c r="H1156" s="113" t="s">
        <v>174</v>
      </c>
      <c r="I1156" s="113" t="s">
        <v>786</v>
      </c>
      <c r="J1156" s="113" t="s">
        <v>318</v>
      </c>
      <c r="K1156" s="113" t="s">
        <v>382</v>
      </c>
      <c r="L1156" s="113" t="s">
        <v>420</v>
      </c>
      <c r="M1156" s="113" t="s">
        <v>388</v>
      </c>
      <c r="N1156" s="113" t="s">
        <v>44</v>
      </c>
      <c r="O1156" s="113" t="s">
        <v>433</v>
      </c>
      <c r="P1156" s="113" t="s">
        <v>824</v>
      </c>
      <c r="Q1156" s="113">
        <v>261</v>
      </c>
      <c r="R1156" s="113" t="s">
        <v>86</v>
      </c>
      <c r="S1156" s="84" t="str">
        <f t="shared" si="126"/>
        <v>HATTERAS WOOL</v>
      </c>
      <c r="T1156" s="84" t="str">
        <f t="shared" si="129"/>
        <v>коричневый / серый</v>
      </c>
      <c r="Y1156" s="60">
        <f t="shared" si="130"/>
        <v>2</v>
      </c>
      <c r="Z1156" s="49">
        <f t="shared" si="131"/>
        <v>273</v>
      </c>
      <c r="AA1156" s="60">
        <f t="shared" si="132"/>
        <v>2273</v>
      </c>
    </row>
    <row r="1157" spans="1:27">
      <c r="A1157" s="84" t="str">
        <f t="shared" si="127"/>
        <v>6840502332</v>
      </c>
      <c r="B1157" s="84" t="str">
        <f t="shared" si="128"/>
        <v>02-093-74</v>
      </c>
      <c r="C1157" s="113" t="s">
        <v>2589</v>
      </c>
      <c r="D1157" s="113" t="s">
        <v>2590</v>
      </c>
      <c r="E1157" s="113" t="s">
        <v>790</v>
      </c>
      <c r="F1157" s="114">
        <v>55</v>
      </c>
      <c r="G1157" s="113" t="s">
        <v>1172</v>
      </c>
      <c r="H1157" s="113" t="s">
        <v>251</v>
      </c>
      <c r="I1157" s="113" t="s">
        <v>786</v>
      </c>
      <c r="J1157" s="113" t="s">
        <v>318</v>
      </c>
      <c r="K1157" s="113" t="s">
        <v>382</v>
      </c>
      <c r="L1157" s="113" t="s">
        <v>420</v>
      </c>
      <c r="M1157" s="113" t="s">
        <v>388</v>
      </c>
      <c r="N1157" s="113" t="s">
        <v>44</v>
      </c>
      <c r="O1157" s="113" t="s">
        <v>442</v>
      </c>
      <c r="P1157" s="113" t="s">
        <v>824</v>
      </c>
      <c r="Q1157" s="113">
        <v>332</v>
      </c>
      <c r="R1157" s="113" t="s">
        <v>71</v>
      </c>
      <c r="S1157" s="84" t="str">
        <f t="shared" si="126"/>
        <v>HATTERAS</v>
      </c>
      <c r="T1157" s="84" t="str">
        <f t="shared" si="129"/>
        <v>синий / коричневый</v>
      </c>
      <c r="Y1157" s="60">
        <f t="shared" si="130"/>
        <v>2</v>
      </c>
      <c r="Z1157" s="49">
        <f t="shared" si="131"/>
        <v>93</v>
      </c>
      <c r="AA1157" s="60">
        <f t="shared" si="132"/>
        <v>2093</v>
      </c>
    </row>
    <row r="1158" spans="1:27">
      <c r="A1158" s="84" t="str">
        <f t="shared" si="127"/>
        <v>6840502332</v>
      </c>
      <c r="B1158" s="84" t="str">
        <f t="shared" si="128"/>
        <v>02-093-74</v>
      </c>
      <c r="C1158" s="113" t="s">
        <v>2591</v>
      </c>
      <c r="D1158" s="113" t="s">
        <v>2590</v>
      </c>
      <c r="E1158" s="113" t="s">
        <v>787</v>
      </c>
      <c r="F1158" s="114">
        <v>57</v>
      </c>
      <c r="G1158" s="113" t="s">
        <v>1172</v>
      </c>
      <c r="H1158" s="113" t="s">
        <v>251</v>
      </c>
      <c r="I1158" s="113" t="s">
        <v>786</v>
      </c>
      <c r="J1158" s="113" t="s">
        <v>318</v>
      </c>
      <c r="K1158" s="113" t="s">
        <v>382</v>
      </c>
      <c r="L1158" s="113" t="s">
        <v>420</v>
      </c>
      <c r="M1158" s="113" t="s">
        <v>388</v>
      </c>
      <c r="N1158" s="113" t="s">
        <v>44</v>
      </c>
      <c r="O1158" s="113" t="s">
        <v>442</v>
      </c>
      <c r="P1158" s="113" t="s">
        <v>824</v>
      </c>
      <c r="Q1158" s="113">
        <v>332</v>
      </c>
      <c r="R1158" s="113" t="s">
        <v>71</v>
      </c>
      <c r="S1158" s="84" t="str">
        <f t="shared" si="126"/>
        <v>HATTERAS</v>
      </c>
      <c r="T1158" s="84" t="str">
        <f t="shared" si="129"/>
        <v>синий / коричневый</v>
      </c>
      <c r="Y1158" s="60">
        <f t="shared" si="130"/>
        <v>2</v>
      </c>
      <c r="Z1158" s="49">
        <f t="shared" si="131"/>
        <v>93</v>
      </c>
      <c r="AA1158" s="60">
        <f t="shared" si="132"/>
        <v>2093</v>
      </c>
    </row>
    <row r="1159" spans="1:27">
      <c r="A1159" s="84" t="str">
        <f t="shared" si="127"/>
        <v>6840502332</v>
      </c>
      <c r="B1159" s="84" t="str">
        <f t="shared" si="128"/>
        <v>02-093-74</v>
      </c>
      <c r="C1159" s="113" t="s">
        <v>2592</v>
      </c>
      <c r="D1159" s="113" t="s">
        <v>2590</v>
      </c>
      <c r="E1159" s="113" t="s">
        <v>785</v>
      </c>
      <c r="F1159" s="114">
        <v>59</v>
      </c>
      <c r="G1159" s="113" t="s">
        <v>1172</v>
      </c>
      <c r="H1159" s="113" t="s">
        <v>251</v>
      </c>
      <c r="I1159" s="113" t="s">
        <v>786</v>
      </c>
      <c r="J1159" s="113" t="s">
        <v>318</v>
      </c>
      <c r="K1159" s="113" t="s">
        <v>382</v>
      </c>
      <c r="L1159" s="113" t="s">
        <v>420</v>
      </c>
      <c r="M1159" s="113" t="s">
        <v>388</v>
      </c>
      <c r="N1159" s="113" t="s">
        <v>44</v>
      </c>
      <c r="O1159" s="113" t="s">
        <v>442</v>
      </c>
      <c r="P1159" s="113" t="s">
        <v>824</v>
      </c>
      <c r="Q1159" s="113">
        <v>332</v>
      </c>
      <c r="R1159" s="113" t="s">
        <v>71</v>
      </c>
      <c r="S1159" s="84" t="str">
        <f t="shared" si="126"/>
        <v>HATTERAS</v>
      </c>
      <c r="T1159" s="84" t="str">
        <f t="shared" si="129"/>
        <v>синий / коричневый</v>
      </c>
      <c r="Y1159" s="60">
        <f t="shared" si="130"/>
        <v>2</v>
      </c>
      <c r="Z1159" s="49">
        <f t="shared" si="131"/>
        <v>93</v>
      </c>
      <c r="AA1159" s="60">
        <f t="shared" si="132"/>
        <v>2093</v>
      </c>
    </row>
    <row r="1160" spans="1:27">
      <c r="A1160" s="84" t="str">
        <f t="shared" si="127"/>
        <v>6840502332</v>
      </c>
      <c r="B1160" s="84" t="str">
        <f t="shared" si="128"/>
        <v>02-093-74</v>
      </c>
      <c r="C1160" s="113" t="s">
        <v>2593</v>
      </c>
      <c r="D1160" s="113" t="s">
        <v>2590</v>
      </c>
      <c r="E1160" s="113" t="s">
        <v>788</v>
      </c>
      <c r="F1160" s="114">
        <v>61</v>
      </c>
      <c r="G1160" s="113" t="s">
        <v>1172</v>
      </c>
      <c r="H1160" s="113" t="s">
        <v>251</v>
      </c>
      <c r="I1160" s="113" t="s">
        <v>786</v>
      </c>
      <c r="J1160" s="113" t="s">
        <v>318</v>
      </c>
      <c r="K1160" s="113" t="s">
        <v>382</v>
      </c>
      <c r="L1160" s="113" t="s">
        <v>420</v>
      </c>
      <c r="M1160" s="113" t="s">
        <v>388</v>
      </c>
      <c r="N1160" s="113" t="s">
        <v>44</v>
      </c>
      <c r="O1160" s="113" t="s">
        <v>442</v>
      </c>
      <c r="P1160" s="113" t="s">
        <v>824</v>
      </c>
      <c r="Q1160" s="113">
        <v>332</v>
      </c>
      <c r="R1160" s="113" t="s">
        <v>71</v>
      </c>
      <c r="S1160" s="84" t="str">
        <f t="shared" si="126"/>
        <v>HATTERAS</v>
      </c>
      <c r="T1160" s="84" t="str">
        <f t="shared" si="129"/>
        <v>синий / коричневый</v>
      </c>
      <c r="Y1160" s="60">
        <f t="shared" si="130"/>
        <v>2</v>
      </c>
      <c r="Z1160" s="49">
        <f t="shared" si="131"/>
        <v>93</v>
      </c>
      <c r="AA1160" s="60">
        <f t="shared" si="132"/>
        <v>2093</v>
      </c>
    </row>
    <row r="1161" spans="1:27">
      <c r="A1161" s="84" t="str">
        <f t="shared" si="127"/>
        <v>6840502332</v>
      </c>
      <c r="B1161" s="84" t="str">
        <f t="shared" si="128"/>
        <v>02-093-74</v>
      </c>
      <c r="C1161" s="113" t="s">
        <v>2594</v>
      </c>
      <c r="D1161" s="113" t="s">
        <v>2590</v>
      </c>
      <c r="E1161" s="113" t="s">
        <v>789</v>
      </c>
      <c r="F1161" s="114">
        <v>63</v>
      </c>
      <c r="G1161" s="113" t="s">
        <v>1172</v>
      </c>
      <c r="H1161" s="113" t="s">
        <v>251</v>
      </c>
      <c r="I1161" s="113" t="s">
        <v>786</v>
      </c>
      <c r="J1161" s="113" t="s">
        <v>318</v>
      </c>
      <c r="K1161" s="113" t="s">
        <v>382</v>
      </c>
      <c r="L1161" s="113" t="s">
        <v>420</v>
      </c>
      <c r="M1161" s="113" t="s">
        <v>388</v>
      </c>
      <c r="N1161" s="113" t="s">
        <v>44</v>
      </c>
      <c r="O1161" s="113" t="s">
        <v>442</v>
      </c>
      <c r="P1161" s="113" t="s">
        <v>824</v>
      </c>
      <c r="Q1161" s="113">
        <v>332</v>
      </c>
      <c r="R1161" s="113" t="s">
        <v>71</v>
      </c>
      <c r="S1161" s="84" t="str">
        <f t="shared" si="126"/>
        <v>HATTERAS</v>
      </c>
      <c r="T1161" s="84" t="str">
        <f t="shared" si="129"/>
        <v>синий / коричневый</v>
      </c>
      <c r="Y1161" s="60">
        <f t="shared" si="130"/>
        <v>2</v>
      </c>
      <c r="Z1161" s="49">
        <f t="shared" si="131"/>
        <v>93</v>
      </c>
      <c r="AA1161" s="60">
        <f t="shared" si="132"/>
        <v>2093</v>
      </c>
    </row>
    <row r="1162" spans="1:27">
      <c r="A1162" s="84" t="str">
        <f t="shared" si="127"/>
        <v>6840502332</v>
      </c>
      <c r="B1162" s="84" t="str">
        <f t="shared" si="128"/>
        <v>02-093-74</v>
      </c>
      <c r="C1162" s="113" t="s">
        <v>2595</v>
      </c>
      <c r="D1162" s="113" t="s">
        <v>2590</v>
      </c>
      <c r="E1162" s="113" t="s">
        <v>813</v>
      </c>
      <c r="F1162" s="114">
        <v>56</v>
      </c>
      <c r="G1162" s="113" t="s">
        <v>1172</v>
      </c>
      <c r="H1162" s="113" t="s">
        <v>251</v>
      </c>
      <c r="I1162" s="113" t="s">
        <v>786</v>
      </c>
      <c r="J1162" s="113" t="s">
        <v>318</v>
      </c>
      <c r="K1162" s="113" t="s">
        <v>382</v>
      </c>
      <c r="L1162" s="113" t="s">
        <v>420</v>
      </c>
      <c r="M1162" s="113" t="s">
        <v>388</v>
      </c>
      <c r="N1162" s="113" t="s">
        <v>44</v>
      </c>
      <c r="O1162" s="113" t="s">
        <v>442</v>
      </c>
      <c r="P1162" s="113" t="s">
        <v>824</v>
      </c>
      <c r="Q1162" s="113">
        <v>332</v>
      </c>
      <c r="R1162" s="113" t="s">
        <v>71</v>
      </c>
      <c r="S1162" s="84" t="str">
        <f t="shared" si="126"/>
        <v>HATTERAS</v>
      </c>
      <c r="T1162" s="84" t="str">
        <f t="shared" si="129"/>
        <v>синий / коричневый</v>
      </c>
      <c r="Y1162" s="60">
        <f t="shared" si="130"/>
        <v>2</v>
      </c>
      <c r="Z1162" s="49">
        <f t="shared" si="131"/>
        <v>93</v>
      </c>
      <c r="AA1162" s="60">
        <f t="shared" si="132"/>
        <v>2093</v>
      </c>
    </row>
    <row r="1163" spans="1:27">
      <c r="A1163" s="84" t="str">
        <f t="shared" si="127"/>
        <v>6840502332</v>
      </c>
      <c r="B1163" s="84" t="str">
        <f t="shared" si="128"/>
        <v>02-093-74</v>
      </c>
      <c r="C1163" s="113" t="s">
        <v>2596</v>
      </c>
      <c r="D1163" s="113" t="s">
        <v>2590</v>
      </c>
      <c r="E1163" s="113" t="s">
        <v>797</v>
      </c>
      <c r="F1163" s="114">
        <v>58</v>
      </c>
      <c r="G1163" s="113" t="s">
        <v>1172</v>
      </c>
      <c r="H1163" s="113" t="s">
        <v>251</v>
      </c>
      <c r="I1163" s="113" t="s">
        <v>786</v>
      </c>
      <c r="J1163" s="113" t="s">
        <v>318</v>
      </c>
      <c r="K1163" s="113" t="s">
        <v>382</v>
      </c>
      <c r="L1163" s="113" t="s">
        <v>420</v>
      </c>
      <c r="M1163" s="113" t="s">
        <v>388</v>
      </c>
      <c r="N1163" s="113" t="s">
        <v>44</v>
      </c>
      <c r="O1163" s="113" t="s">
        <v>442</v>
      </c>
      <c r="P1163" s="113" t="s">
        <v>824</v>
      </c>
      <c r="Q1163" s="113">
        <v>332</v>
      </c>
      <c r="R1163" s="113" t="s">
        <v>71</v>
      </c>
      <c r="S1163" s="84" t="str">
        <f t="shared" si="126"/>
        <v>HATTERAS</v>
      </c>
      <c r="T1163" s="84" t="str">
        <f t="shared" si="129"/>
        <v>синий / коричневый</v>
      </c>
      <c r="Y1163" s="60">
        <f t="shared" si="130"/>
        <v>2</v>
      </c>
      <c r="Z1163" s="49">
        <f t="shared" si="131"/>
        <v>93</v>
      </c>
      <c r="AA1163" s="60">
        <f t="shared" si="132"/>
        <v>2093</v>
      </c>
    </row>
    <row r="1164" spans="1:27">
      <c r="A1164" s="84" t="str">
        <f t="shared" si="127"/>
        <v>6840502332</v>
      </c>
      <c r="B1164" s="84" t="str">
        <f t="shared" si="128"/>
        <v>02-093-74</v>
      </c>
      <c r="C1164" s="113" t="s">
        <v>2597</v>
      </c>
      <c r="D1164" s="113" t="s">
        <v>2590</v>
      </c>
      <c r="E1164" s="113" t="s">
        <v>798</v>
      </c>
      <c r="F1164" s="114">
        <v>60</v>
      </c>
      <c r="G1164" s="113" t="s">
        <v>1172</v>
      </c>
      <c r="H1164" s="113" t="s">
        <v>251</v>
      </c>
      <c r="I1164" s="113" t="s">
        <v>786</v>
      </c>
      <c r="J1164" s="113" t="s">
        <v>318</v>
      </c>
      <c r="K1164" s="113" t="s">
        <v>382</v>
      </c>
      <c r="L1164" s="113" t="s">
        <v>420</v>
      </c>
      <c r="M1164" s="113" t="s">
        <v>388</v>
      </c>
      <c r="N1164" s="113" t="s">
        <v>44</v>
      </c>
      <c r="O1164" s="113" t="s">
        <v>442</v>
      </c>
      <c r="P1164" s="113" t="s">
        <v>824</v>
      </c>
      <c r="Q1164" s="113">
        <v>332</v>
      </c>
      <c r="R1164" s="113" t="s">
        <v>71</v>
      </c>
      <c r="S1164" s="84" t="str">
        <f t="shared" si="126"/>
        <v>HATTERAS</v>
      </c>
      <c r="T1164" s="84" t="str">
        <f t="shared" si="129"/>
        <v>синий / коричневый</v>
      </c>
      <c r="Y1164" s="60">
        <f t="shared" si="130"/>
        <v>2</v>
      </c>
      <c r="Z1164" s="49">
        <f t="shared" si="131"/>
        <v>93</v>
      </c>
      <c r="AA1164" s="60">
        <f t="shared" si="132"/>
        <v>2093</v>
      </c>
    </row>
    <row r="1165" spans="1:27">
      <c r="A1165" s="84" t="str">
        <f t="shared" si="127"/>
        <v>6840502371</v>
      </c>
      <c r="B1165" s="84" t="str">
        <f t="shared" si="128"/>
        <v>02-093-65</v>
      </c>
      <c r="C1165" s="113" t="s">
        <v>2598</v>
      </c>
      <c r="D1165" s="113" t="s">
        <v>2599</v>
      </c>
      <c r="E1165" s="113" t="s">
        <v>787</v>
      </c>
      <c r="F1165" s="114">
        <v>57</v>
      </c>
      <c r="G1165" s="113" t="s">
        <v>1172</v>
      </c>
      <c r="H1165" s="113" t="s">
        <v>101</v>
      </c>
      <c r="I1165" s="113" t="s">
        <v>786</v>
      </c>
      <c r="J1165" s="113" t="s">
        <v>318</v>
      </c>
      <c r="K1165" s="113" t="s">
        <v>382</v>
      </c>
      <c r="L1165" s="113" t="s">
        <v>420</v>
      </c>
      <c r="M1165" s="113" t="s">
        <v>388</v>
      </c>
      <c r="N1165" s="113" t="s">
        <v>44</v>
      </c>
      <c r="O1165" s="113" t="s">
        <v>386</v>
      </c>
      <c r="P1165" s="113" t="s">
        <v>824</v>
      </c>
      <c r="Q1165" s="113">
        <v>371</v>
      </c>
      <c r="R1165" s="113" t="s">
        <v>63</v>
      </c>
      <c r="S1165" s="84" t="str">
        <f t="shared" si="126"/>
        <v>HATTERAS</v>
      </c>
      <c r="T1165" s="84" t="str">
        <f t="shared" si="129"/>
        <v>бежевый / черный</v>
      </c>
      <c r="Y1165" s="60">
        <f t="shared" si="130"/>
        <v>2</v>
      </c>
      <c r="Z1165" s="49">
        <f t="shared" si="131"/>
        <v>93</v>
      </c>
      <c r="AA1165" s="60">
        <f t="shared" si="132"/>
        <v>2093</v>
      </c>
    </row>
    <row r="1166" spans="1:27">
      <c r="A1166" s="84" t="str">
        <f t="shared" si="127"/>
        <v>6840502371</v>
      </c>
      <c r="B1166" s="84" t="str">
        <f t="shared" si="128"/>
        <v>02-093-65</v>
      </c>
      <c r="C1166" s="113" t="s">
        <v>2600</v>
      </c>
      <c r="D1166" s="113" t="s">
        <v>2599</v>
      </c>
      <c r="E1166" s="113" t="s">
        <v>785</v>
      </c>
      <c r="F1166" s="114">
        <v>59</v>
      </c>
      <c r="G1166" s="113" t="s">
        <v>1172</v>
      </c>
      <c r="H1166" s="113" t="s">
        <v>101</v>
      </c>
      <c r="I1166" s="113" t="s">
        <v>786</v>
      </c>
      <c r="J1166" s="113" t="s">
        <v>318</v>
      </c>
      <c r="K1166" s="113" t="s">
        <v>382</v>
      </c>
      <c r="L1166" s="113" t="s">
        <v>420</v>
      </c>
      <c r="M1166" s="113" t="s">
        <v>388</v>
      </c>
      <c r="N1166" s="113" t="s">
        <v>44</v>
      </c>
      <c r="O1166" s="113" t="s">
        <v>386</v>
      </c>
      <c r="P1166" s="113" t="s">
        <v>824</v>
      </c>
      <c r="Q1166" s="113">
        <v>371</v>
      </c>
      <c r="R1166" s="113" t="s">
        <v>63</v>
      </c>
      <c r="S1166" s="84" t="str">
        <f t="shared" si="126"/>
        <v>HATTERAS</v>
      </c>
      <c r="T1166" s="84" t="str">
        <f t="shared" si="129"/>
        <v>бежевый / черный</v>
      </c>
      <c r="Y1166" s="60">
        <f t="shared" si="130"/>
        <v>2</v>
      </c>
      <c r="Z1166" s="49">
        <f t="shared" si="131"/>
        <v>93</v>
      </c>
      <c r="AA1166" s="60">
        <f t="shared" si="132"/>
        <v>2093</v>
      </c>
    </row>
    <row r="1167" spans="1:27">
      <c r="A1167" s="84" t="str">
        <f t="shared" si="127"/>
        <v>6840502371</v>
      </c>
      <c r="B1167" s="84" t="str">
        <f t="shared" si="128"/>
        <v>02-093-65</v>
      </c>
      <c r="C1167" s="113" t="s">
        <v>2601</v>
      </c>
      <c r="D1167" s="113" t="s">
        <v>2599</v>
      </c>
      <c r="E1167" s="113" t="s">
        <v>788</v>
      </c>
      <c r="F1167" s="114">
        <v>61</v>
      </c>
      <c r="G1167" s="113" t="s">
        <v>1172</v>
      </c>
      <c r="H1167" s="113" t="s">
        <v>101</v>
      </c>
      <c r="I1167" s="113" t="s">
        <v>786</v>
      </c>
      <c r="J1167" s="113" t="s">
        <v>318</v>
      </c>
      <c r="K1167" s="113" t="s">
        <v>382</v>
      </c>
      <c r="L1167" s="113" t="s">
        <v>420</v>
      </c>
      <c r="M1167" s="113" t="s">
        <v>388</v>
      </c>
      <c r="N1167" s="113" t="s">
        <v>44</v>
      </c>
      <c r="O1167" s="113" t="s">
        <v>386</v>
      </c>
      <c r="P1167" s="113" t="s">
        <v>824</v>
      </c>
      <c r="Q1167" s="113">
        <v>371</v>
      </c>
      <c r="R1167" s="113" t="s">
        <v>63</v>
      </c>
      <c r="S1167" s="84" t="str">
        <f t="shared" si="126"/>
        <v>HATTERAS</v>
      </c>
      <c r="T1167" s="84" t="str">
        <f t="shared" si="129"/>
        <v>бежевый / черный</v>
      </c>
      <c r="Y1167" s="60">
        <f t="shared" si="130"/>
        <v>2</v>
      </c>
      <c r="Z1167" s="49">
        <f t="shared" si="131"/>
        <v>93</v>
      </c>
      <c r="AA1167" s="60">
        <f t="shared" si="132"/>
        <v>2093</v>
      </c>
    </row>
    <row r="1168" spans="1:27">
      <c r="A1168" s="84" t="str">
        <f t="shared" si="127"/>
        <v>6840502371</v>
      </c>
      <c r="B1168" s="84" t="str">
        <f t="shared" si="128"/>
        <v>02-093-65</v>
      </c>
      <c r="C1168" s="113" t="s">
        <v>2602</v>
      </c>
      <c r="D1168" s="113" t="s">
        <v>2599</v>
      </c>
      <c r="E1168" s="113" t="s">
        <v>789</v>
      </c>
      <c r="F1168" s="114">
        <v>63</v>
      </c>
      <c r="G1168" s="113" t="s">
        <v>1172</v>
      </c>
      <c r="H1168" s="113" t="s">
        <v>101</v>
      </c>
      <c r="I1168" s="113" t="s">
        <v>786</v>
      </c>
      <c r="J1168" s="113" t="s">
        <v>318</v>
      </c>
      <c r="K1168" s="113" t="s">
        <v>382</v>
      </c>
      <c r="L1168" s="113" t="s">
        <v>420</v>
      </c>
      <c r="M1168" s="113" t="s">
        <v>388</v>
      </c>
      <c r="N1168" s="113" t="s">
        <v>44</v>
      </c>
      <c r="O1168" s="113" t="s">
        <v>386</v>
      </c>
      <c r="P1168" s="113" t="s">
        <v>824</v>
      </c>
      <c r="Q1168" s="113">
        <v>371</v>
      </c>
      <c r="R1168" s="113" t="s">
        <v>63</v>
      </c>
      <c r="S1168" s="84" t="str">
        <f t="shared" si="126"/>
        <v>HATTERAS</v>
      </c>
      <c r="T1168" s="84" t="str">
        <f t="shared" si="129"/>
        <v>бежевый / черный</v>
      </c>
      <c r="Y1168" s="60">
        <f t="shared" si="130"/>
        <v>2</v>
      </c>
      <c r="Z1168" s="49">
        <f t="shared" si="131"/>
        <v>93</v>
      </c>
      <c r="AA1168" s="60">
        <f t="shared" si="132"/>
        <v>2093</v>
      </c>
    </row>
    <row r="1169" spans="1:27">
      <c r="A1169" s="84" t="str">
        <f t="shared" si="127"/>
        <v>6840502371</v>
      </c>
      <c r="B1169" s="84" t="str">
        <f t="shared" si="128"/>
        <v>02-093-65</v>
      </c>
      <c r="C1169" s="113" t="s">
        <v>2603</v>
      </c>
      <c r="D1169" s="113" t="s">
        <v>2599</v>
      </c>
      <c r="E1169" s="113" t="s">
        <v>790</v>
      </c>
      <c r="F1169" s="114">
        <v>55</v>
      </c>
      <c r="G1169" s="113" t="s">
        <v>1172</v>
      </c>
      <c r="H1169" s="113" t="s">
        <v>101</v>
      </c>
      <c r="I1169" s="113" t="s">
        <v>786</v>
      </c>
      <c r="J1169" s="113" t="s">
        <v>318</v>
      </c>
      <c r="K1169" s="113" t="s">
        <v>382</v>
      </c>
      <c r="L1169" s="113" t="s">
        <v>420</v>
      </c>
      <c r="M1169" s="113" t="s">
        <v>388</v>
      </c>
      <c r="N1169" s="113" t="s">
        <v>44</v>
      </c>
      <c r="O1169" s="113" t="s">
        <v>386</v>
      </c>
      <c r="P1169" s="113" t="s">
        <v>824</v>
      </c>
      <c r="Q1169" s="113">
        <v>371</v>
      </c>
      <c r="R1169" s="113" t="s">
        <v>63</v>
      </c>
      <c r="S1169" s="84" t="str">
        <f t="shared" si="126"/>
        <v>HATTERAS</v>
      </c>
      <c r="T1169" s="84" t="str">
        <f t="shared" si="129"/>
        <v>бежевый / черный</v>
      </c>
      <c r="Y1169" s="60">
        <f t="shared" si="130"/>
        <v>2</v>
      </c>
      <c r="Z1169" s="49">
        <f t="shared" si="131"/>
        <v>93</v>
      </c>
      <c r="AA1169" s="60">
        <f t="shared" si="132"/>
        <v>2093</v>
      </c>
    </row>
    <row r="1170" spans="1:27">
      <c r="A1170" s="84" t="str">
        <f t="shared" si="127"/>
        <v>6840502371</v>
      </c>
      <c r="B1170" s="84" t="str">
        <f t="shared" si="128"/>
        <v>02-093-65</v>
      </c>
      <c r="C1170" s="113" t="s">
        <v>2604</v>
      </c>
      <c r="D1170" s="113" t="s">
        <v>2599</v>
      </c>
      <c r="E1170" s="113" t="s">
        <v>813</v>
      </c>
      <c r="F1170" s="114">
        <v>56</v>
      </c>
      <c r="G1170" s="113" t="s">
        <v>1172</v>
      </c>
      <c r="H1170" s="113" t="s">
        <v>101</v>
      </c>
      <c r="I1170" s="113" t="s">
        <v>786</v>
      </c>
      <c r="J1170" s="113" t="s">
        <v>318</v>
      </c>
      <c r="K1170" s="113" t="s">
        <v>382</v>
      </c>
      <c r="L1170" s="113" t="s">
        <v>420</v>
      </c>
      <c r="M1170" s="113" t="s">
        <v>388</v>
      </c>
      <c r="N1170" s="113" t="s">
        <v>44</v>
      </c>
      <c r="O1170" s="113" t="s">
        <v>386</v>
      </c>
      <c r="P1170" s="113" t="s">
        <v>824</v>
      </c>
      <c r="Q1170" s="113">
        <v>371</v>
      </c>
      <c r="R1170" s="113" t="s">
        <v>63</v>
      </c>
      <c r="S1170" s="84" t="str">
        <f t="shared" si="126"/>
        <v>HATTERAS</v>
      </c>
      <c r="T1170" s="84" t="str">
        <f t="shared" si="129"/>
        <v>бежевый / черный</v>
      </c>
      <c r="Y1170" s="60">
        <f t="shared" si="130"/>
        <v>2</v>
      </c>
      <c r="Z1170" s="49">
        <f t="shared" si="131"/>
        <v>93</v>
      </c>
      <c r="AA1170" s="60">
        <f t="shared" si="132"/>
        <v>2093</v>
      </c>
    </row>
    <row r="1171" spans="1:27">
      <c r="A1171" s="84" t="str">
        <f t="shared" si="127"/>
        <v>6840502371</v>
      </c>
      <c r="B1171" s="84" t="str">
        <f t="shared" si="128"/>
        <v>02-093-65</v>
      </c>
      <c r="C1171" s="113" t="s">
        <v>2605</v>
      </c>
      <c r="D1171" s="113" t="s">
        <v>2599</v>
      </c>
      <c r="E1171" s="113" t="s">
        <v>797</v>
      </c>
      <c r="F1171" s="114">
        <v>58</v>
      </c>
      <c r="G1171" s="113" t="s">
        <v>1172</v>
      </c>
      <c r="H1171" s="113" t="s">
        <v>101</v>
      </c>
      <c r="I1171" s="113" t="s">
        <v>786</v>
      </c>
      <c r="J1171" s="113" t="s">
        <v>318</v>
      </c>
      <c r="K1171" s="113" t="s">
        <v>382</v>
      </c>
      <c r="L1171" s="113" t="s">
        <v>420</v>
      </c>
      <c r="M1171" s="113" t="s">
        <v>388</v>
      </c>
      <c r="N1171" s="113" t="s">
        <v>44</v>
      </c>
      <c r="O1171" s="113" t="s">
        <v>386</v>
      </c>
      <c r="P1171" s="113" t="s">
        <v>824</v>
      </c>
      <c r="Q1171" s="113">
        <v>371</v>
      </c>
      <c r="R1171" s="113" t="s">
        <v>63</v>
      </c>
      <c r="S1171" s="84" t="str">
        <f t="shared" si="126"/>
        <v>HATTERAS</v>
      </c>
      <c r="T1171" s="84" t="str">
        <f t="shared" si="129"/>
        <v>бежевый / черный</v>
      </c>
      <c r="Y1171" s="60">
        <f t="shared" si="130"/>
        <v>2</v>
      </c>
      <c r="Z1171" s="49">
        <f t="shared" si="131"/>
        <v>93</v>
      </c>
      <c r="AA1171" s="60">
        <f t="shared" si="132"/>
        <v>2093</v>
      </c>
    </row>
    <row r="1172" spans="1:27">
      <c r="A1172" s="84" t="str">
        <f t="shared" si="127"/>
        <v>6840502371</v>
      </c>
      <c r="B1172" s="84" t="str">
        <f t="shared" si="128"/>
        <v>02-093-65</v>
      </c>
      <c r="C1172" s="113" t="s">
        <v>2606</v>
      </c>
      <c r="D1172" s="113" t="s">
        <v>2599</v>
      </c>
      <c r="E1172" s="113" t="s">
        <v>798</v>
      </c>
      <c r="F1172" s="114">
        <v>60</v>
      </c>
      <c r="G1172" s="113" t="s">
        <v>1172</v>
      </c>
      <c r="H1172" s="113" t="s">
        <v>101</v>
      </c>
      <c r="I1172" s="113" t="s">
        <v>786</v>
      </c>
      <c r="J1172" s="113" t="s">
        <v>318</v>
      </c>
      <c r="K1172" s="113" t="s">
        <v>382</v>
      </c>
      <c r="L1172" s="113" t="s">
        <v>420</v>
      </c>
      <c r="M1172" s="113" t="s">
        <v>388</v>
      </c>
      <c r="N1172" s="113" t="s">
        <v>44</v>
      </c>
      <c r="O1172" s="113" t="s">
        <v>386</v>
      </c>
      <c r="P1172" s="113" t="s">
        <v>824</v>
      </c>
      <c r="Q1172" s="113">
        <v>371</v>
      </c>
      <c r="R1172" s="113" t="s">
        <v>63</v>
      </c>
      <c r="S1172" s="84" t="str">
        <f t="shared" si="126"/>
        <v>HATTERAS</v>
      </c>
      <c r="T1172" s="84" t="str">
        <f t="shared" si="129"/>
        <v>бежевый / черный</v>
      </c>
      <c r="Y1172" s="60">
        <f t="shared" si="130"/>
        <v>2</v>
      </c>
      <c r="Z1172" s="49">
        <f t="shared" si="131"/>
        <v>93</v>
      </c>
      <c r="AA1172" s="60">
        <f t="shared" si="132"/>
        <v>2093</v>
      </c>
    </row>
    <row r="1173" spans="1:27">
      <c r="A1173" s="84" t="str">
        <f t="shared" si="127"/>
        <v>6840502371</v>
      </c>
      <c r="B1173" s="84" t="str">
        <f t="shared" si="128"/>
        <v>02-093-65</v>
      </c>
      <c r="C1173" s="113" t="s">
        <v>2607</v>
      </c>
      <c r="D1173" s="113" t="s">
        <v>2599</v>
      </c>
      <c r="E1173" s="113" t="s">
        <v>835</v>
      </c>
      <c r="F1173" s="114">
        <v>62</v>
      </c>
      <c r="G1173" s="113" t="s">
        <v>1172</v>
      </c>
      <c r="H1173" s="113" t="s">
        <v>101</v>
      </c>
      <c r="I1173" s="113" t="s">
        <v>786</v>
      </c>
      <c r="J1173" s="113" t="s">
        <v>318</v>
      </c>
      <c r="K1173" s="113" t="s">
        <v>382</v>
      </c>
      <c r="L1173" s="113" t="s">
        <v>420</v>
      </c>
      <c r="M1173" s="113" t="s">
        <v>388</v>
      </c>
      <c r="N1173" s="113" t="s">
        <v>44</v>
      </c>
      <c r="O1173" s="113" t="s">
        <v>386</v>
      </c>
      <c r="P1173" s="113" t="s">
        <v>824</v>
      </c>
      <c r="Q1173" s="113">
        <v>371</v>
      </c>
      <c r="R1173" s="113" t="s">
        <v>63</v>
      </c>
      <c r="S1173" s="84" t="str">
        <f t="shared" si="126"/>
        <v>HATTERAS</v>
      </c>
      <c r="T1173" s="84" t="str">
        <f t="shared" si="129"/>
        <v>бежевый / черный</v>
      </c>
      <c r="Y1173" s="60">
        <f t="shared" si="130"/>
        <v>2</v>
      </c>
      <c r="Z1173" s="49">
        <f t="shared" si="131"/>
        <v>93</v>
      </c>
      <c r="AA1173" s="60">
        <f t="shared" si="132"/>
        <v>2093</v>
      </c>
    </row>
    <row r="1174" spans="1:27">
      <c r="A1174" s="84" t="str">
        <f t="shared" si="127"/>
        <v>6840502374</v>
      </c>
      <c r="B1174" s="84" t="str">
        <f t="shared" si="128"/>
        <v>02-093-57</v>
      </c>
      <c r="C1174" s="113" t="s">
        <v>2608</v>
      </c>
      <c r="D1174" s="113" t="s">
        <v>2609</v>
      </c>
      <c r="E1174" s="113" t="s">
        <v>790</v>
      </c>
      <c r="F1174" s="114">
        <v>55</v>
      </c>
      <c r="G1174" s="113" t="s">
        <v>1172</v>
      </c>
      <c r="H1174" s="113" t="s">
        <v>742</v>
      </c>
      <c r="I1174" s="113" t="s">
        <v>786</v>
      </c>
      <c r="J1174" s="113" t="s">
        <v>318</v>
      </c>
      <c r="K1174" s="113" t="s">
        <v>382</v>
      </c>
      <c r="L1174" s="113" t="s">
        <v>420</v>
      </c>
      <c r="M1174" s="113" t="s">
        <v>388</v>
      </c>
      <c r="N1174" s="113" t="s">
        <v>44</v>
      </c>
      <c r="O1174" s="113" t="s">
        <v>442</v>
      </c>
      <c r="P1174" s="113" t="s">
        <v>824</v>
      </c>
      <c r="Q1174" s="113">
        <v>374</v>
      </c>
      <c r="R1174" s="113" t="s">
        <v>60</v>
      </c>
      <c r="S1174" s="84" t="str">
        <f t="shared" si="126"/>
        <v>HATTERAS</v>
      </c>
      <c r="T1174" s="84" t="str">
        <f t="shared" si="129"/>
        <v>зеленый / бежевый</v>
      </c>
      <c r="Y1174" s="60">
        <f t="shared" si="130"/>
        <v>2</v>
      </c>
      <c r="Z1174" s="49">
        <f t="shared" si="131"/>
        <v>93</v>
      </c>
      <c r="AA1174" s="60">
        <f t="shared" si="132"/>
        <v>2093</v>
      </c>
    </row>
    <row r="1175" spans="1:27">
      <c r="A1175" s="84" t="str">
        <f t="shared" si="127"/>
        <v>6840502374</v>
      </c>
      <c r="B1175" s="84" t="str">
        <f t="shared" si="128"/>
        <v>02-093-57</v>
      </c>
      <c r="C1175" s="113" t="s">
        <v>2610</v>
      </c>
      <c r="D1175" s="113" t="s">
        <v>2609</v>
      </c>
      <c r="E1175" s="113" t="s">
        <v>787</v>
      </c>
      <c r="F1175" s="114">
        <v>57</v>
      </c>
      <c r="G1175" s="113" t="s">
        <v>1172</v>
      </c>
      <c r="H1175" s="113" t="s">
        <v>742</v>
      </c>
      <c r="I1175" s="113" t="s">
        <v>786</v>
      </c>
      <c r="J1175" s="113" t="s">
        <v>318</v>
      </c>
      <c r="K1175" s="113" t="s">
        <v>382</v>
      </c>
      <c r="L1175" s="113" t="s">
        <v>420</v>
      </c>
      <c r="M1175" s="113" t="s">
        <v>388</v>
      </c>
      <c r="N1175" s="113" t="s">
        <v>44</v>
      </c>
      <c r="O1175" s="113" t="s">
        <v>442</v>
      </c>
      <c r="P1175" s="113" t="s">
        <v>824</v>
      </c>
      <c r="Q1175" s="113">
        <v>374</v>
      </c>
      <c r="R1175" s="113" t="s">
        <v>60</v>
      </c>
      <c r="S1175" s="84" t="str">
        <f t="shared" si="126"/>
        <v>HATTERAS</v>
      </c>
      <c r="T1175" s="84" t="str">
        <f t="shared" si="129"/>
        <v>зеленый / бежевый</v>
      </c>
      <c r="Y1175" s="60">
        <f t="shared" si="130"/>
        <v>2</v>
      </c>
      <c r="Z1175" s="49">
        <f t="shared" si="131"/>
        <v>93</v>
      </c>
      <c r="AA1175" s="60">
        <f t="shared" si="132"/>
        <v>2093</v>
      </c>
    </row>
    <row r="1176" spans="1:27">
      <c r="A1176" s="84" t="str">
        <f t="shared" si="127"/>
        <v>6840502374</v>
      </c>
      <c r="B1176" s="84" t="str">
        <f t="shared" si="128"/>
        <v>02-093-57</v>
      </c>
      <c r="C1176" s="113" t="s">
        <v>2611</v>
      </c>
      <c r="D1176" s="113" t="s">
        <v>2609</v>
      </c>
      <c r="E1176" s="113" t="s">
        <v>785</v>
      </c>
      <c r="F1176" s="114">
        <v>59</v>
      </c>
      <c r="G1176" s="113" t="s">
        <v>1172</v>
      </c>
      <c r="H1176" s="113" t="s">
        <v>742</v>
      </c>
      <c r="I1176" s="113" t="s">
        <v>786</v>
      </c>
      <c r="J1176" s="113" t="s">
        <v>318</v>
      </c>
      <c r="K1176" s="113" t="s">
        <v>382</v>
      </c>
      <c r="L1176" s="113" t="s">
        <v>420</v>
      </c>
      <c r="M1176" s="113" t="s">
        <v>388</v>
      </c>
      <c r="N1176" s="113" t="s">
        <v>44</v>
      </c>
      <c r="O1176" s="113" t="s">
        <v>442</v>
      </c>
      <c r="P1176" s="113" t="s">
        <v>824</v>
      </c>
      <c r="Q1176" s="113">
        <v>374</v>
      </c>
      <c r="R1176" s="113" t="s">
        <v>60</v>
      </c>
      <c r="S1176" s="84" t="str">
        <f t="shared" si="126"/>
        <v>HATTERAS</v>
      </c>
      <c r="T1176" s="84" t="str">
        <f t="shared" si="129"/>
        <v>зеленый / бежевый</v>
      </c>
      <c r="Y1176" s="60">
        <f t="shared" si="130"/>
        <v>2</v>
      </c>
      <c r="Z1176" s="49">
        <f t="shared" si="131"/>
        <v>93</v>
      </c>
      <c r="AA1176" s="60">
        <f t="shared" si="132"/>
        <v>2093</v>
      </c>
    </row>
    <row r="1177" spans="1:27">
      <c r="A1177" s="84" t="str">
        <f t="shared" si="127"/>
        <v>6840502374</v>
      </c>
      <c r="B1177" s="84" t="str">
        <f t="shared" si="128"/>
        <v>02-093-57</v>
      </c>
      <c r="C1177" s="113" t="s">
        <v>2612</v>
      </c>
      <c r="D1177" s="113" t="s">
        <v>2609</v>
      </c>
      <c r="E1177" s="113" t="s">
        <v>788</v>
      </c>
      <c r="F1177" s="114">
        <v>61</v>
      </c>
      <c r="G1177" s="113" t="s">
        <v>1172</v>
      </c>
      <c r="H1177" s="113" t="s">
        <v>742</v>
      </c>
      <c r="I1177" s="113" t="s">
        <v>786</v>
      </c>
      <c r="J1177" s="113" t="s">
        <v>318</v>
      </c>
      <c r="K1177" s="113" t="s">
        <v>382</v>
      </c>
      <c r="L1177" s="113" t="s">
        <v>420</v>
      </c>
      <c r="M1177" s="113" t="s">
        <v>388</v>
      </c>
      <c r="N1177" s="113" t="s">
        <v>44</v>
      </c>
      <c r="O1177" s="113" t="s">
        <v>442</v>
      </c>
      <c r="P1177" s="113" t="s">
        <v>824</v>
      </c>
      <c r="Q1177" s="113">
        <v>374</v>
      </c>
      <c r="R1177" s="113" t="s">
        <v>60</v>
      </c>
      <c r="S1177" s="84" t="str">
        <f t="shared" si="126"/>
        <v>HATTERAS</v>
      </c>
      <c r="T1177" s="84" t="str">
        <f t="shared" si="129"/>
        <v>зеленый / бежевый</v>
      </c>
      <c r="Y1177" s="60">
        <f t="shared" si="130"/>
        <v>2</v>
      </c>
      <c r="Z1177" s="49">
        <f t="shared" si="131"/>
        <v>93</v>
      </c>
      <c r="AA1177" s="60">
        <f t="shared" si="132"/>
        <v>2093</v>
      </c>
    </row>
    <row r="1178" spans="1:27">
      <c r="A1178" s="84" t="str">
        <f t="shared" si="127"/>
        <v>6840502374</v>
      </c>
      <c r="B1178" s="84" t="str">
        <f t="shared" si="128"/>
        <v>02-093-57</v>
      </c>
      <c r="C1178" s="113" t="s">
        <v>2613</v>
      </c>
      <c r="D1178" s="113" t="s">
        <v>2609</v>
      </c>
      <c r="E1178" s="113" t="s">
        <v>789</v>
      </c>
      <c r="F1178" s="114">
        <v>63</v>
      </c>
      <c r="G1178" s="113" t="s">
        <v>1172</v>
      </c>
      <c r="H1178" s="113" t="s">
        <v>742</v>
      </c>
      <c r="I1178" s="113" t="s">
        <v>786</v>
      </c>
      <c r="J1178" s="113" t="s">
        <v>318</v>
      </c>
      <c r="K1178" s="113" t="s">
        <v>382</v>
      </c>
      <c r="L1178" s="113" t="s">
        <v>420</v>
      </c>
      <c r="M1178" s="113" t="s">
        <v>388</v>
      </c>
      <c r="N1178" s="113" t="s">
        <v>44</v>
      </c>
      <c r="O1178" s="113" t="s">
        <v>442</v>
      </c>
      <c r="P1178" s="113" t="s">
        <v>824</v>
      </c>
      <c r="Q1178" s="113">
        <v>374</v>
      </c>
      <c r="R1178" s="113" t="s">
        <v>60</v>
      </c>
      <c r="S1178" s="84" t="str">
        <f t="shared" si="126"/>
        <v>HATTERAS</v>
      </c>
      <c r="T1178" s="84" t="str">
        <f t="shared" si="129"/>
        <v>зеленый / бежевый</v>
      </c>
      <c r="Y1178" s="60">
        <f t="shared" si="130"/>
        <v>2</v>
      </c>
      <c r="Z1178" s="49">
        <f t="shared" si="131"/>
        <v>93</v>
      </c>
      <c r="AA1178" s="60">
        <f t="shared" si="132"/>
        <v>2093</v>
      </c>
    </row>
    <row r="1179" spans="1:27">
      <c r="A1179" s="84" t="str">
        <f t="shared" si="127"/>
        <v>6840502374</v>
      </c>
      <c r="B1179" s="84" t="str">
        <f t="shared" si="128"/>
        <v>02-093-57</v>
      </c>
      <c r="C1179" s="113" t="s">
        <v>2614</v>
      </c>
      <c r="D1179" s="113" t="s">
        <v>2609</v>
      </c>
      <c r="E1179" s="113" t="s">
        <v>797</v>
      </c>
      <c r="F1179" s="114">
        <v>58</v>
      </c>
      <c r="G1179" s="113" t="s">
        <v>1172</v>
      </c>
      <c r="H1179" s="113" t="s">
        <v>742</v>
      </c>
      <c r="I1179" s="113" t="s">
        <v>786</v>
      </c>
      <c r="J1179" s="113" t="s">
        <v>318</v>
      </c>
      <c r="K1179" s="113" t="s">
        <v>382</v>
      </c>
      <c r="L1179" s="113" t="s">
        <v>420</v>
      </c>
      <c r="M1179" s="113" t="s">
        <v>388</v>
      </c>
      <c r="N1179" s="113" t="s">
        <v>44</v>
      </c>
      <c r="O1179" s="113" t="s">
        <v>442</v>
      </c>
      <c r="P1179" s="113" t="s">
        <v>824</v>
      </c>
      <c r="Q1179" s="113">
        <v>374</v>
      </c>
      <c r="R1179" s="113" t="s">
        <v>60</v>
      </c>
      <c r="S1179" s="84" t="str">
        <f t="shared" si="126"/>
        <v>HATTERAS</v>
      </c>
      <c r="T1179" s="84" t="str">
        <f t="shared" si="129"/>
        <v>зеленый / бежевый</v>
      </c>
      <c r="Y1179" s="60">
        <f t="shared" si="130"/>
        <v>2</v>
      </c>
      <c r="Z1179" s="49">
        <f t="shared" si="131"/>
        <v>93</v>
      </c>
      <c r="AA1179" s="60">
        <f t="shared" si="132"/>
        <v>2093</v>
      </c>
    </row>
    <row r="1180" spans="1:27">
      <c r="A1180" s="84" t="str">
        <f t="shared" si="127"/>
        <v>6840502374</v>
      </c>
      <c r="B1180" s="84" t="str">
        <f t="shared" si="128"/>
        <v>02-093-57</v>
      </c>
      <c r="C1180" s="113" t="s">
        <v>2615</v>
      </c>
      <c r="D1180" s="113" t="s">
        <v>2609</v>
      </c>
      <c r="E1180" s="113" t="s">
        <v>798</v>
      </c>
      <c r="F1180" s="114">
        <v>60</v>
      </c>
      <c r="G1180" s="113" t="s">
        <v>1172</v>
      </c>
      <c r="H1180" s="113" t="s">
        <v>742</v>
      </c>
      <c r="I1180" s="113" t="s">
        <v>786</v>
      </c>
      <c r="J1180" s="113" t="s">
        <v>318</v>
      </c>
      <c r="K1180" s="113" t="s">
        <v>382</v>
      </c>
      <c r="L1180" s="113" t="s">
        <v>420</v>
      </c>
      <c r="M1180" s="113" t="s">
        <v>388</v>
      </c>
      <c r="N1180" s="113" t="s">
        <v>44</v>
      </c>
      <c r="O1180" s="113" t="s">
        <v>442</v>
      </c>
      <c r="P1180" s="113" t="s">
        <v>824</v>
      </c>
      <c r="Q1180" s="113">
        <v>374</v>
      </c>
      <c r="R1180" s="113" t="s">
        <v>60</v>
      </c>
      <c r="S1180" s="84" t="str">
        <f t="shared" si="126"/>
        <v>HATTERAS</v>
      </c>
      <c r="T1180" s="84" t="str">
        <f t="shared" si="129"/>
        <v>зеленый / бежевый</v>
      </c>
      <c r="Y1180" s="60">
        <f t="shared" si="130"/>
        <v>2</v>
      </c>
      <c r="Z1180" s="49">
        <f t="shared" si="131"/>
        <v>93</v>
      </c>
      <c r="AA1180" s="60">
        <f t="shared" si="132"/>
        <v>2093</v>
      </c>
    </row>
    <row r="1181" spans="1:27">
      <c r="A1181" s="84" t="str">
        <f t="shared" si="127"/>
        <v>6840502374</v>
      </c>
      <c r="B1181" s="84" t="str">
        <f t="shared" si="128"/>
        <v>02-093-57</v>
      </c>
      <c r="C1181" s="113" t="s">
        <v>2616</v>
      </c>
      <c r="D1181" s="113" t="s">
        <v>2609</v>
      </c>
      <c r="E1181" s="113" t="s">
        <v>1161</v>
      </c>
      <c r="F1181" s="114">
        <v>64</v>
      </c>
      <c r="G1181" s="113" t="s">
        <v>1172</v>
      </c>
      <c r="H1181" s="113" t="s">
        <v>742</v>
      </c>
      <c r="I1181" s="113" t="s">
        <v>786</v>
      </c>
      <c r="J1181" s="113" t="s">
        <v>318</v>
      </c>
      <c r="K1181" s="113" t="s">
        <v>382</v>
      </c>
      <c r="L1181" s="113" t="s">
        <v>420</v>
      </c>
      <c r="M1181" s="113" t="s">
        <v>388</v>
      </c>
      <c r="N1181" s="113" t="s">
        <v>44</v>
      </c>
      <c r="O1181" s="113" t="s">
        <v>442</v>
      </c>
      <c r="P1181" s="113" t="s">
        <v>824</v>
      </c>
      <c r="Q1181" s="113">
        <v>374</v>
      </c>
      <c r="R1181" s="113" t="s">
        <v>60</v>
      </c>
      <c r="S1181" s="84" t="str">
        <f t="shared" si="126"/>
        <v>HATTERAS</v>
      </c>
      <c r="T1181" s="84" t="str">
        <f t="shared" si="129"/>
        <v>зеленый / бежевый</v>
      </c>
      <c r="Y1181" s="60">
        <f t="shared" si="130"/>
        <v>2</v>
      </c>
      <c r="Z1181" s="49">
        <f t="shared" si="131"/>
        <v>93</v>
      </c>
      <c r="AA1181" s="60">
        <f t="shared" si="132"/>
        <v>2093</v>
      </c>
    </row>
    <row r="1182" spans="1:27">
      <c r="A1182" s="84" t="str">
        <f t="shared" si="127"/>
        <v>6840514322</v>
      </c>
      <c r="B1182" s="84" t="str">
        <f t="shared" si="128"/>
        <v>02-094-26</v>
      </c>
      <c r="C1182" s="113" t="s">
        <v>2617</v>
      </c>
      <c r="D1182" s="113" t="s">
        <v>2618</v>
      </c>
      <c r="E1182" s="113" t="s">
        <v>787</v>
      </c>
      <c r="F1182" s="114">
        <v>57</v>
      </c>
      <c r="G1182" s="113" t="s">
        <v>1187</v>
      </c>
      <c r="H1182" s="113" t="s">
        <v>256</v>
      </c>
      <c r="I1182" s="113" t="s">
        <v>786</v>
      </c>
      <c r="J1182" s="113" t="s">
        <v>318</v>
      </c>
      <c r="K1182" s="113" t="s">
        <v>382</v>
      </c>
      <c r="L1182" s="113" t="s">
        <v>420</v>
      </c>
      <c r="M1182" s="113" t="s">
        <v>388</v>
      </c>
      <c r="N1182" s="113" t="s">
        <v>44</v>
      </c>
      <c r="O1182" s="113" t="s">
        <v>386</v>
      </c>
      <c r="P1182" s="113" t="s">
        <v>824</v>
      </c>
      <c r="Q1182" s="113">
        <v>322</v>
      </c>
      <c r="R1182" s="113" t="s">
        <v>71</v>
      </c>
      <c r="S1182" s="84" t="str">
        <f t="shared" si="126"/>
        <v>HATTERAS WOOLRICH</v>
      </c>
      <c r="T1182" s="84" t="str">
        <f t="shared" si="129"/>
        <v>синий / серый</v>
      </c>
      <c r="Y1182" s="60">
        <f t="shared" si="130"/>
        <v>2</v>
      </c>
      <c r="Z1182" s="49">
        <f t="shared" si="131"/>
        <v>94</v>
      </c>
      <c r="AA1182" s="60">
        <f t="shared" si="132"/>
        <v>2094</v>
      </c>
    </row>
    <row r="1183" spans="1:27">
      <c r="A1183" s="84" t="str">
        <f t="shared" si="127"/>
        <v>6840514322</v>
      </c>
      <c r="B1183" s="84" t="str">
        <f t="shared" si="128"/>
        <v>02-094-26</v>
      </c>
      <c r="C1183" s="113" t="s">
        <v>2619</v>
      </c>
      <c r="D1183" s="113" t="s">
        <v>2618</v>
      </c>
      <c r="E1183" s="113" t="s">
        <v>785</v>
      </c>
      <c r="F1183" s="114">
        <v>59</v>
      </c>
      <c r="G1183" s="113" t="s">
        <v>1187</v>
      </c>
      <c r="H1183" s="113" t="s">
        <v>256</v>
      </c>
      <c r="I1183" s="113" t="s">
        <v>786</v>
      </c>
      <c r="J1183" s="113" t="s">
        <v>318</v>
      </c>
      <c r="K1183" s="113" t="s">
        <v>382</v>
      </c>
      <c r="L1183" s="113" t="s">
        <v>420</v>
      </c>
      <c r="M1183" s="113" t="s">
        <v>388</v>
      </c>
      <c r="N1183" s="113" t="s">
        <v>44</v>
      </c>
      <c r="O1183" s="113" t="s">
        <v>386</v>
      </c>
      <c r="P1183" s="113" t="s">
        <v>824</v>
      </c>
      <c r="Q1183" s="113">
        <v>322</v>
      </c>
      <c r="R1183" s="113" t="s">
        <v>71</v>
      </c>
      <c r="S1183" s="84" t="str">
        <f t="shared" si="126"/>
        <v>HATTERAS WOOLRICH</v>
      </c>
      <c r="T1183" s="84" t="str">
        <f t="shared" si="129"/>
        <v>синий / серый</v>
      </c>
      <c r="Y1183" s="60">
        <f t="shared" si="130"/>
        <v>2</v>
      </c>
      <c r="Z1183" s="49">
        <f t="shared" si="131"/>
        <v>94</v>
      </c>
      <c r="AA1183" s="60">
        <f t="shared" si="132"/>
        <v>2094</v>
      </c>
    </row>
    <row r="1184" spans="1:27">
      <c r="A1184" s="84" t="str">
        <f t="shared" si="127"/>
        <v>6840514322</v>
      </c>
      <c r="B1184" s="84" t="str">
        <f t="shared" si="128"/>
        <v>02-094-26</v>
      </c>
      <c r="C1184" s="113" t="s">
        <v>2620</v>
      </c>
      <c r="D1184" s="113" t="s">
        <v>2618</v>
      </c>
      <c r="E1184" s="113" t="s">
        <v>788</v>
      </c>
      <c r="F1184" s="114">
        <v>61</v>
      </c>
      <c r="G1184" s="113" t="s">
        <v>1187</v>
      </c>
      <c r="H1184" s="113" t="s">
        <v>256</v>
      </c>
      <c r="I1184" s="113" t="s">
        <v>786</v>
      </c>
      <c r="J1184" s="113" t="s">
        <v>318</v>
      </c>
      <c r="K1184" s="113" t="s">
        <v>382</v>
      </c>
      <c r="L1184" s="113" t="s">
        <v>420</v>
      </c>
      <c r="M1184" s="113" t="s">
        <v>388</v>
      </c>
      <c r="N1184" s="113" t="s">
        <v>44</v>
      </c>
      <c r="O1184" s="113" t="s">
        <v>386</v>
      </c>
      <c r="P1184" s="113" t="s">
        <v>824</v>
      </c>
      <c r="Q1184" s="113">
        <v>322</v>
      </c>
      <c r="R1184" s="113" t="s">
        <v>71</v>
      </c>
      <c r="S1184" s="84" t="str">
        <f t="shared" si="126"/>
        <v>HATTERAS WOOLRICH</v>
      </c>
      <c r="T1184" s="84" t="str">
        <f t="shared" si="129"/>
        <v>синий / серый</v>
      </c>
      <c r="Y1184" s="60">
        <f t="shared" si="130"/>
        <v>2</v>
      </c>
      <c r="Z1184" s="49">
        <f t="shared" si="131"/>
        <v>94</v>
      </c>
      <c r="AA1184" s="60">
        <f t="shared" si="132"/>
        <v>2094</v>
      </c>
    </row>
    <row r="1185" spans="1:27">
      <c r="A1185" s="84" t="str">
        <f t="shared" si="127"/>
        <v>6840514322</v>
      </c>
      <c r="B1185" s="84" t="str">
        <f t="shared" si="128"/>
        <v>02-094-26</v>
      </c>
      <c r="C1185" s="113" t="s">
        <v>2621</v>
      </c>
      <c r="D1185" s="113" t="s">
        <v>2618</v>
      </c>
      <c r="E1185" s="113" t="s">
        <v>789</v>
      </c>
      <c r="F1185" s="114">
        <v>63</v>
      </c>
      <c r="G1185" s="113" t="s">
        <v>1187</v>
      </c>
      <c r="H1185" s="113" t="s">
        <v>256</v>
      </c>
      <c r="I1185" s="113" t="s">
        <v>786</v>
      </c>
      <c r="J1185" s="113" t="s">
        <v>318</v>
      </c>
      <c r="K1185" s="113" t="s">
        <v>382</v>
      </c>
      <c r="L1185" s="113" t="s">
        <v>420</v>
      </c>
      <c r="M1185" s="113" t="s">
        <v>388</v>
      </c>
      <c r="N1185" s="113" t="s">
        <v>44</v>
      </c>
      <c r="O1185" s="113" t="s">
        <v>386</v>
      </c>
      <c r="P1185" s="113" t="s">
        <v>824</v>
      </c>
      <c r="Q1185" s="113">
        <v>322</v>
      </c>
      <c r="R1185" s="113" t="s">
        <v>71</v>
      </c>
      <c r="S1185" s="84" t="str">
        <f t="shared" si="126"/>
        <v>HATTERAS WOOLRICH</v>
      </c>
      <c r="T1185" s="84" t="str">
        <f t="shared" si="129"/>
        <v>синий / серый</v>
      </c>
      <c r="Y1185" s="60">
        <f t="shared" si="130"/>
        <v>2</v>
      </c>
      <c r="Z1185" s="49">
        <f t="shared" si="131"/>
        <v>94</v>
      </c>
      <c r="AA1185" s="60">
        <f t="shared" si="132"/>
        <v>2094</v>
      </c>
    </row>
    <row r="1186" spans="1:27">
      <c r="A1186" s="84" t="str">
        <f t="shared" si="127"/>
        <v>6840514322</v>
      </c>
      <c r="B1186" s="84" t="str">
        <f t="shared" si="128"/>
        <v>02-094-26</v>
      </c>
      <c r="C1186" s="113" t="s">
        <v>2622</v>
      </c>
      <c r="D1186" s="113" t="s">
        <v>2618</v>
      </c>
      <c r="E1186" s="113" t="s">
        <v>790</v>
      </c>
      <c r="F1186" s="114">
        <v>55</v>
      </c>
      <c r="G1186" s="113" t="s">
        <v>1187</v>
      </c>
      <c r="H1186" s="113" t="s">
        <v>256</v>
      </c>
      <c r="I1186" s="113" t="s">
        <v>786</v>
      </c>
      <c r="J1186" s="113" t="s">
        <v>318</v>
      </c>
      <c r="K1186" s="113" t="s">
        <v>382</v>
      </c>
      <c r="L1186" s="113" t="s">
        <v>420</v>
      </c>
      <c r="M1186" s="113" t="s">
        <v>388</v>
      </c>
      <c r="N1186" s="113" t="s">
        <v>44</v>
      </c>
      <c r="O1186" s="113" t="s">
        <v>386</v>
      </c>
      <c r="P1186" s="113" t="s">
        <v>824</v>
      </c>
      <c r="Q1186" s="113">
        <v>322</v>
      </c>
      <c r="R1186" s="113" t="s">
        <v>71</v>
      </c>
      <c r="S1186" s="84" t="str">
        <f t="shared" si="126"/>
        <v>HATTERAS WOOLRICH</v>
      </c>
      <c r="T1186" s="84" t="str">
        <f t="shared" si="129"/>
        <v>синий / серый</v>
      </c>
      <c r="Y1186" s="60">
        <f t="shared" si="130"/>
        <v>2</v>
      </c>
      <c r="Z1186" s="49">
        <f t="shared" si="131"/>
        <v>94</v>
      </c>
      <c r="AA1186" s="60">
        <f t="shared" si="132"/>
        <v>2094</v>
      </c>
    </row>
    <row r="1187" spans="1:27">
      <c r="A1187" s="84" t="str">
        <f t="shared" si="127"/>
        <v>6840514322</v>
      </c>
      <c r="B1187" s="84" t="str">
        <f t="shared" si="128"/>
        <v>02-094-26</v>
      </c>
      <c r="C1187" s="113" t="s">
        <v>2623</v>
      </c>
      <c r="D1187" s="113" t="s">
        <v>2618</v>
      </c>
      <c r="E1187" s="113" t="s">
        <v>797</v>
      </c>
      <c r="F1187" s="114">
        <v>58</v>
      </c>
      <c r="G1187" s="113" t="s">
        <v>1187</v>
      </c>
      <c r="H1187" s="113" t="s">
        <v>256</v>
      </c>
      <c r="I1187" s="113" t="s">
        <v>786</v>
      </c>
      <c r="J1187" s="113" t="s">
        <v>318</v>
      </c>
      <c r="K1187" s="113" t="s">
        <v>382</v>
      </c>
      <c r="L1187" s="113" t="s">
        <v>420</v>
      </c>
      <c r="M1187" s="113" t="s">
        <v>388</v>
      </c>
      <c r="N1187" s="113" t="s">
        <v>44</v>
      </c>
      <c r="O1187" s="113" t="s">
        <v>386</v>
      </c>
      <c r="P1187" s="113" t="s">
        <v>824</v>
      </c>
      <c r="Q1187" s="113">
        <v>322</v>
      </c>
      <c r="R1187" s="113" t="s">
        <v>71</v>
      </c>
      <c r="S1187" s="84" t="str">
        <f t="shared" si="126"/>
        <v>HATTERAS WOOLRICH</v>
      </c>
      <c r="T1187" s="84" t="str">
        <f t="shared" si="129"/>
        <v>синий / серый</v>
      </c>
      <c r="Y1187" s="60">
        <f t="shared" si="130"/>
        <v>2</v>
      </c>
      <c r="Z1187" s="49">
        <f t="shared" si="131"/>
        <v>94</v>
      </c>
      <c r="AA1187" s="60">
        <f t="shared" si="132"/>
        <v>2094</v>
      </c>
    </row>
    <row r="1188" spans="1:27">
      <c r="A1188" s="84" t="str">
        <f t="shared" si="127"/>
        <v>6840514322</v>
      </c>
      <c r="B1188" s="84" t="str">
        <f t="shared" si="128"/>
        <v>02-094-26</v>
      </c>
      <c r="C1188" s="113" t="s">
        <v>2624</v>
      </c>
      <c r="D1188" s="113" t="s">
        <v>2618</v>
      </c>
      <c r="E1188" s="113" t="s">
        <v>835</v>
      </c>
      <c r="F1188" s="114">
        <v>62</v>
      </c>
      <c r="G1188" s="113" t="s">
        <v>1187</v>
      </c>
      <c r="H1188" s="113" t="s">
        <v>256</v>
      </c>
      <c r="I1188" s="113" t="s">
        <v>786</v>
      </c>
      <c r="J1188" s="113" t="s">
        <v>318</v>
      </c>
      <c r="K1188" s="113" t="s">
        <v>382</v>
      </c>
      <c r="L1188" s="113" t="s">
        <v>420</v>
      </c>
      <c r="M1188" s="113" t="s">
        <v>388</v>
      </c>
      <c r="N1188" s="113" t="s">
        <v>44</v>
      </c>
      <c r="O1188" s="113" t="s">
        <v>386</v>
      </c>
      <c r="P1188" s="113" t="s">
        <v>824</v>
      </c>
      <c r="Q1188" s="113">
        <v>322</v>
      </c>
      <c r="R1188" s="113" t="s">
        <v>71</v>
      </c>
      <c r="S1188" s="84" t="str">
        <f t="shared" si="126"/>
        <v>HATTERAS WOOLRICH</v>
      </c>
      <c r="T1188" s="84" t="str">
        <f t="shared" si="129"/>
        <v>синий / серый</v>
      </c>
      <c r="Y1188" s="60">
        <f t="shared" si="130"/>
        <v>2</v>
      </c>
      <c r="Z1188" s="49">
        <f t="shared" si="131"/>
        <v>94</v>
      </c>
      <c r="AA1188" s="60">
        <f t="shared" si="132"/>
        <v>2094</v>
      </c>
    </row>
    <row r="1189" spans="1:27">
      <c r="A1189" s="84" t="str">
        <f t="shared" si="127"/>
        <v>6840514322</v>
      </c>
      <c r="B1189" s="84" t="str">
        <f t="shared" si="128"/>
        <v>02-094-26</v>
      </c>
      <c r="C1189" s="113" t="s">
        <v>2625</v>
      </c>
      <c r="D1189" s="113" t="s">
        <v>2618</v>
      </c>
      <c r="E1189" s="113" t="s">
        <v>798</v>
      </c>
      <c r="F1189" s="114">
        <v>60</v>
      </c>
      <c r="G1189" s="113" t="s">
        <v>1187</v>
      </c>
      <c r="H1189" s="113" t="s">
        <v>256</v>
      </c>
      <c r="I1189" s="113" t="s">
        <v>786</v>
      </c>
      <c r="J1189" s="113" t="s">
        <v>318</v>
      </c>
      <c r="K1189" s="113" t="s">
        <v>382</v>
      </c>
      <c r="L1189" s="113" t="s">
        <v>420</v>
      </c>
      <c r="M1189" s="113" t="s">
        <v>388</v>
      </c>
      <c r="N1189" s="113" t="s">
        <v>44</v>
      </c>
      <c r="O1189" s="113" t="s">
        <v>386</v>
      </c>
      <c r="P1189" s="113" t="s">
        <v>824</v>
      </c>
      <c r="Q1189" s="113">
        <v>322</v>
      </c>
      <c r="R1189" s="113" t="s">
        <v>71</v>
      </c>
      <c r="S1189" s="84" t="str">
        <f t="shared" si="126"/>
        <v>HATTERAS WOOLRICH</v>
      </c>
      <c r="T1189" s="84" t="str">
        <f t="shared" si="129"/>
        <v>синий / серый</v>
      </c>
      <c r="Y1189" s="60">
        <f t="shared" si="130"/>
        <v>2</v>
      </c>
      <c r="Z1189" s="49">
        <f t="shared" si="131"/>
        <v>94</v>
      </c>
      <c r="AA1189" s="60">
        <f t="shared" si="132"/>
        <v>2094</v>
      </c>
    </row>
    <row r="1190" spans="1:27">
      <c r="A1190" s="84" t="str">
        <f t="shared" si="127"/>
        <v>6840514322</v>
      </c>
      <c r="B1190" s="84" t="str">
        <f t="shared" si="128"/>
        <v>02-094-26</v>
      </c>
      <c r="C1190" s="113" t="s">
        <v>2626</v>
      </c>
      <c r="D1190" s="113" t="s">
        <v>2618</v>
      </c>
      <c r="E1190" s="113" t="s">
        <v>813</v>
      </c>
      <c r="F1190" s="114">
        <v>56</v>
      </c>
      <c r="G1190" s="113" t="s">
        <v>1187</v>
      </c>
      <c r="H1190" s="113" t="s">
        <v>256</v>
      </c>
      <c r="I1190" s="113" t="s">
        <v>786</v>
      </c>
      <c r="J1190" s="113" t="s">
        <v>318</v>
      </c>
      <c r="K1190" s="113" t="s">
        <v>382</v>
      </c>
      <c r="L1190" s="113" t="s">
        <v>420</v>
      </c>
      <c r="M1190" s="113" t="s">
        <v>388</v>
      </c>
      <c r="N1190" s="113" t="s">
        <v>44</v>
      </c>
      <c r="O1190" s="113" t="s">
        <v>386</v>
      </c>
      <c r="P1190" s="113" t="s">
        <v>824</v>
      </c>
      <c r="Q1190" s="113">
        <v>322</v>
      </c>
      <c r="R1190" s="113" t="s">
        <v>71</v>
      </c>
      <c r="S1190" s="84" t="str">
        <f t="shared" si="126"/>
        <v>HATTERAS WOOLRICH</v>
      </c>
      <c r="T1190" s="84" t="str">
        <f t="shared" si="129"/>
        <v>синий / серый</v>
      </c>
      <c r="Y1190" s="60">
        <f t="shared" si="130"/>
        <v>2</v>
      </c>
      <c r="Z1190" s="49">
        <f t="shared" si="131"/>
        <v>94</v>
      </c>
      <c r="AA1190" s="60">
        <f t="shared" si="132"/>
        <v>2094</v>
      </c>
    </row>
    <row r="1191" spans="1:27">
      <c r="A1191" s="84" t="str">
        <f t="shared" si="127"/>
        <v>684090326</v>
      </c>
      <c r="B1191" s="84" t="str">
        <f t="shared" si="128"/>
        <v>02-274-14</v>
      </c>
      <c r="C1191" s="113" t="s">
        <v>2627</v>
      </c>
      <c r="D1191" s="113" t="s">
        <v>2628</v>
      </c>
      <c r="E1191" s="113" t="s">
        <v>790</v>
      </c>
      <c r="F1191" s="114">
        <v>55</v>
      </c>
      <c r="G1191" s="113" t="s">
        <v>2629</v>
      </c>
      <c r="H1191" s="113" t="s">
        <v>86</v>
      </c>
      <c r="I1191" s="113" t="s">
        <v>2630</v>
      </c>
      <c r="J1191" s="113" t="s">
        <v>318</v>
      </c>
      <c r="K1191" s="113" t="s">
        <v>382</v>
      </c>
      <c r="L1191" s="113" t="s">
        <v>420</v>
      </c>
      <c r="M1191" s="113" t="s">
        <v>388</v>
      </c>
      <c r="N1191" s="113" t="s">
        <v>44</v>
      </c>
      <c r="O1191" s="113" t="s">
        <v>433</v>
      </c>
      <c r="P1191" s="113" t="s">
        <v>824</v>
      </c>
      <c r="Q1191" s="113">
        <v>26</v>
      </c>
      <c r="R1191" s="113" t="s">
        <v>86</v>
      </c>
      <c r="S1191" s="84" t="str">
        <f t="shared" si="126"/>
        <v>HATTERAS PATCHWORK</v>
      </c>
      <c r="T1191" s="84" t="str">
        <f t="shared" si="129"/>
        <v>коричневый</v>
      </c>
      <c r="Y1191" s="60">
        <f t="shared" si="130"/>
        <v>2</v>
      </c>
      <c r="Z1191" s="49">
        <f t="shared" si="131"/>
        <v>274</v>
      </c>
      <c r="AA1191" s="60">
        <f t="shared" si="132"/>
        <v>2274</v>
      </c>
    </row>
    <row r="1192" spans="1:27">
      <c r="A1192" s="84" t="str">
        <f t="shared" si="127"/>
        <v>684090326</v>
      </c>
      <c r="B1192" s="84" t="str">
        <f t="shared" si="128"/>
        <v>02-274-14</v>
      </c>
      <c r="C1192" s="113" t="s">
        <v>2631</v>
      </c>
      <c r="D1192" s="113" t="s">
        <v>2628</v>
      </c>
      <c r="E1192" s="113" t="s">
        <v>787</v>
      </c>
      <c r="F1192" s="114">
        <v>57</v>
      </c>
      <c r="G1192" s="113" t="s">
        <v>2629</v>
      </c>
      <c r="H1192" s="113" t="s">
        <v>86</v>
      </c>
      <c r="I1192" s="113" t="s">
        <v>2630</v>
      </c>
      <c r="J1192" s="113" t="s">
        <v>318</v>
      </c>
      <c r="K1192" s="113" t="s">
        <v>382</v>
      </c>
      <c r="L1192" s="113" t="s">
        <v>420</v>
      </c>
      <c r="M1192" s="113" t="s">
        <v>388</v>
      </c>
      <c r="N1192" s="113" t="s">
        <v>44</v>
      </c>
      <c r="O1192" s="113" t="s">
        <v>433</v>
      </c>
      <c r="P1192" s="113" t="s">
        <v>824</v>
      </c>
      <c r="Q1192" s="113">
        <v>26</v>
      </c>
      <c r="R1192" s="113" t="s">
        <v>86</v>
      </c>
      <c r="S1192" s="84" t="str">
        <f t="shared" si="126"/>
        <v>HATTERAS PATCHWORK</v>
      </c>
      <c r="T1192" s="84" t="str">
        <f t="shared" si="129"/>
        <v>коричневый</v>
      </c>
      <c r="Y1192" s="60">
        <f t="shared" si="130"/>
        <v>2</v>
      </c>
      <c r="Z1192" s="49">
        <f t="shared" si="131"/>
        <v>274</v>
      </c>
      <c r="AA1192" s="60">
        <f t="shared" si="132"/>
        <v>2274</v>
      </c>
    </row>
    <row r="1193" spans="1:27">
      <c r="A1193" s="84" t="str">
        <f t="shared" si="127"/>
        <v>684090326</v>
      </c>
      <c r="B1193" s="84" t="str">
        <f t="shared" si="128"/>
        <v>02-274-14</v>
      </c>
      <c r="C1193" s="113" t="s">
        <v>2632</v>
      </c>
      <c r="D1193" s="113" t="s">
        <v>2628</v>
      </c>
      <c r="E1193" s="113" t="s">
        <v>785</v>
      </c>
      <c r="F1193" s="114">
        <v>59</v>
      </c>
      <c r="G1193" s="113" t="s">
        <v>2629</v>
      </c>
      <c r="H1193" s="113" t="s">
        <v>86</v>
      </c>
      <c r="I1193" s="113" t="s">
        <v>2630</v>
      </c>
      <c r="J1193" s="113" t="s">
        <v>318</v>
      </c>
      <c r="K1193" s="113" t="s">
        <v>382</v>
      </c>
      <c r="L1193" s="113" t="s">
        <v>420</v>
      </c>
      <c r="M1193" s="113" t="s">
        <v>388</v>
      </c>
      <c r="N1193" s="113" t="s">
        <v>44</v>
      </c>
      <c r="O1193" s="113" t="s">
        <v>433</v>
      </c>
      <c r="P1193" s="113" t="s">
        <v>824</v>
      </c>
      <c r="Q1193" s="113">
        <v>26</v>
      </c>
      <c r="R1193" s="113" t="s">
        <v>86</v>
      </c>
      <c r="S1193" s="84" t="str">
        <f t="shared" si="126"/>
        <v>HATTERAS PATCHWORK</v>
      </c>
      <c r="T1193" s="84" t="str">
        <f t="shared" si="129"/>
        <v>коричневый</v>
      </c>
      <c r="Y1193" s="60">
        <f t="shared" si="130"/>
        <v>2</v>
      </c>
      <c r="Z1193" s="49">
        <f t="shared" si="131"/>
        <v>274</v>
      </c>
      <c r="AA1193" s="60">
        <f t="shared" si="132"/>
        <v>2274</v>
      </c>
    </row>
    <row r="1194" spans="1:27">
      <c r="A1194" s="84" t="str">
        <f t="shared" si="127"/>
        <v>684090326</v>
      </c>
      <c r="B1194" s="84" t="str">
        <f t="shared" si="128"/>
        <v>02-274-14</v>
      </c>
      <c r="C1194" s="113" t="s">
        <v>2633</v>
      </c>
      <c r="D1194" s="113" t="s">
        <v>2628</v>
      </c>
      <c r="E1194" s="113" t="s">
        <v>788</v>
      </c>
      <c r="F1194" s="114">
        <v>61</v>
      </c>
      <c r="G1194" s="113" t="s">
        <v>2629</v>
      </c>
      <c r="H1194" s="113" t="s">
        <v>86</v>
      </c>
      <c r="I1194" s="113" t="s">
        <v>2630</v>
      </c>
      <c r="J1194" s="113" t="s">
        <v>318</v>
      </c>
      <c r="K1194" s="113" t="s">
        <v>382</v>
      </c>
      <c r="L1194" s="113" t="s">
        <v>420</v>
      </c>
      <c r="M1194" s="113" t="s">
        <v>388</v>
      </c>
      <c r="N1194" s="113" t="s">
        <v>44</v>
      </c>
      <c r="O1194" s="113" t="s">
        <v>433</v>
      </c>
      <c r="P1194" s="113" t="s">
        <v>824</v>
      </c>
      <c r="Q1194" s="113">
        <v>26</v>
      </c>
      <c r="R1194" s="113" t="s">
        <v>86</v>
      </c>
      <c r="S1194" s="84" t="str">
        <f t="shared" si="126"/>
        <v>HATTERAS PATCHWORK</v>
      </c>
      <c r="T1194" s="84" t="str">
        <f t="shared" si="129"/>
        <v>коричневый</v>
      </c>
      <c r="Y1194" s="60">
        <f t="shared" si="130"/>
        <v>2</v>
      </c>
      <c r="Z1194" s="49">
        <f t="shared" si="131"/>
        <v>274</v>
      </c>
      <c r="AA1194" s="60">
        <f t="shared" si="132"/>
        <v>2274</v>
      </c>
    </row>
    <row r="1195" spans="1:27">
      <c r="A1195" s="84" t="str">
        <f t="shared" si="127"/>
        <v>684090326</v>
      </c>
      <c r="B1195" s="84" t="str">
        <f t="shared" si="128"/>
        <v>02-274-14</v>
      </c>
      <c r="C1195" s="113" t="s">
        <v>2634</v>
      </c>
      <c r="D1195" s="113" t="s">
        <v>2628</v>
      </c>
      <c r="E1195" s="113" t="s">
        <v>789</v>
      </c>
      <c r="F1195" s="114">
        <v>63</v>
      </c>
      <c r="G1195" s="113" t="s">
        <v>2629</v>
      </c>
      <c r="H1195" s="113" t="s">
        <v>86</v>
      </c>
      <c r="I1195" s="113" t="s">
        <v>2630</v>
      </c>
      <c r="J1195" s="113" t="s">
        <v>318</v>
      </c>
      <c r="K1195" s="113" t="s">
        <v>382</v>
      </c>
      <c r="L1195" s="113" t="s">
        <v>420</v>
      </c>
      <c r="M1195" s="113" t="s">
        <v>388</v>
      </c>
      <c r="N1195" s="113" t="s">
        <v>44</v>
      </c>
      <c r="O1195" s="113" t="s">
        <v>433</v>
      </c>
      <c r="P1195" s="113" t="s">
        <v>824</v>
      </c>
      <c r="Q1195" s="113">
        <v>26</v>
      </c>
      <c r="R1195" s="113" t="s">
        <v>86</v>
      </c>
      <c r="S1195" s="84" t="str">
        <f t="shared" si="126"/>
        <v>HATTERAS PATCHWORK</v>
      </c>
      <c r="T1195" s="84" t="str">
        <f t="shared" si="129"/>
        <v>коричневый</v>
      </c>
      <c r="Y1195" s="60">
        <f t="shared" si="130"/>
        <v>2</v>
      </c>
      <c r="Z1195" s="49">
        <f t="shared" si="131"/>
        <v>274</v>
      </c>
      <c r="AA1195" s="60">
        <f t="shared" si="132"/>
        <v>2274</v>
      </c>
    </row>
    <row r="1196" spans="1:27">
      <c r="A1196" s="84" t="str">
        <f t="shared" si="127"/>
        <v>68471023</v>
      </c>
      <c r="B1196" s="84" t="str">
        <f t="shared" si="128"/>
        <v>02-050-08</v>
      </c>
      <c r="C1196" s="113" t="s">
        <v>2635</v>
      </c>
      <c r="D1196" s="113" t="s">
        <v>2636</v>
      </c>
      <c r="E1196" s="113" t="s">
        <v>787</v>
      </c>
      <c r="F1196" s="114">
        <v>57</v>
      </c>
      <c r="G1196" s="113" t="s">
        <v>2637</v>
      </c>
      <c r="H1196" s="113" t="s">
        <v>83</v>
      </c>
      <c r="I1196" s="113" t="s">
        <v>810</v>
      </c>
      <c r="J1196" s="113" t="s">
        <v>318</v>
      </c>
      <c r="K1196" s="113" t="s">
        <v>382</v>
      </c>
      <c r="L1196" s="113" t="s">
        <v>420</v>
      </c>
      <c r="M1196" s="113" t="s">
        <v>388</v>
      </c>
      <c r="N1196" s="113" t="s">
        <v>32</v>
      </c>
      <c r="O1196" s="113" t="s">
        <v>386</v>
      </c>
      <c r="P1196" s="113" t="s">
        <v>824</v>
      </c>
      <c r="Q1196" s="113">
        <v>3</v>
      </c>
      <c r="R1196" s="113" t="s">
        <v>83</v>
      </c>
      <c r="S1196" s="84" t="str">
        <f t="shared" si="126"/>
        <v>HATTERAS PIGSKIN</v>
      </c>
      <c r="T1196" s="84" t="str">
        <f t="shared" si="129"/>
        <v>серый</v>
      </c>
      <c r="Y1196" s="60">
        <f t="shared" si="130"/>
        <v>2</v>
      </c>
      <c r="Z1196" s="49">
        <f t="shared" si="131"/>
        <v>50</v>
      </c>
      <c r="AA1196" s="60">
        <f t="shared" si="132"/>
        <v>2050</v>
      </c>
    </row>
    <row r="1197" spans="1:27">
      <c r="A1197" s="84" t="str">
        <f t="shared" si="127"/>
        <v>68471023</v>
      </c>
      <c r="B1197" s="84" t="str">
        <f t="shared" si="128"/>
        <v>02-050-08</v>
      </c>
      <c r="C1197" s="113" t="s">
        <v>2638</v>
      </c>
      <c r="D1197" s="113" t="s">
        <v>2636</v>
      </c>
      <c r="E1197" s="113" t="s">
        <v>785</v>
      </c>
      <c r="F1197" s="114">
        <v>59</v>
      </c>
      <c r="G1197" s="113" t="s">
        <v>2637</v>
      </c>
      <c r="H1197" s="113" t="s">
        <v>83</v>
      </c>
      <c r="I1197" s="113" t="s">
        <v>810</v>
      </c>
      <c r="J1197" s="113" t="s">
        <v>318</v>
      </c>
      <c r="K1197" s="113" t="s">
        <v>382</v>
      </c>
      <c r="L1197" s="113" t="s">
        <v>420</v>
      </c>
      <c r="M1197" s="113" t="s">
        <v>388</v>
      </c>
      <c r="N1197" s="113" t="s">
        <v>32</v>
      </c>
      <c r="O1197" s="113" t="s">
        <v>386</v>
      </c>
      <c r="P1197" s="113" t="s">
        <v>824</v>
      </c>
      <c r="Q1197" s="113">
        <v>3</v>
      </c>
      <c r="R1197" s="113" t="s">
        <v>83</v>
      </c>
      <c r="S1197" s="84" t="str">
        <f t="shared" si="126"/>
        <v>HATTERAS PIGSKIN</v>
      </c>
      <c r="T1197" s="84" t="str">
        <f t="shared" si="129"/>
        <v>серый</v>
      </c>
      <c r="Y1197" s="60">
        <f t="shared" si="130"/>
        <v>2</v>
      </c>
      <c r="Z1197" s="49">
        <f t="shared" si="131"/>
        <v>50</v>
      </c>
      <c r="AA1197" s="60">
        <f t="shared" si="132"/>
        <v>2050</v>
      </c>
    </row>
    <row r="1198" spans="1:27">
      <c r="A1198" s="84" t="str">
        <f t="shared" si="127"/>
        <v>68471023</v>
      </c>
      <c r="B1198" s="84" t="str">
        <f t="shared" si="128"/>
        <v>02-050-08</v>
      </c>
      <c r="C1198" s="113" t="s">
        <v>2639</v>
      </c>
      <c r="D1198" s="113" t="s">
        <v>2636</v>
      </c>
      <c r="E1198" s="113" t="s">
        <v>788</v>
      </c>
      <c r="F1198" s="114">
        <v>61</v>
      </c>
      <c r="G1198" s="113" t="s">
        <v>2637</v>
      </c>
      <c r="H1198" s="113" t="s">
        <v>83</v>
      </c>
      <c r="I1198" s="113" t="s">
        <v>810</v>
      </c>
      <c r="J1198" s="113" t="s">
        <v>318</v>
      </c>
      <c r="K1198" s="113" t="s">
        <v>382</v>
      </c>
      <c r="L1198" s="113" t="s">
        <v>420</v>
      </c>
      <c r="M1198" s="113" t="s">
        <v>388</v>
      </c>
      <c r="N1198" s="113" t="s">
        <v>32</v>
      </c>
      <c r="O1198" s="113" t="s">
        <v>386</v>
      </c>
      <c r="P1198" s="113" t="s">
        <v>824</v>
      </c>
      <c r="Q1198" s="113">
        <v>3</v>
      </c>
      <c r="R1198" s="113" t="s">
        <v>83</v>
      </c>
      <c r="S1198" s="84" t="str">
        <f t="shared" si="126"/>
        <v>HATTERAS PIGSKIN</v>
      </c>
      <c r="T1198" s="84" t="str">
        <f t="shared" si="129"/>
        <v>серый</v>
      </c>
      <c r="Y1198" s="60">
        <f t="shared" si="130"/>
        <v>2</v>
      </c>
      <c r="Z1198" s="49">
        <f t="shared" si="131"/>
        <v>50</v>
      </c>
      <c r="AA1198" s="60">
        <f t="shared" si="132"/>
        <v>2050</v>
      </c>
    </row>
    <row r="1199" spans="1:27">
      <c r="A1199" s="84" t="str">
        <f t="shared" si="127"/>
        <v>68471023</v>
      </c>
      <c r="B1199" s="84" t="str">
        <f t="shared" si="128"/>
        <v>02-050-08</v>
      </c>
      <c r="C1199" s="113" t="s">
        <v>2640</v>
      </c>
      <c r="D1199" s="113" t="s">
        <v>2636</v>
      </c>
      <c r="E1199" s="113" t="s">
        <v>789</v>
      </c>
      <c r="F1199" s="114">
        <v>63</v>
      </c>
      <c r="G1199" s="113" t="s">
        <v>2637</v>
      </c>
      <c r="H1199" s="113" t="s">
        <v>83</v>
      </c>
      <c r="I1199" s="113" t="s">
        <v>810</v>
      </c>
      <c r="J1199" s="113" t="s">
        <v>318</v>
      </c>
      <c r="K1199" s="113" t="s">
        <v>382</v>
      </c>
      <c r="L1199" s="113" t="s">
        <v>420</v>
      </c>
      <c r="M1199" s="113" t="s">
        <v>388</v>
      </c>
      <c r="N1199" s="113" t="s">
        <v>32</v>
      </c>
      <c r="O1199" s="113" t="s">
        <v>386</v>
      </c>
      <c r="P1199" s="113" t="s">
        <v>824</v>
      </c>
      <c r="Q1199" s="113">
        <v>3</v>
      </c>
      <c r="R1199" s="113" t="s">
        <v>83</v>
      </c>
      <c r="S1199" s="84" t="str">
        <f t="shared" si="126"/>
        <v>HATTERAS PIGSKIN</v>
      </c>
      <c r="T1199" s="84" t="str">
        <f t="shared" si="129"/>
        <v>серый</v>
      </c>
      <c r="Y1199" s="60">
        <f t="shared" si="130"/>
        <v>2</v>
      </c>
      <c r="Z1199" s="49">
        <f t="shared" si="131"/>
        <v>50</v>
      </c>
      <c r="AA1199" s="60">
        <f t="shared" si="132"/>
        <v>2050</v>
      </c>
    </row>
    <row r="1200" spans="1:27">
      <c r="A1200" s="84" t="str">
        <f t="shared" si="127"/>
        <v>629010121</v>
      </c>
      <c r="B1200" s="84" t="str">
        <f t="shared" si="128"/>
        <v>02-107-16</v>
      </c>
      <c r="C1200" s="113" t="s">
        <v>2641</v>
      </c>
      <c r="D1200" s="113" t="s">
        <v>2642</v>
      </c>
      <c r="E1200" s="113" t="s">
        <v>787</v>
      </c>
      <c r="F1200" s="114">
        <v>57</v>
      </c>
      <c r="G1200" s="113" t="s">
        <v>1307</v>
      </c>
      <c r="H1200" s="113" t="s">
        <v>55</v>
      </c>
      <c r="I1200" s="113" t="s">
        <v>1026</v>
      </c>
      <c r="J1200" s="113" t="s">
        <v>348</v>
      </c>
      <c r="K1200" s="113" t="s">
        <v>382</v>
      </c>
      <c r="L1200" s="113" t="s">
        <v>420</v>
      </c>
      <c r="M1200" s="113" t="s">
        <v>388</v>
      </c>
      <c r="N1200" s="113" t="s">
        <v>44</v>
      </c>
      <c r="O1200" s="113" t="s">
        <v>385</v>
      </c>
      <c r="P1200" s="113" t="s">
        <v>824</v>
      </c>
      <c r="Q1200" s="113">
        <v>21</v>
      </c>
      <c r="R1200" s="113" t="s">
        <v>71</v>
      </c>
      <c r="S1200" s="84" t="str">
        <f t="shared" si="126"/>
        <v>RIDERS</v>
      </c>
      <c r="T1200" s="84" t="str">
        <f t="shared" si="129"/>
        <v>темно-синий</v>
      </c>
      <c r="Y1200" s="60">
        <f t="shared" si="130"/>
        <v>2</v>
      </c>
      <c r="Z1200" s="49">
        <f t="shared" si="131"/>
        <v>107</v>
      </c>
      <c r="AA1200" s="60">
        <f t="shared" si="132"/>
        <v>2107</v>
      </c>
    </row>
    <row r="1201" spans="1:27">
      <c r="A1201" s="84" t="str">
        <f t="shared" si="127"/>
        <v>629010121</v>
      </c>
      <c r="B1201" s="84" t="str">
        <f t="shared" si="128"/>
        <v>02-107-16</v>
      </c>
      <c r="C1201" s="113" t="s">
        <v>2643</v>
      </c>
      <c r="D1201" s="113" t="s">
        <v>2642</v>
      </c>
      <c r="E1201" s="113" t="s">
        <v>785</v>
      </c>
      <c r="F1201" s="114">
        <v>59</v>
      </c>
      <c r="G1201" s="113" t="s">
        <v>1307</v>
      </c>
      <c r="H1201" s="113" t="s">
        <v>55</v>
      </c>
      <c r="I1201" s="113" t="s">
        <v>1026</v>
      </c>
      <c r="J1201" s="113" t="s">
        <v>348</v>
      </c>
      <c r="K1201" s="113" t="s">
        <v>382</v>
      </c>
      <c r="L1201" s="113" t="s">
        <v>420</v>
      </c>
      <c r="M1201" s="113" t="s">
        <v>388</v>
      </c>
      <c r="N1201" s="113" t="s">
        <v>44</v>
      </c>
      <c r="O1201" s="113" t="s">
        <v>385</v>
      </c>
      <c r="P1201" s="113" t="s">
        <v>824</v>
      </c>
      <c r="Q1201" s="113">
        <v>21</v>
      </c>
      <c r="R1201" s="113" t="s">
        <v>71</v>
      </c>
      <c r="S1201" s="84" t="str">
        <f t="shared" si="126"/>
        <v>RIDERS</v>
      </c>
      <c r="T1201" s="84" t="str">
        <f t="shared" si="129"/>
        <v>темно-синий</v>
      </c>
      <c r="Y1201" s="60">
        <f t="shared" si="130"/>
        <v>2</v>
      </c>
      <c r="Z1201" s="49">
        <f t="shared" si="131"/>
        <v>107</v>
      </c>
      <c r="AA1201" s="60">
        <f t="shared" si="132"/>
        <v>2107</v>
      </c>
    </row>
    <row r="1202" spans="1:27">
      <c r="A1202" s="84" t="str">
        <f t="shared" si="127"/>
        <v>629010121</v>
      </c>
      <c r="B1202" s="84" t="str">
        <f t="shared" si="128"/>
        <v>02-107-16</v>
      </c>
      <c r="C1202" s="113" t="s">
        <v>2644</v>
      </c>
      <c r="D1202" s="113" t="s">
        <v>2642</v>
      </c>
      <c r="E1202" s="113" t="s">
        <v>788</v>
      </c>
      <c r="F1202" s="114">
        <v>61</v>
      </c>
      <c r="G1202" s="113" t="s">
        <v>1307</v>
      </c>
      <c r="H1202" s="113" t="s">
        <v>55</v>
      </c>
      <c r="I1202" s="113" t="s">
        <v>1026</v>
      </c>
      <c r="J1202" s="113" t="s">
        <v>348</v>
      </c>
      <c r="K1202" s="113" t="s">
        <v>382</v>
      </c>
      <c r="L1202" s="113" t="s">
        <v>420</v>
      </c>
      <c r="M1202" s="113" t="s">
        <v>388</v>
      </c>
      <c r="N1202" s="113" t="s">
        <v>44</v>
      </c>
      <c r="O1202" s="113" t="s">
        <v>385</v>
      </c>
      <c r="P1202" s="113" t="s">
        <v>824</v>
      </c>
      <c r="Q1202" s="113">
        <v>21</v>
      </c>
      <c r="R1202" s="113" t="s">
        <v>71</v>
      </c>
      <c r="S1202" s="84" t="str">
        <f t="shared" si="126"/>
        <v>RIDERS</v>
      </c>
      <c r="T1202" s="84" t="str">
        <f t="shared" si="129"/>
        <v>темно-синий</v>
      </c>
      <c r="Y1202" s="60">
        <f t="shared" si="130"/>
        <v>2</v>
      </c>
      <c r="Z1202" s="49">
        <f t="shared" si="131"/>
        <v>107</v>
      </c>
      <c r="AA1202" s="60">
        <f t="shared" si="132"/>
        <v>2107</v>
      </c>
    </row>
    <row r="1203" spans="1:27">
      <c r="A1203" s="84" t="str">
        <f t="shared" si="127"/>
        <v>629010132</v>
      </c>
      <c r="B1203" s="84" t="str">
        <f t="shared" si="128"/>
        <v>02-107-05</v>
      </c>
      <c r="C1203" s="113" t="s">
        <v>2645</v>
      </c>
      <c r="D1203" s="113" t="s">
        <v>2646</v>
      </c>
      <c r="E1203" s="113" t="s">
        <v>790</v>
      </c>
      <c r="F1203" s="114">
        <v>55</v>
      </c>
      <c r="G1203" s="113" t="s">
        <v>1307</v>
      </c>
      <c r="H1203" s="113" t="s">
        <v>277</v>
      </c>
      <c r="I1203" s="113" t="s">
        <v>1026</v>
      </c>
      <c r="J1203" s="113" t="s">
        <v>348</v>
      </c>
      <c r="K1203" s="113" t="s">
        <v>382</v>
      </c>
      <c r="L1203" s="113" t="s">
        <v>420</v>
      </c>
      <c r="M1203" s="113" t="s">
        <v>388</v>
      </c>
      <c r="N1203" s="113" t="s">
        <v>44</v>
      </c>
      <c r="O1203" s="113" t="s">
        <v>385</v>
      </c>
      <c r="P1203" s="113" t="s">
        <v>824</v>
      </c>
      <c r="Q1203" s="113">
        <v>32</v>
      </c>
      <c r="R1203" s="113" t="s">
        <v>83</v>
      </c>
      <c r="S1203" s="84" t="str">
        <f t="shared" si="126"/>
        <v>RIDERS</v>
      </c>
      <c r="T1203" s="84" t="str">
        <f t="shared" si="129"/>
        <v>темно-серый</v>
      </c>
      <c r="Y1203" s="60">
        <f t="shared" si="130"/>
        <v>2</v>
      </c>
      <c r="Z1203" s="49">
        <f t="shared" si="131"/>
        <v>107</v>
      </c>
      <c r="AA1203" s="60">
        <f t="shared" si="132"/>
        <v>2107</v>
      </c>
    </row>
    <row r="1204" spans="1:27">
      <c r="A1204" s="84" t="str">
        <f t="shared" si="127"/>
        <v>629010132</v>
      </c>
      <c r="B1204" s="84" t="str">
        <f t="shared" si="128"/>
        <v>02-107-05</v>
      </c>
      <c r="C1204" s="113" t="s">
        <v>2647</v>
      </c>
      <c r="D1204" s="113" t="s">
        <v>2646</v>
      </c>
      <c r="E1204" s="113" t="s">
        <v>787</v>
      </c>
      <c r="F1204" s="114">
        <v>57</v>
      </c>
      <c r="G1204" s="113" t="s">
        <v>1307</v>
      </c>
      <c r="H1204" s="113" t="s">
        <v>277</v>
      </c>
      <c r="I1204" s="113" t="s">
        <v>1026</v>
      </c>
      <c r="J1204" s="113" t="s">
        <v>348</v>
      </c>
      <c r="K1204" s="113" t="s">
        <v>382</v>
      </c>
      <c r="L1204" s="113" t="s">
        <v>420</v>
      </c>
      <c r="M1204" s="113" t="s">
        <v>388</v>
      </c>
      <c r="N1204" s="113" t="s">
        <v>44</v>
      </c>
      <c r="O1204" s="113" t="s">
        <v>385</v>
      </c>
      <c r="P1204" s="113" t="s">
        <v>824</v>
      </c>
      <c r="Q1204" s="113">
        <v>32</v>
      </c>
      <c r="R1204" s="113" t="s">
        <v>83</v>
      </c>
      <c r="S1204" s="84" t="str">
        <f t="shared" si="126"/>
        <v>RIDERS</v>
      </c>
      <c r="T1204" s="84" t="str">
        <f t="shared" si="129"/>
        <v>темно-серый</v>
      </c>
      <c r="Y1204" s="60">
        <f t="shared" si="130"/>
        <v>2</v>
      </c>
      <c r="Z1204" s="49">
        <f t="shared" si="131"/>
        <v>107</v>
      </c>
      <c r="AA1204" s="60">
        <f t="shared" si="132"/>
        <v>2107</v>
      </c>
    </row>
    <row r="1205" spans="1:27">
      <c r="A1205" s="84" t="str">
        <f t="shared" si="127"/>
        <v>629010132</v>
      </c>
      <c r="B1205" s="84" t="str">
        <f t="shared" si="128"/>
        <v>02-107-05</v>
      </c>
      <c r="C1205" s="113" t="s">
        <v>2648</v>
      </c>
      <c r="D1205" s="113" t="s">
        <v>2646</v>
      </c>
      <c r="E1205" s="113" t="s">
        <v>785</v>
      </c>
      <c r="F1205" s="114">
        <v>59</v>
      </c>
      <c r="G1205" s="113" t="s">
        <v>1307</v>
      </c>
      <c r="H1205" s="113" t="s">
        <v>277</v>
      </c>
      <c r="I1205" s="113" t="s">
        <v>1026</v>
      </c>
      <c r="J1205" s="113" t="s">
        <v>348</v>
      </c>
      <c r="K1205" s="113" t="s">
        <v>382</v>
      </c>
      <c r="L1205" s="113" t="s">
        <v>420</v>
      </c>
      <c r="M1205" s="113" t="s">
        <v>388</v>
      </c>
      <c r="N1205" s="113" t="s">
        <v>44</v>
      </c>
      <c r="O1205" s="113" t="s">
        <v>385</v>
      </c>
      <c r="P1205" s="113" t="s">
        <v>824</v>
      </c>
      <c r="Q1205" s="113">
        <v>32</v>
      </c>
      <c r="R1205" s="113" t="s">
        <v>83</v>
      </c>
      <c r="S1205" s="84" t="str">
        <f t="shared" si="126"/>
        <v>RIDERS</v>
      </c>
      <c r="T1205" s="84" t="str">
        <f t="shared" si="129"/>
        <v>темно-серый</v>
      </c>
      <c r="Y1205" s="60">
        <f t="shared" si="130"/>
        <v>2</v>
      </c>
      <c r="Z1205" s="49">
        <f t="shared" si="131"/>
        <v>107</v>
      </c>
      <c r="AA1205" s="60">
        <f t="shared" si="132"/>
        <v>2107</v>
      </c>
    </row>
    <row r="1206" spans="1:27">
      <c r="A1206" s="84" t="str">
        <f t="shared" si="127"/>
        <v>629010132</v>
      </c>
      <c r="B1206" s="84" t="str">
        <f t="shared" si="128"/>
        <v>02-107-05</v>
      </c>
      <c r="C1206" s="113" t="s">
        <v>2649</v>
      </c>
      <c r="D1206" s="113" t="s">
        <v>2646</v>
      </c>
      <c r="E1206" s="113" t="s">
        <v>788</v>
      </c>
      <c r="F1206" s="114">
        <v>61</v>
      </c>
      <c r="G1206" s="113" t="s">
        <v>1307</v>
      </c>
      <c r="H1206" s="113" t="s">
        <v>277</v>
      </c>
      <c r="I1206" s="113" t="s">
        <v>1026</v>
      </c>
      <c r="J1206" s="113" t="s">
        <v>348</v>
      </c>
      <c r="K1206" s="113" t="s">
        <v>382</v>
      </c>
      <c r="L1206" s="113" t="s">
        <v>420</v>
      </c>
      <c r="M1206" s="113" t="s">
        <v>388</v>
      </c>
      <c r="N1206" s="113" t="s">
        <v>44</v>
      </c>
      <c r="O1206" s="113" t="s">
        <v>385</v>
      </c>
      <c r="P1206" s="113" t="s">
        <v>824</v>
      </c>
      <c r="Q1206" s="113">
        <v>32</v>
      </c>
      <c r="R1206" s="113" t="s">
        <v>83</v>
      </c>
      <c r="S1206" s="84" t="str">
        <f t="shared" si="126"/>
        <v>RIDERS</v>
      </c>
      <c r="T1206" s="84" t="str">
        <f t="shared" si="129"/>
        <v>темно-серый</v>
      </c>
      <c r="Y1206" s="60">
        <f t="shared" si="130"/>
        <v>2</v>
      </c>
      <c r="Z1206" s="49">
        <f t="shared" si="131"/>
        <v>107</v>
      </c>
      <c r="AA1206" s="60">
        <f t="shared" si="132"/>
        <v>2107</v>
      </c>
    </row>
    <row r="1207" spans="1:27">
      <c r="A1207" s="84" t="str">
        <f t="shared" si="127"/>
        <v>629750268</v>
      </c>
      <c r="B1207" s="84" t="str">
        <f t="shared" si="128"/>
        <v>02-275-14</v>
      </c>
      <c r="C1207" s="113" t="s">
        <v>2650</v>
      </c>
      <c r="D1207" s="113" t="s">
        <v>2651</v>
      </c>
      <c r="E1207" s="113" t="s">
        <v>790</v>
      </c>
      <c r="F1207" s="114">
        <v>55</v>
      </c>
      <c r="G1207" s="113" t="s">
        <v>2652</v>
      </c>
      <c r="H1207" s="113" t="s">
        <v>86</v>
      </c>
      <c r="I1207" s="113" t="s">
        <v>810</v>
      </c>
      <c r="J1207" s="113" t="s">
        <v>348</v>
      </c>
      <c r="K1207" s="113" t="s">
        <v>382</v>
      </c>
      <c r="L1207" s="113" t="s">
        <v>420</v>
      </c>
      <c r="M1207" s="113" t="s">
        <v>388</v>
      </c>
      <c r="N1207" s="113" t="s">
        <v>32</v>
      </c>
      <c r="O1207" s="113" t="s">
        <v>385</v>
      </c>
      <c r="P1207" s="113" t="s">
        <v>824</v>
      </c>
      <c r="Q1207" s="113">
        <v>68</v>
      </c>
      <c r="R1207" s="113" t="s">
        <v>86</v>
      </c>
      <c r="S1207" s="84" t="str">
        <f t="shared" si="126"/>
        <v>RIDERS EMBOSSED</v>
      </c>
      <c r="T1207" s="84" t="str">
        <f t="shared" si="129"/>
        <v>коричневый</v>
      </c>
      <c r="Y1207" s="60">
        <f t="shared" si="130"/>
        <v>2</v>
      </c>
      <c r="Z1207" s="49">
        <f t="shared" si="131"/>
        <v>275</v>
      </c>
      <c r="AA1207" s="60">
        <f t="shared" si="132"/>
        <v>2275</v>
      </c>
    </row>
    <row r="1208" spans="1:27">
      <c r="A1208" s="84" t="str">
        <f t="shared" si="127"/>
        <v>629750268</v>
      </c>
      <c r="B1208" s="84" t="str">
        <f t="shared" si="128"/>
        <v>02-275-14</v>
      </c>
      <c r="C1208" s="113" t="s">
        <v>2653</v>
      </c>
      <c r="D1208" s="113" t="s">
        <v>2651</v>
      </c>
      <c r="E1208" s="113" t="s">
        <v>787</v>
      </c>
      <c r="F1208" s="114">
        <v>57</v>
      </c>
      <c r="G1208" s="113" t="s">
        <v>2652</v>
      </c>
      <c r="H1208" s="113" t="s">
        <v>86</v>
      </c>
      <c r="I1208" s="113" t="s">
        <v>810</v>
      </c>
      <c r="J1208" s="113" t="s">
        <v>348</v>
      </c>
      <c r="K1208" s="113" t="s">
        <v>382</v>
      </c>
      <c r="L1208" s="113" t="s">
        <v>420</v>
      </c>
      <c r="M1208" s="113" t="s">
        <v>388</v>
      </c>
      <c r="N1208" s="113" t="s">
        <v>32</v>
      </c>
      <c r="O1208" s="113" t="s">
        <v>385</v>
      </c>
      <c r="P1208" s="113" t="s">
        <v>824</v>
      </c>
      <c r="Q1208" s="113">
        <v>68</v>
      </c>
      <c r="R1208" s="113" t="s">
        <v>86</v>
      </c>
      <c r="S1208" s="84" t="str">
        <f t="shared" si="126"/>
        <v>RIDERS EMBOSSED</v>
      </c>
      <c r="T1208" s="84" t="str">
        <f t="shared" si="129"/>
        <v>коричневый</v>
      </c>
      <c r="Y1208" s="60">
        <f t="shared" si="130"/>
        <v>2</v>
      </c>
      <c r="Z1208" s="49">
        <f t="shared" si="131"/>
        <v>275</v>
      </c>
      <c r="AA1208" s="60">
        <f t="shared" si="132"/>
        <v>2275</v>
      </c>
    </row>
    <row r="1209" spans="1:27">
      <c r="A1209" s="84" t="str">
        <f t="shared" si="127"/>
        <v>629750268</v>
      </c>
      <c r="B1209" s="84" t="str">
        <f t="shared" si="128"/>
        <v>02-275-14</v>
      </c>
      <c r="C1209" s="113" t="s">
        <v>2654</v>
      </c>
      <c r="D1209" s="113" t="s">
        <v>2651</v>
      </c>
      <c r="E1209" s="113" t="s">
        <v>785</v>
      </c>
      <c r="F1209" s="114">
        <v>59</v>
      </c>
      <c r="G1209" s="113" t="s">
        <v>2652</v>
      </c>
      <c r="H1209" s="113" t="s">
        <v>86</v>
      </c>
      <c r="I1209" s="113" t="s">
        <v>810</v>
      </c>
      <c r="J1209" s="113" t="s">
        <v>348</v>
      </c>
      <c r="K1209" s="113" t="s">
        <v>382</v>
      </c>
      <c r="L1209" s="113" t="s">
        <v>420</v>
      </c>
      <c r="M1209" s="113" t="s">
        <v>388</v>
      </c>
      <c r="N1209" s="113" t="s">
        <v>32</v>
      </c>
      <c r="O1209" s="113" t="s">
        <v>385</v>
      </c>
      <c r="P1209" s="113" t="s">
        <v>824</v>
      </c>
      <c r="Q1209" s="113">
        <v>68</v>
      </c>
      <c r="R1209" s="113" t="s">
        <v>86</v>
      </c>
      <c r="S1209" s="84" t="str">
        <f t="shared" si="126"/>
        <v>RIDERS EMBOSSED</v>
      </c>
      <c r="T1209" s="84" t="str">
        <f t="shared" si="129"/>
        <v>коричневый</v>
      </c>
      <c r="Y1209" s="60">
        <f t="shared" si="130"/>
        <v>2</v>
      </c>
      <c r="Z1209" s="49">
        <f t="shared" si="131"/>
        <v>275</v>
      </c>
      <c r="AA1209" s="60">
        <f t="shared" si="132"/>
        <v>2275</v>
      </c>
    </row>
    <row r="1210" spans="1:27">
      <c r="A1210" s="84" t="str">
        <f t="shared" si="127"/>
        <v>629750268</v>
      </c>
      <c r="B1210" s="84" t="str">
        <f t="shared" si="128"/>
        <v>02-275-14</v>
      </c>
      <c r="C1210" s="113" t="s">
        <v>2655</v>
      </c>
      <c r="D1210" s="113" t="s">
        <v>2651</v>
      </c>
      <c r="E1210" s="113" t="s">
        <v>788</v>
      </c>
      <c r="F1210" s="114">
        <v>61</v>
      </c>
      <c r="G1210" s="113" t="s">
        <v>2652</v>
      </c>
      <c r="H1210" s="113" t="s">
        <v>86</v>
      </c>
      <c r="I1210" s="113" t="s">
        <v>810</v>
      </c>
      <c r="J1210" s="113" t="s">
        <v>348</v>
      </c>
      <c r="K1210" s="113" t="s">
        <v>382</v>
      </c>
      <c r="L1210" s="113" t="s">
        <v>420</v>
      </c>
      <c r="M1210" s="113" t="s">
        <v>388</v>
      </c>
      <c r="N1210" s="113" t="s">
        <v>32</v>
      </c>
      <c r="O1210" s="113" t="s">
        <v>385</v>
      </c>
      <c r="P1210" s="113" t="s">
        <v>824</v>
      </c>
      <c r="Q1210" s="113">
        <v>68</v>
      </c>
      <c r="R1210" s="113" t="s">
        <v>86</v>
      </c>
      <c r="S1210" s="84" t="str">
        <f t="shared" si="126"/>
        <v>RIDERS EMBOSSED</v>
      </c>
      <c r="T1210" s="84" t="str">
        <f t="shared" si="129"/>
        <v>коричневый</v>
      </c>
      <c r="Y1210" s="60">
        <f t="shared" si="130"/>
        <v>2</v>
      </c>
      <c r="Z1210" s="49">
        <f t="shared" si="131"/>
        <v>275</v>
      </c>
      <c r="AA1210" s="60">
        <f t="shared" si="132"/>
        <v>2275</v>
      </c>
    </row>
    <row r="1211" spans="1:27">
      <c r="A1211" s="84" t="str">
        <f t="shared" si="127"/>
        <v>6210505361</v>
      </c>
      <c r="B1211" s="84" t="str">
        <f t="shared" si="128"/>
        <v>02-069-91</v>
      </c>
      <c r="C1211" s="113" t="s">
        <v>2656</v>
      </c>
      <c r="D1211" s="113" t="s">
        <v>2657</v>
      </c>
      <c r="E1211" s="113" t="s">
        <v>787</v>
      </c>
      <c r="F1211" s="114">
        <v>57</v>
      </c>
      <c r="G1211" s="113" t="s">
        <v>985</v>
      </c>
      <c r="H1211" s="113" t="s">
        <v>271</v>
      </c>
      <c r="I1211" s="113" t="s">
        <v>1069</v>
      </c>
      <c r="J1211" s="113" t="s">
        <v>336</v>
      </c>
      <c r="K1211" s="113" t="s">
        <v>382</v>
      </c>
      <c r="L1211" s="113" t="s">
        <v>420</v>
      </c>
      <c r="M1211" s="113" t="s">
        <v>388</v>
      </c>
      <c r="N1211" s="113" t="s">
        <v>44</v>
      </c>
      <c r="O1211" s="113" t="s">
        <v>433</v>
      </c>
      <c r="P1211" s="113" t="s">
        <v>824</v>
      </c>
      <c r="Q1211" s="113">
        <v>361</v>
      </c>
      <c r="R1211" s="113" t="s">
        <v>86</v>
      </c>
      <c r="S1211" s="84" t="str">
        <f t="shared" si="126"/>
        <v>KENT EF</v>
      </c>
      <c r="T1211" s="84" t="str">
        <f t="shared" si="129"/>
        <v>темно-коричневый</v>
      </c>
      <c r="Y1211" s="60">
        <f t="shared" si="130"/>
        <v>2</v>
      </c>
      <c r="Z1211" s="49">
        <f t="shared" si="131"/>
        <v>69</v>
      </c>
      <c r="AA1211" s="60">
        <f t="shared" si="132"/>
        <v>2069</v>
      </c>
    </row>
    <row r="1212" spans="1:27">
      <c r="A1212" s="84" t="str">
        <f t="shared" si="127"/>
        <v>6210505361</v>
      </c>
      <c r="B1212" s="84" t="str">
        <f t="shared" si="128"/>
        <v>02-069-91</v>
      </c>
      <c r="C1212" s="113" t="s">
        <v>2658</v>
      </c>
      <c r="D1212" s="113" t="s">
        <v>2657</v>
      </c>
      <c r="E1212" s="113" t="s">
        <v>785</v>
      </c>
      <c r="F1212" s="114">
        <v>59</v>
      </c>
      <c r="G1212" s="113" t="s">
        <v>985</v>
      </c>
      <c r="H1212" s="113" t="s">
        <v>271</v>
      </c>
      <c r="I1212" s="113" t="s">
        <v>1069</v>
      </c>
      <c r="J1212" s="113" t="s">
        <v>336</v>
      </c>
      <c r="K1212" s="113" t="s">
        <v>382</v>
      </c>
      <c r="L1212" s="113" t="s">
        <v>420</v>
      </c>
      <c r="M1212" s="113" t="s">
        <v>388</v>
      </c>
      <c r="N1212" s="113" t="s">
        <v>44</v>
      </c>
      <c r="O1212" s="113" t="s">
        <v>433</v>
      </c>
      <c r="P1212" s="113" t="s">
        <v>824</v>
      </c>
      <c r="Q1212" s="113">
        <v>361</v>
      </c>
      <c r="R1212" s="113" t="s">
        <v>86</v>
      </c>
      <c r="S1212" s="84" t="str">
        <f t="shared" si="126"/>
        <v>KENT EF</v>
      </c>
      <c r="T1212" s="84" t="str">
        <f t="shared" si="129"/>
        <v>темно-коричневый</v>
      </c>
      <c r="Y1212" s="60">
        <f t="shared" si="130"/>
        <v>2</v>
      </c>
      <c r="Z1212" s="49">
        <f t="shared" si="131"/>
        <v>69</v>
      </c>
      <c r="AA1212" s="60">
        <f t="shared" si="132"/>
        <v>2069</v>
      </c>
    </row>
    <row r="1213" spans="1:27">
      <c r="A1213" s="84" t="str">
        <f t="shared" si="127"/>
        <v>6210505361</v>
      </c>
      <c r="B1213" s="84" t="str">
        <f t="shared" si="128"/>
        <v>02-069-91</v>
      </c>
      <c r="C1213" s="113" t="s">
        <v>2659</v>
      </c>
      <c r="D1213" s="113" t="s">
        <v>2657</v>
      </c>
      <c r="E1213" s="113" t="s">
        <v>788</v>
      </c>
      <c r="F1213" s="114">
        <v>61</v>
      </c>
      <c r="G1213" s="113" t="s">
        <v>985</v>
      </c>
      <c r="H1213" s="113" t="s">
        <v>271</v>
      </c>
      <c r="I1213" s="113" t="s">
        <v>1069</v>
      </c>
      <c r="J1213" s="113" t="s">
        <v>336</v>
      </c>
      <c r="K1213" s="113" t="s">
        <v>382</v>
      </c>
      <c r="L1213" s="113" t="s">
        <v>420</v>
      </c>
      <c r="M1213" s="113" t="s">
        <v>388</v>
      </c>
      <c r="N1213" s="113" t="s">
        <v>44</v>
      </c>
      <c r="O1213" s="113" t="s">
        <v>433</v>
      </c>
      <c r="P1213" s="113" t="s">
        <v>824</v>
      </c>
      <c r="Q1213" s="113">
        <v>361</v>
      </c>
      <c r="R1213" s="113" t="s">
        <v>86</v>
      </c>
      <c r="S1213" s="84" t="str">
        <f t="shared" si="126"/>
        <v>KENT EF</v>
      </c>
      <c r="T1213" s="84" t="str">
        <f t="shared" si="129"/>
        <v>темно-коричневый</v>
      </c>
      <c r="Y1213" s="60">
        <f t="shared" si="130"/>
        <v>2</v>
      </c>
      <c r="Z1213" s="49">
        <f t="shared" si="131"/>
        <v>69</v>
      </c>
      <c r="AA1213" s="60">
        <f t="shared" si="132"/>
        <v>2069</v>
      </c>
    </row>
    <row r="1214" spans="1:27">
      <c r="A1214" s="84" t="str">
        <f t="shared" si="127"/>
        <v>6210505361</v>
      </c>
      <c r="B1214" s="84" t="str">
        <f t="shared" si="128"/>
        <v>02-069-91</v>
      </c>
      <c r="C1214" s="113" t="s">
        <v>2660</v>
      </c>
      <c r="D1214" s="113" t="s">
        <v>2657</v>
      </c>
      <c r="E1214" s="113" t="s">
        <v>789</v>
      </c>
      <c r="F1214" s="114">
        <v>63</v>
      </c>
      <c r="G1214" s="113" t="s">
        <v>985</v>
      </c>
      <c r="H1214" s="113" t="s">
        <v>271</v>
      </c>
      <c r="I1214" s="113" t="s">
        <v>1069</v>
      </c>
      <c r="J1214" s="113" t="s">
        <v>336</v>
      </c>
      <c r="K1214" s="113" t="s">
        <v>382</v>
      </c>
      <c r="L1214" s="113" t="s">
        <v>420</v>
      </c>
      <c r="M1214" s="113" t="s">
        <v>388</v>
      </c>
      <c r="N1214" s="113" t="s">
        <v>44</v>
      </c>
      <c r="O1214" s="113" t="s">
        <v>433</v>
      </c>
      <c r="P1214" s="113" t="s">
        <v>824</v>
      </c>
      <c r="Q1214" s="113">
        <v>361</v>
      </c>
      <c r="R1214" s="113" t="s">
        <v>86</v>
      </c>
      <c r="S1214" s="84" t="str">
        <f t="shared" si="126"/>
        <v>KENT EF</v>
      </c>
      <c r="T1214" s="84" t="str">
        <f t="shared" si="129"/>
        <v>темно-коричневый</v>
      </c>
      <c r="Y1214" s="60">
        <f t="shared" si="130"/>
        <v>2</v>
      </c>
      <c r="Z1214" s="49">
        <f t="shared" si="131"/>
        <v>69</v>
      </c>
      <c r="AA1214" s="60">
        <f t="shared" si="132"/>
        <v>2069</v>
      </c>
    </row>
    <row r="1215" spans="1:27">
      <c r="A1215" s="84" t="str">
        <f t="shared" si="127"/>
        <v>6210505361</v>
      </c>
      <c r="B1215" s="84" t="str">
        <f t="shared" si="128"/>
        <v>02-069-91</v>
      </c>
      <c r="C1215" s="113" t="s">
        <v>2661</v>
      </c>
      <c r="D1215" s="113" t="s">
        <v>2657</v>
      </c>
      <c r="E1215" s="113" t="s">
        <v>797</v>
      </c>
      <c r="F1215" s="114">
        <v>58</v>
      </c>
      <c r="G1215" s="113" t="s">
        <v>985</v>
      </c>
      <c r="H1215" s="113" t="s">
        <v>271</v>
      </c>
      <c r="I1215" s="113" t="s">
        <v>1069</v>
      </c>
      <c r="J1215" s="113" t="s">
        <v>336</v>
      </c>
      <c r="K1215" s="113" t="s">
        <v>382</v>
      </c>
      <c r="L1215" s="113" t="s">
        <v>420</v>
      </c>
      <c r="M1215" s="113" t="s">
        <v>388</v>
      </c>
      <c r="N1215" s="113" t="s">
        <v>44</v>
      </c>
      <c r="O1215" s="113" t="s">
        <v>433</v>
      </c>
      <c r="P1215" s="113" t="s">
        <v>824</v>
      </c>
      <c r="Q1215" s="113">
        <v>361</v>
      </c>
      <c r="R1215" s="113" t="s">
        <v>86</v>
      </c>
      <c r="S1215" s="84" t="str">
        <f t="shared" si="126"/>
        <v>KENT EF</v>
      </c>
      <c r="T1215" s="84" t="str">
        <f t="shared" si="129"/>
        <v>темно-коричневый</v>
      </c>
      <c r="Y1215" s="60">
        <f t="shared" si="130"/>
        <v>2</v>
      </c>
      <c r="Z1215" s="49">
        <f t="shared" si="131"/>
        <v>69</v>
      </c>
      <c r="AA1215" s="60">
        <f t="shared" si="132"/>
        <v>2069</v>
      </c>
    </row>
    <row r="1216" spans="1:27">
      <c r="A1216" s="84" t="str">
        <f t="shared" si="127"/>
        <v>6210505361</v>
      </c>
      <c r="B1216" s="84" t="str">
        <f t="shared" si="128"/>
        <v>02-069-91</v>
      </c>
      <c r="C1216" s="113" t="s">
        <v>2662</v>
      </c>
      <c r="D1216" s="113" t="s">
        <v>2657</v>
      </c>
      <c r="E1216" s="113" t="s">
        <v>798</v>
      </c>
      <c r="F1216" s="114">
        <v>60</v>
      </c>
      <c r="G1216" s="113" t="s">
        <v>985</v>
      </c>
      <c r="H1216" s="113" t="s">
        <v>271</v>
      </c>
      <c r="I1216" s="113" t="s">
        <v>1069</v>
      </c>
      <c r="J1216" s="113" t="s">
        <v>336</v>
      </c>
      <c r="K1216" s="113" t="s">
        <v>382</v>
      </c>
      <c r="L1216" s="113" t="s">
        <v>420</v>
      </c>
      <c r="M1216" s="113" t="s">
        <v>388</v>
      </c>
      <c r="N1216" s="113" t="s">
        <v>44</v>
      </c>
      <c r="O1216" s="113" t="s">
        <v>433</v>
      </c>
      <c r="P1216" s="113" t="s">
        <v>824</v>
      </c>
      <c r="Q1216" s="113">
        <v>361</v>
      </c>
      <c r="R1216" s="113" t="s">
        <v>86</v>
      </c>
      <c r="S1216" s="84" t="str">
        <f t="shared" si="126"/>
        <v>KENT EF</v>
      </c>
      <c r="T1216" s="84" t="str">
        <f t="shared" si="129"/>
        <v>темно-коричневый</v>
      </c>
      <c r="Y1216" s="60">
        <f t="shared" si="130"/>
        <v>2</v>
      </c>
      <c r="Z1216" s="49">
        <f t="shared" si="131"/>
        <v>69</v>
      </c>
      <c r="AA1216" s="60">
        <f t="shared" si="132"/>
        <v>2069</v>
      </c>
    </row>
    <row r="1217" spans="1:27">
      <c r="A1217" s="84" t="str">
        <f t="shared" si="127"/>
        <v>6310301275</v>
      </c>
      <c r="B1217" s="84" t="str">
        <f t="shared" si="128"/>
        <v>02-276-14</v>
      </c>
      <c r="C1217" s="113" t="s">
        <v>2663</v>
      </c>
      <c r="D1217" s="113" t="s">
        <v>2664</v>
      </c>
      <c r="E1217" s="113" t="s">
        <v>787</v>
      </c>
      <c r="F1217" s="114">
        <v>57</v>
      </c>
      <c r="G1217" s="113" t="s">
        <v>2665</v>
      </c>
      <c r="H1217" s="113" t="s">
        <v>745</v>
      </c>
      <c r="I1217" s="113" t="s">
        <v>786</v>
      </c>
      <c r="J1217" s="113" t="s">
        <v>336</v>
      </c>
      <c r="K1217" s="113" t="s">
        <v>382</v>
      </c>
      <c r="L1217" s="113" t="s">
        <v>420</v>
      </c>
      <c r="M1217" s="113" t="s">
        <v>388</v>
      </c>
      <c r="N1217" s="113" t="s">
        <v>44</v>
      </c>
      <c r="O1217" s="113" t="s">
        <v>428</v>
      </c>
      <c r="P1217" s="113" t="s">
        <v>824</v>
      </c>
      <c r="Q1217" s="113">
        <v>275</v>
      </c>
      <c r="R1217" s="113" t="s">
        <v>86</v>
      </c>
      <c r="S1217" s="84" t="str">
        <f t="shared" si="126"/>
        <v>DRIVER VIRGIN CHECK</v>
      </c>
      <c r="T1217" s="84" t="str">
        <f t="shared" si="129"/>
        <v>коричневый / оливковый</v>
      </c>
      <c r="Y1217" s="60">
        <f t="shared" si="130"/>
        <v>2</v>
      </c>
      <c r="Z1217" s="49">
        <f t="shared" si="131"/>
        <v>276</v>
      </c>
      <c r="AA1217" s="60">
        <f t="shared" si="132"/>
        <v>2276</v>
      </c>
    </row>
    <row r="1218" spans="1:27">
      <c r="A1218" s="84" t="str">
        <f t="shared" si="127"/>
        <v>6310301275</v>
      </c>
      <c r="B1218" s="84" t="str">
        <f t="shared" si="128"/>
        <v>02-276-14</v>
      </c>
      <c r="C1218" s="113" t="s">
        <v>2666</v>
      </c>
      <c r="D1218" s="113" t="s">
        <v>2664</v>
      </c>
      <c r="E1218" s="113" t="s">
        <v>785</v>
      </c>
      <c r="F1218" s="114">
        <v>59</v>
      </c>
      <c r="G1218" s="113" t="s">
        <v>2665</v>
      </c>
      <c r="H1218" s="113" t="s">
        <v>745</v>
      </c>
      <c r="I1218" s="113" t="s">
        <v>786</v>
      </c>
      <c r="J1218" s="113" t="s">
        <v>336</v>
      </c>
      <c r="K1218" s="113" t="s">
        <v>382</v>
      </c>
      <c r="L1218" s="113" t="s">
        <v>420</v>
      </c>
      <c r="M1218" s="113" t="s">
        <v>388</v>
      </c>
      <c r="N1218" s="113" t="s">
        <v>44</v>
      </c>
      <c r="O1218" s="113" t="s">
        <v>428</v>
      </c>
      <c r="P1218" s="113" t="s">
        <v>824</v>
      </c>
      <c r="Q1218" s="113">
        <v>275</v>
      </c>
      <c r="R1218" s="113" t="s">
        <v>86</v>
      </c>
      <c r="S1218" s="84" t="str">
        <f t="shared" ref="S1218:S1281" si="133">IF(A1218&lt;&gt;"",IF(FIND(" ",G1218)&gt;=1,MID(G1218,FIND(" ",G1218)+1,LEN(G1218)),""),"")</f>
        <v>DRIVER VIRGIN CHECK</v>
      </c>
      <c r="T1218" s="84" t="str">
        <f t="shared" si="129"/>
        <v>коричневый / оливковый</v>
      </c>
      <c r="Y1218" s="60">
        <f t="shared" si="130"/>
        <v>2</v>
      </c>
      <c r="Z1218" s="49">
        <f t="shared" si="131"/>
        <v>276</v>
      </c>
      <c r="AA1218" s="60">
        <f t="shared" si="132"/>
        <v>2276</v>
      </c>
    </row>
    <row r="1219" spans="1:27">
      <c r="A1219" s="84" t="str">
        <f t="shared" ref="A1219:A1282" si="134">IF(G1219&amp;Q1219&lt;&gt;"",IF(FIND(" ",G1219)&gt;=1,MID(G1219,1,FIND(" ",G1219)-1)&amp;Q1219,G1219&amp;Q1219),"")</f>
        <v>6310301275</v>
      </c>
      <c r="B1219" s="84" t="str">
        <f t="shared" ref="B1219:B1282" si="135">IF(C1219&lt;&gt;"",LEFT(C1219,9),"")</f>
        <v>02-276-14</v>
      </c>
      <c r="C1219" s="113" t="s">
        <v>2667</v>
      </c>
      <c r="D1219" s="113" t="s">
        <v>2664</v>
      </c>
      <c r="E1219" s="113" t="s">
        <v>788</v>
      </c>
      <c r="F1219" s="114">
        <v>61</v>
      </c>
      <c r="G1219" s="113" t="s">
        <v>2665</v>
      </c>
      <c r="H1219" s="113" t="s">
        <v>745</v>
      </c>
      <c r="I1219" s="113" t="s">
        <v>786</v>
      </c>
      <c r="J1219" s="113" t="s">
        <v>336</v>
      </c>
      <c r="K1219" s="113" t="s">
        <v>382</v>
      </c>
      <c r="L1219" s="113" t="s">
        <v>420</v>
      </c>
      <c r="M1219" s="113" t="s">
        <v>388</v>
      </c>
      <c r="N1219" s="113" t="s">
        <v>44</v>
      </c>
      <c r="O1219" s="113" t="s">
        <v>428</v>
      </c>
      <c r="P1219" s="113" t="s">
        <v>824</v>
      </c>
      <c r="Q1219" s="113">
        <v>275</v>
      </c>
      <c r="R1219" s="113" t="s">
        <v>86</v>
      </c>
      <c r="S1219" s="84" t="str">
        <f t="shared" si="133"/>
        <v>DRIVER VIRGIN CHECK</v>
      </c>
      <c r="T1219" s="84" t="str">
        <f t="shared" ref="T1219:T1282" si="136">IF(H1219&lt;&gt;"",H1219,"")</f>
        <v>коричневый / оливковый</v>
      </c>
      <c r="Y1219" s="60">
        <f t="shared" ref="Y1219:Y1282" si="137">IFERROR(VALUE(MID($C1219,1,2)),0)</f>
        <v>2</v>
      </c>
      <c r="Z1219" s="49">
        <f t="shared" ref="Z1219:Z1282" si="138">IFERROR(VALUE(MID($C1219,4,3)),0)</f>
        <v>276</v>
      </c>
      <c r="AA1219" s="60">
        <f t="shared" ref="AA1219:AA1282" si="139">VALUE(RIGHT("00"&amp;Y1219,2)&amp;RIGHT("000"&amp;Z1219,3))</f>
        <v>2276</v>
      </c>
    </row>
    <row r="1220" spans="1:27">
      <c r="A1220" s="84" t="str">
        <f t="shared" si="134"/>
        <v>6840518332</v>
      </c>
      <c r="B1220" s="84" t="str">
        <f t="shared" si="135"/>
        <v>02-095-74</v>
      </c>
      <c r="C1220" s="113" t="s">
        <v>2668</v>
      </c>
      <c r="D1220" s="113" t="s">
        <v>2669</v>
      </c>
      <c r="E1220" s="113" t="s">
        <v>787</v>
      </c>
      <c r="F1220" s="114">
        <v>57</v>
      </c>
      <c r="G1220" s="113" t="s">
        <v>1199</v>
      </c>
      <c r="H1220" s="113" t="s">
        <v>251</v>
      </c>
      <c r="I1220" s="113" t="s">
        <v>786</v>
      </c>
      <c r="J1220" s="113" t="s">
        <v>336</v>
      </c>
      <c r="K1220" s="113" t="s">
        <v>382</v>
      </c>
      <c r="L1220" s="113" t="s">
        <v>420</v>
      </c>
      <c r="M1220" s="113" t="s">
        <v>388</v>
      </c>
      <c r="N1220" s="113" t="s">
        <v>44</v>
      </c>
      <c r="O1220" s="113" t="s">
        <v>442</v>
      </c>
      <c r="P1220" s="113" t="s">
        <v>824</v>
      </c>
      <c r="Q1220" s="113">
        <v>332</v>
      </c>
      <c r="R1220" s="113" t="s">
        <v>71</v>
      </c>
      <c r="S1220" s="84" t="str">
        <f t="shared" si="133"/>
        <v>HATTERAS EF</v>
      </c>
      <c r="T1220" s="84" t="str">
        <f t="shared" si="136"/>
        <v>синий / коричневый</v>
      </c>
      <c r="Y1220" s="60">
        <f t="shared" si="137"/>
        <v>2</v>
      </c>
      <c r="Z1220" s="49">
        <f t="shared" si="138"/>
        <v>95</v>
      </c>
      <c r="AA1220" s="60">
        <f t="shared" si="139"/>
        <v>2095</v>
      </c>
    </row>
    <row r="1221" spans="1:27">
      <c r="A1221" s="84" t="str">
        <f t="shared" si="134"/>
        <v>6840518332</v>
      </c>
      <c r="B1221" s="84" t="str">
        <f t="shared" si="135"/>
        <v>02-095-74</v>
      </c>
      <c r="C1221" s="113" t="s">
        <v>2670</v>
      </c>
      <c r="D1221" s="113" t="s">
        <v>2669</v>
      </c>
      <c r="E1221" s="113" t="s">
        <v>785</v>
      </c>
      <c r="F1221" s="114">
        <v>59</v>
      </c>
      <c r="G1221" s="113" t="s">
        <v>1199</v>
      </c>
      <c r="H1221" s="113" t="s">
        <v>251</v>
      </c>
      <c r="I1221" s="113" t="s">
        <v>786</v>
      </c>
      <c r="J1221" s="113" t="s">
        <v>336</v>
      </c>
      <c r="K1221" s="113" t="s">
        <v>382</v>
      </c>
      <c r="L1221" s="113" t="s">
        <v>420</v>
      </c>
      <c r="M1221" s="113" t="s">
        <v>388</v>
      </c>
      <c r="N1221" s="113" t="s">
        <v>44</v>
      </c>
      <c r="O1221" s="113" t="s">
        <v>442</v>
      </c>
      <c r="P1221" s="113" t="s">
        <v>824</v>
      </c>
      <c r="Q1221" s="113">
        <v>332</v>
      </c>
      <c r="R1221" s="113" t="s">
        <v>71</v>
      </c>
      <c r="S1221" s="84" t="str">
        <f t="shared" si="133"/>
        <v>HATTERAS EF</v>
      </c>
      <c r="T1221" s="84" t="str">
        <f t="shared" si="136"/>
        <v>синий / коричневый</v>
      </c>
      <c r="Y1221" s="60">
        <f t="shared" si="137"/>
        <v>2</v>
      </c>
      <c r="Z1221" s="49">
        <f t="shared" si="138"/>
        <v>95</v>
      </c>
      <c r="AA1221" s="60">
        <f t="shared" si="139"/>
        <v>2095</v>
      </c>
    </row>
    <row r="1222" spans="1:27">
      <c r="A1222" s="84" t="str">
        <f t="shared" si="134"/>
        <v>6840518332</v>
      </c>
      <c r="B1222" s="84" t="str">
        <f t="shared" si="135"/>
        <v>02-095-74</v>
      </c>
      <c r="C1222" s="113" t="s">
        <v>2671</v>
      </c>
      <c r="D1222" s="113" t="s">
        <v>2669</v>
      </c>
      <c r="E1222" s="113" t="s">
        <v>788</v>
      </c>
      <c r="F1222" s="114">
        <v>61</v>
      </c>
      <c r="G1222" s="113" t="s">
        <v>1199</v>
      </c>
      <c r="H1222" s="113" t="s">
        <v>251</v>
      </c>
      <c r="I1222" s="113" t="s">
        <v>786</v>
      </c>
      <c r="J1222" s="113" t="s">
        <v>336</v>
      </c>
      <c r="K1222" s="113" t="s">
        <v>382</v>
      </c>
      <c r="L1222" s="113" t="s">
        <v>420</v>
      </c>
      <c r="M1222" s="113" t="s">
        <v>388</v>
      </c>
      <c r="N1222" s="113" t="s">
        <v>44</v>
      </c>
      <c r="O1222" s="113" t="s">
        <v>442</v>
      </c>
      <c r="P1222" s="113" t="s">
        <v>824</v>
      </c>
      <c r="Q1222" s="113">
        <v>332</v>
      </c>
      <c r="R1222" s="113" t="s">
        <v>71</v>
      </c>
      <c r="S1222" s="84" t="str">
        <f t="shared" si="133"/>
        <v>HATTERAS EF</v>
      </c>
      <c r="T1222" s="84" t="str">
        <f t="shared" si="136"/>
        <v>синий / коричневый</v>
      </c>
      <c r="Y1222" s="60">
        <f t="shared" si="137"/>
        <v>2</v>
      </c>
      <c r="Z1222" s="49">
        <f t="shared" si="138"/>
        <v>95</v>
      </c>
      <c r="AA1222" s="60">
        <f t="shared" si="139"/>
        <v>2095</v>
      </c>
    </row>
    <row r="1223" spans="1:27">
      <c r="A1223" s="84" t="str">
        <f t="shared" si="134"/>
        <v>6840518332</v>
      </c>
      <c r="B1223" s="84" t="str">
        <f t="shared" si="135"/>
        <v>02-095-74</v>
      </c>
      <c r="C1223" s="113" t="s">
        <v>2672</v>
      </c>
      <c r="D1223" s="113" t="s">
        <v>2669</v>
      </c>
      <c r="E1223" s="113" t="s">
        <v>789</v>
      </c>
      <c r="F1223" s="114">
        <v>63</v>
      </c>
      <c r="G1223" s="113" t="s">
        <v>1199</v>
      </c>
      <c r="H1223" s="113" t="s">
        <v>251</v>
      </c>
      <c r="I1223" s="113" t="s">
        <v>786</v>
      </c>
      <c r="J1223" s="113" t="s">
        <v>336</v>
      </c>
      <c r="K1223" s="113" t="s">
        <v>382</v>
      </c>
      <c r="L1223" s="113" t="s">
        <v>420</v>
      </c>
      <c r="M1223" s="113" t="s">
        <v>388</v>
      </c>
      <c r="N1223" s="113" t="s">
        <v>44</v>
      </c>
      <c r="O1223" s="113" t="s">
        <v>442</v>
      </c>
      <c r="P1223" s="113" t="s">
        <v>824</v>
      </c>
      <c r="Q1223" s="113">
        <v>332</v>
      </c>
      <c r="R1223" s="113" t="s">
        <v>71</v>
      </c>
      <c r="S1223" s="84" t="str">
        <f t="shared" si="133"/>
        <v>HATTERAS EF</v>
      </c>
      <c r="T1223" s="84" t="str">
        <f t="shared" si="136"/>
        <v>синий / коричневый</v>
      </c>
      <c r="Y1223" s="60">
        <f t="shared" si="137"/>
        <v>2</v>
      </c>
      <c r="Z1223" s="49">
        <f t="shared" si="138"/>
        <v>95</v>
      </c>
      <c r="AA1223" s="60">
        <f t="shared" si="139"/>
        <v>2095</v>
      </c>
    </row>
    <row r="1224" spans="1:27">
      <c r="A1224" s="84" t="str">
        <f t="shared" si="134"/>
        <v>6840518347</v>
      </c>
      <c r="B1224" s="84" t="str">
        <f t="shared" si="135"/>
        <v>02-095-15</v>
      </c>
      <c r="C1224" s="113" t="s">
        <v>2673</v>
      </c>
      <c r="D1224" s="113" t="s">
        <v>2674</v>
      </c>
      <c r="E1224" s="113" t="s">
        <v>790</v>
      </c>
      <c r="F1224" s="114">
        <v>55</v>
      </c>
      <c r="G1224" s="113" t="s">
        <v>1199</v>
      </c>
      <c r="H1224" s="113" t="s">
        <v>226</v>
      </c>
      <c r="I1224" s="113" t="s">
        <v>786</v>
      </c>
      <c r="J1224" s="113" t="s">
        <v>336</v>
      </c>
      <c r="K1224" s="113" t="s">
        <v>382</v>
      </c>
      <c r="L1224" s="113" t="s">
        <v>420</v>
      </c>
      <c r="M1224" s="113" t="s">
        <v>388</v>
      </c>
      <c r="N1224" s="113" t="s">
        <v>44</v>
      </c>
      <c r="O1224" s="113" t="s">
        <v>433</v>
      </c>
      <c r="P1224" s="113" t="s">
        <v>824</v>
      </c>
      <c r="Q1224" s="113">
        <v>347</v>
      </c>
      <c r="R1224" s="113" t="s">
        <v>86</v>
      </c>
      <c r="S1224" s="84" t="str">
        <f t="shared" si="133"/>
        <v>HATTERAS EF</v>
      </c>
      <c r="T1224" s="84" t="str">
        <f t="shared" si="136"/>
        <v>светло-коричневый</v>
      </c>
      <c r="Y1224" s="60">
        <f t="shared" si="137"/>
        <v>2</v>
      </c>
      <c r="Z1224" s="49">
        <f t="shared" si="138"/>
        <v>95</v>
      </c>
      <c r="AA1224" s="60">
        <f t="shared" si="139"/>
        <v>2095</v>
      </c>
    </row>
    <row r="1225" spans="1:27">
      <c r="A1225" s="84" t="str">
        <f t="shared" si="134"/>
        <v>6840518347</v>
      </c>
      <c r="B1225" s="84" t="str">
        <f t="shared" si="135"/>
        <v>02-095-15</v>
      </c>
      <c r="C1225" s="113" t="s">
        <v>2675</v>
      </c>
      <c r="D1225" s="113" t="s">
        <v>2674</v>
      </c>
      <c r="E1225" s="113" t="s">
        <v>787</v>
      </c>
      <c r="F1225" s="114">
        <v>57</v>
      </c>
      <c r="G1225" s="113" t="s">
        <v>1199</v>
      </c>
      <c r="H1225" s="113" t="s">
        <v>226</v>
      </c>
      <c r="I1225" s="113" t="s">
        <v>786</v>
      </c>
      <c r="J1225" s="113" t="s">
        <v>336</v>
      </c>
      <c r="K1225" s="113" t="s">
        <v>382</v>
      </c>
      <c r="L1225" s="113" t="s">
        <v>420</v>
      </c>
      <c r="M1225" s="113" t="s">
        <v>388</v>
      </c>
      <c r="N1225" s="113" t="s">
        <v>44</v>
      </c>
      <c r="O1225" s="113" t="s">
        <v>433</v>
      </c>
      <c r="P1225" s="113" t="s">
        <v>824</v>
      </c>
      <c r="Q1225" s="113">
        <v>347</v>
      </c>
      <c r="R1225" s="113" t="s">
        <v>86</v>
      </c>
      <c r="S1225" s="84" t="str">
        <f t="shared" si="133"/>
        <v>HATTERAS EF</v>
      </c>
      <c r="T1225" s="84" t="str">
        <f t="shared" si="136"/>
        <v>светло-коричневый</v>
      </c>
      <c r="Y1225" s="60">
        <f t="shared" si="137"/>
        <v>2</v>
      </c>
      <c r="Z1225" s="49">
        <f t="shared" si="138"/>
        <v>95</v>
      </c>
      <c r="AA1225" s="60">
        <f t="shared" si="139"/>
        <v>2095</v>
      </c>
    </row>
    <row r="1226" spans="1:27">
      <c r="A1226" s="84" t="str">
        <f t="shared" si="134"/>
        <v>6840518347</v>
      </c>
      <c r="B1226" s="84" t="str">
        <f t="shared" si="135"/>
        <v>02-095-15</v>
      </c>
      <c r="C1226" s="113" t="s">
        <v>2676</v>
      </c>
      <c r="D1226" s="113" t="s">
        <v>2674</v>
      </c>
      <c r="E1226" s="113" t="s">
        <v>785</v>
      </c>
      <c r="F1226" s="114">
        <v>59</v>
      </c>
      <c r="G1226" s="113" t="s">
        <v>1199</v>
      </c>
      <c r="H1226" s="113" t="s">
        <v>226</v>
      </c>
      <c r="I1226" s="113" t="s">
        <v>786</v>
      </c>
      <c r="J1226" s="113" t="s">
        <v>336</v>
      </c>
      <c r="K1226" s="113" t="s">
        <v>382</v>
      </c>
      <c r="L1226" s="113" t="s">
        <v>420</v>
      </c>
      <c r="M1226" s="113" t="s">
        <v>388</v>
      </c>
      <c r="N1226" s="113" t="s">
        <v>44</v>
      </c>
      <c r="O1226" s="113" t="s">
        <v>433</v>
      </c>
      <c r="P1226" s="113" t="s">
        <v>824</v>
      </c>
      <c r="Q1226" s="113">
        <v>347</v>
      </c>
      <c r="R1226" s="113" t="s">
        <v>86</v>
      </c>
      <c r="S1226" s="84" t="str">
        <f t="shared" si="133"/>
        <v>HATTERAS EF</v>
      </c>
      <c r="T1226" s="84" t="str">
        <f t="shared" si="136"/>
        <v>светло-коричневый</v>
      </c>
      <c r="Y1226" s="60">
        <f t="shared" si="137"/>
        <v>2</v>
      </c>
      <c r="Z1226" s="49">
        <f t="shared" si="138"/>
        <v>95</v>
      </c>
      <c r="AA1226" s="60">
        <f t="shared" si="139"/>
        <v>2095</v>
      </c>
    </row>
    <row r="1227" spans="1:27">
      <c r="A1227" s="84" t="str">
        <f t="shared" si="134"/>
        <v>6840518347</v>
      </c>
      <c r="B1227" s="84" t="str">
        <f t="shared" si="135"/>
        <v>02-095-15</v>
      </c>
      <c r="C1227" s="113" t="s">
        <v>2677</v>
      </c>
      <c r="D1227" s="113" t="s">
        <v>2674</v>
      </c>
      <c r="E1227" s="113" t="s">
        <v>788</v>
      </c>
      <c r="F1227" s="114">
        <v>61</v>
      </c>
      <c r="G1227" s="113" t="s">
        <v>1199</v>
      </c>
      <c r="H1227" s="113" t="s">
        <v>226</v>
      </c>
      <c r="I1227" s="113" t="s">
        <v>786</v>
      </c>
      <c r="J1227" s="113" t="s">
        <v>336</v>
      </c>
      <c r="K1227" s="113" t="s">
        <v>382</v>
      </c>
      <c r="L1227" s="113" t="s">
        <v>420</v>
      </c>
      <c r="M1227" s="113" t="s">
        <v>388</v>
      </c>
      <c r="N1227" s="113" t="s">
        <v>44</v>
      </c>
      <c r="O1227" s="113" t="s">
        <v>433</v>
      </c>
      <c r="P1227" s="113" t="s">
        <v>824</v>
      </c>
      <c r="Q1227" s="113">
        <v>347</v>
      </c>
      <c r="R1227" s="113" t="s">
        <v>86</v>
      </c>
      <c r="S1227" s="84" t="str">
        <f t="shared" si="133"/>
        <v>HATTERAS EF</v>
      </c>
      <c r="T1227" s="84" t="str">
        <f t="shared" si="136"/>
        <v>светло-коричневый</v>
      </c>
      <c r="Y1227" s="60">
        <f t="shared" si="137"/>
        <v>2</v>
      </c>
      <c r="Z1227" s="49">
        <f t="shared" si="138"/>
        <v>95</v>
      </c>
      <c r="AA1227" s="60">
        <f t="shared" si="139"/>
        <v>2095</v>
      </c>
    </row>
    <row r="1228" spans="1:27">
      <c r="A1228" s="84" t="str">
        <f t="shared" si="134"/>
        <v>6840518347</v>
      </c>
      <c r="B1228" s="84" t="str">
        <f t="shared" si="135"/>
        <v>02-095-15</v>
      </c>
      <c r="C1228" s="113" t="s">
        <v>2678</v>
      </c>
      <c r="D1228" s="113" t="s">
        <v>2674</v>
      </c>
      <c r="E1228" s="113" t="s">
        <v>789</v>
      </c>
      <c r="F1228" s="114">
        <v>63</v>
      </c>
      <c r="G1228" s="113" t="s">
        <v>1199</v>
      </c>
      <c r="H1228" s="113" t="s">
        <v>226</v>
      </c>
      <c r="I1228" s="113" t="s">
        <v>786</v>
      </c>
      <c r="J1228" s="113" t="s">
        <v>336</v>
      </c>
      <c r="K1228" s="113" t="s">
        <v>382</v>
      </c>
      <c r="L1228" s="113" t="s">
        <v>420</v>
      </c>
      <c r="M1228" s="113" t="s">
        <v>388</v>
      </c>
      <c r="N1228" s="113" t="s">
        <v>44</v>
      </c>
      <c r="O1228" s="113" t="s">
        <v>433</v>
      </c>
      <c r="P1228" s="113" t="s">
        <v>824</v>
      </c>
      <c r="Q1228" s="113">
        <v>347</v>
      </c>
      <c r="R1228" s="113" t="s">
        <v>86</v>
      </c>
      <c r="S1228" s="84" t="str">
        <f t="shared" si="133"/>
        <v>HATTERAS EF</v>
      </c>
      <c r="T1228" s="84" t="str">
        <f t="shared" si="136"/>
        <v>светло-коричневый</v>
      </c>
      <c r="Y1228" s="60">
        <f t="shared" si="137"/>
        <v>2</v>
      </c>
      <c r="Z1228" s="49">
        <f t="shared" si="138"/>
        <v>95</v>
      </c>
      <c r="AA1228" s="60">
        <f t="shared" si="139"/>
        <v>2095</v>
      </c>
    </row>
    <row r="1229" spans="1:27">
      <c r="A1229" s="84" t="str">
        <f t="shared" si="134"/>
        <v>6840518347</v>
      </c>
      <c r="B1229" s="84" t="str">
        <f t="shared" si="135"/>
        <v>02-095-15</v>
      </c>
      <c r="C1229" s="113" t="s">
        <v>2679</v>
      </c>
      <c r="D1229" s="113" t="s">
        <v>2674</v>
      </c>
      <c r="E1229" s="113" t="s">
        <v>797</v>
      </c>
      <c r="F1229" s="114">
        <v>58</v>
      </c>
      <c r="G1229" s="113" t="s">
        <v>1199</v>
      </c>
      <c r="H1229" s="113" t="s">
        <v>226</v>
      </c>
      <c r="I1229" s="113" t="s">
        <v>786</v>
      </c>
      <c r="J1229" s="113" t="s">
        <v>336</v>
      </c>
      <c r="K1229" s="113" t="s">
        <v>382</v>
      </c>
      <c r="L1229" s="113" t="s">
        <v>420</v>
      </c>
      <c r="M1229" s="113" t="s">
        <v>388</v>
      </c>
      <c r="N1229" s="113" t="s">
        <v>44</v>
      </c>
      <c r="O1229" s="113" t="s">
        <v>433</v>
      </c>
      <c r="P1229" s="113" t="s">
        <v>824</v>
      </c>
      <c r="Q1229" s="113">
        <v>347</v>
      </c>
      <c r="R1229" s="113" t="s">
        <v>86</v>
      </c>
      <c r="S1229" s="84" t="str">
        <f t="shared" si="133"/>
        <v>HATTERAS EF</v>
      </c>
      <c r="T1229" s="84" t="str">
        <f t="shared" si="136"/>
        <v>светло-коричневый</v>
      </c>
      <c r="Y1229" s="60">
        <f t="shared" si="137"/>
        <v>2</v>
      </c>
      <c r="Z1229" s="49">
        <f t="shared" si="138"/>
        <v>95</v>
      </c>
      <c r="AA1229" s="60">
        <f t="shared" si="139"/>
        <v>2095</v>
      </c>
    </row>
    <row r="1230" spans="1:27">
      <c r="A1230" s="84" t="str">
        <f t="shared" si="134"/>
        <v>6840518347</v>
      </c>
      <c r="B1230" s="84" t="str">
        <f t="shared" si="135"/>
        <v>02-095-15</v>
      </c>
      <c r="C1230" s="113" t="s">
        <v>2680</v>
      </c>
      <c r="D1230" s="113" t="s">
        <v>2674</v>
      </c>
      <c r="E1230" s="113" t="s">
        <v>798</v>
      </c>
      <c r="F1230" s="114">
        <v>60</v>
      </c>
      <c r="G1230" s="113" t="s">
        <v>1199</v>
      </c>
      <c r="H1230" s="113" t="s">
        <v>226</v>
      </c>
      <c r="I1230" s="113" t="s">
        <v>786</v>
      </c>
      <c r="J1230" s="113" t="s">
        <v>336</v>
      </c>
      <c r="K1230" s="113" t="s">
        <v>382</v>
      </c>
      <c r="L1230" s="113" t="s">
        <v>420</v>
      </c>
      <c r="M1230" s="113" t="s">
        <v>388</v>
      </c>
      <c r="N1230" s="113" t="s">
        <v>44</v>
      </c>
      <c r="O1230" s="113" t="s">
        <v>433</v>
      </c>
      <c r="P1230" s="113" t="s">
        <v>824</v>
      </c>
      <c r="Q1230" s="113">
        <v>347</v>
      </c>
      <c r="R1230" s="113" t="s">
        <v>86</v>
      </c>
      <c r="S1230" s="84" t="str">
        <f t="shared" si="133"/>
        <v>HATTERAS EF</v>
      </c>
      <c r="T1230" s="84" t="str">
        <f t="shared" si="136"/>
        <v>светло-коричневый</v>
      </c>
      <c r="Y1230" s="60">
        <f t="shared" si="137"/>
        <v>2</v>
      </c>
      <c r="Z1230" s="49">
        <f t="shared" si="138"/>
        <v>95</v>
      </c>
      <c r="AA1230" s="60">
        <f t="shared" si="139"/>
        <v>2095</v>
      </c>
    </row>
    <row r="1231" spans="1:27">
      <c r="A1231" s="84" t="str">
        <f t="shared" si="134"/>
        <v>6840518347</v>
      </c>
      <c r="B1231" s="84" t="str">
        <f t="shared" si="135"/>
        <v>02-095-15</v>
      </c>
      <c r="C1231" s="113" t="s">
        <v>2681</v>
      </c>
      <c r="D1231" s="113" t="s">
        <v>2674</v>
      </c>
      <c r="E1231" s="113" t="s">
        <v>835</v>
      </c>
      <c r="F1231" s="114">
        <v>62</v>
      </c>
      <c r="G1231" s="113" t="s">
        <v>1199</v>
      </c>
      <c r="H1231" s="113" t="s">
        <v>226</v>
      </c>
      <c r="I1231" s="113" t="s">
        <v>786</v>
      </c>
      <c r="J1231" s="113" t="s">
        <v>336</v>
      </c>
      <c r="K1231" s="113" t="s">
        <v>382</v>
      </c>
      <c r="L1231" s="113" t="s">
        <v>420</v>
      </c>
      <c r="M1231" s="113" t="s">
        <v>388</v>
      </c>
      <c r="N1231" s="113" t="s">
        <v>44</v>
      </c>
      <c r="O1231" s="113" t="s">
        <v>433</v>
      </c>
      <c r="P1231" s="113" t="s">
        <v>824</v>
      </c>
      <c r="Q1231" s="113">
        <v>347</v>
      </c>
      <c r="R1231" s="113" t="s">
        <v>86</v>
      </c>
      <c r="S1231" s="84" t="str">
        <f t="shared" si="133"/>
        <v>HATTERAS EF</v>
      </c>
      <c r="T1231" s="84" t="str">
        <f t="shared" si="136"/>
        <v>светло-коричневый</v>
      </c>
      <c r="Y1231" s="60">
        <f t="shared" si="137"/>
        <v>2</v>
      </c>
      <c r="Z1231" s="49">
        <f t="shared" si="138"/>
        <v>95</v>
      </c>
      <c r="AA1231" s="60">
        <f t="shared" si="139"/>
        <v>2095</v>
      </c>
    </row>
    <row r="1232" spans="1:27">
      <c r="A1232" s="84" t="str">
        <f t="shared" si="134"/>
        <v>6840606415</v>
      </c>
      <c r="B1232" s="84" t="str">
        <f t="shared" si="135"/>
        <v>02-097-03</v>
      </c>
      <c r="C1232" s="113" t="s">
        <v>2682</v>
      </c>
      <c r="D1232" s="113" t="s">
        <v>2683</v>
      </c>
      <c r="E1232" s="113" t="s">
        <v>787</v>
      </c>
      <c r="F1232" s="114">
        <v>57</v>
      </c>
      <c r="G1232" s="113" t="s">
        <v>1225</v>
      </c>
      <c r="H1232" s="113" t="s">
        <v>594</v>
      </c>
      <c r="I1232" s="113" t="s">
        <v>786</v>
      </c>
      <c r="J1232" s="113" t="s">
        <v>336</v>
      </c>
      <c r="K1232" s="113" t="s">
        <v>382</v>
      </c>
      <c r="L1232" s="113" t="s">
        <v>420</v>
      </c>
      <c r="M1232" s="113" t="s">
        <v>388</v>
      </c>
      <c r="N1232" s="113" t="s">
        <v>44</v>
      </c>
      <c r="O1232" s="113" t="s">
        <v>442</v>
      </c>
      <c r="P1232" s="113" t="s">
        <v>824</v>
      </c>
      <c r="Q1232" s="113">
        <v>415</v>
      </c>
      <c r="R1232" s="113" t="s">
        <v>195</v>
      </c>
      <c r="S1232" s="84" t="str">
        <f t="shared" si="133"/>
        <v>HATTERAS DONEGAL EF</v>
      </c>
      <c r="T1232" s="84" t="str">
        <f t="shared" si="136"/>
        <v>оливковый / черный</v>
      </c>
      <c r="Y1232" s="60">
        <f t="shared" si="137"/>
        <v>2</v>
      </c>
      <c r="Z1232" s="49">
        <f t="shared" si="138"/>
        <v>97</v>
      </c>
      <c r="AA1232" s="60">
        <f t="shared" si="139"/>
        <v>2097</v>
      </c>
    </row>
    <row r="1233" spans="1:27">
      <c r="A1233" s="84" t="str">
        <f t="shared" si="134"/>
        <v>6840606415</v>
      </c>
      <c r="B1233" s="84" t="str">
        <f t="shared" si="135"/>
        <v>02-097-03</v>
      </c>
      <c r="C1233" s="113" t="s">
        <v>2684</v>
      </c>
      <c r="D1233" s="113" t="s">
        <v>2683</v>
      </c>
      <c r="E1233" s="113" t="s">
        <v>785</v>
      </c>
      <c r="F1233" s="114">
        <v>59</v>
      </c>
      <c r="G1233" s="113" t="s">
        <v>1225</v>
      </c>
      <c r="H1233" s="113" t="s">
        <v>594</v>
      </c>
      <c r="I1233" s="113" t="s">
        <v>786</v>
      </c>
      <c r="J1233" s="113" t="s">
        <v>336</v>
      </c>
      <c r="K1233" s="113" t="s">
        <v>382</v>
      </c>
      <c r="L1233" s="113" t="s">
        <v>420</v>
      </c>
      <c r="M1233" s="113" t="s">
        <v>388</v>
      </c>
      <c r="N1233" s="113" t="s">
        <v>44</v>
      </c>
      <c r="O1233" s="113" t="s">
        <v>442</v>
      </c>
      <c r="P1233" s="113" t="s">
        <v>824</v>
      </c>
      <c r="Q1233" s="113">
        <v>415</v>
      </c>
      <c r="R1233" s="113" t="s">
        <v>195</v>
      </c>
      <c r="S1233" s="84" t="str">
        <f t="shared" si="133"/>
        <v>HATTERAS DONEGAL EF</v>
      </c>
      <c r="T1233" s="84" t="str">
        <f t="shared" si="136"/>
        <v>оливковый / черный</v>
      </c>
      <c r="Y1233" s="60">
        <f t="shared" si="137"/>
        <v>2</v>
      </c>
      <c r="Z1233" s="49">
        <f t="shared" si="138"/>
        <v>97</v>
      </c>
      <c r="AA1233" s="60">
        <f t="shared" si="139"/>
        <v>2097</v>
      </c>
    </row>
    <row r="1234" spans="1:27">
      <c r="A1234" s="84" t="str">
        <f t="shared" si="134"/>
        <v>6840606415</v>
      </c>
      <c r="B1234" s="84" t="str">
        <f t="shared" si="135"/>
        <v>02-097-03</v>
      </c>
      <c r="C1234" s="113" t="s">
        <v>2685</v>
      </c>
      <c r="D1234" s="113" t="s">
        <v>2683</v>
      </c>
      <c r="E1234" s="113" t="s">
        <v>788</v>
      </c>
      <c r="F1234" s="114">
        <v>61</v>
      </c>
      <c r="G1234" s="113" t="s">
        <v>1225</v>
      </c>
      <c r="H1234" s="113" t="s">
        <v>594</v>
      </c>
      <c r="I1234" s="113" t="s">
        <v>786</v>
      </c>
      <c r="J1234" s="113" t="s">
        <v>336</v>
      </c>
      <c r="K1234" s="113" t="s">
        <v>382</v>
      </c>
      <c r="L1234" s="113" t="s">
        <v>420</v>
      </c>
      <c r="M1234" s="113" t="s">
        <v>388</v>
      </c>
      <c r="N1234" s="113" t="s">
        <v>44</v>
      </c>
      <c r="O1234" s="113" t="s">
        <v>442</v>
      </c>
      <c r="P1234" s="113" t="s">
        <v>824</v>
      </c>
      <c r="Q1234" s="113">
        <v>415</v>
      </c>
      <c r="R1234" s="113" t="s">
        <v>195</v>
      </c>
      <c r="S1234" s="84" t="str">
        <f t="shared" si="133"/>
        <v>HATTERAS DONEGAL EF</v>
      </c>
      <c r="T1234" s="84" t="str">
        <f t="shared" si="136"/>
        <v>оливковый / черный</v>
      </c>
      <c r="Y1234" s="60">
        <f t="shared" si="137"/>
        <v>2</v>
      </c>
      <c r="Z1234" s="49">
        <f t="shared" si="138"/>
        <v>97</v>
      </c>
      <c r="AA1234" s="60">
        <f t="shared" si="139"/>
        <v>2097</v>
      </c>
    </row>
    <row r="1235" spans="1:27">
      <c r="A1235" s="84" t="str">
        <f t="shared" si="134"/>
        <v>6840606415</v>
      </c>
      <c r="B1235" s="84" t="str">
        <f t="shared" si="135"/>
        <v>02-097-03</v>
      </c>
      <c r="C1235" s="113" t="s">
        <v>2686</v>
      </c>
      <c r="D1235" s="113" t="s">
        <v>2683</v>
      </c>
      <c r="E1235" s="113" t="s">
        <v>813</v>
      </c>
      <c r="F1235" s="114">
        <v>56</v>
      </c>
      <c r="G1235" s="113" t="s">
        <v>1225</v>
      </c>
      <c r="H1235" s="113" t="s">
        <v>594</v>
      </c>
      <c r="I1235" s="113" t="s">
        <v>786</v>
      </c>
      <c r="J1235" s="113" t="s">
        <v>336</v>
      </c>
      <c r="K1235" s="113" t="s">
        <v>382</v>
      </c>
      <c r="L1235" s="113" t="s">
        <v>420</v>
      </c>
      <c r="M1235" s="113" t="s">
        <v>388</v>
      </c>
      <c r="N1235" s="113" t="s">
        <v>44</v>
      </c>
      <c r="O1235" s="113" t="s">
        <v>442</v>
      </c>
      <c r="P1235" s="113" t="s">
        <v>824</v>
      </c>
      <c r="Q1235" s="113">
        <v>415</v>
      </c>
      <c r="R1235" s="113" t="s">
        <v>195</v>
      </c>
      <c r="S1235" s="84" t="str">
        <f t="shared" si="133"/>
        <v>HATTERAS DONEGAL EF</v>
      </c>
      <c r="T1235" s="84" t="str">
        <f t="shared" si="136"/>
        <v>оливковый / черный</v>
      </c>
      <c r="Y1235" s="60">
        <f t="shared" si="137"/>
        <v>2</v>
      </c>
      <c r="Z1235" s="49">
        <f t="shared" si="138"/>
        <v>97</v>
      </c>
      <c r="AA1235" s="60">
        <f t="shared" si="139"/>
        <v>2097</v>
      </c>
    </row>
    <row r="1236" spans="1:27">
      <c r="A1236" s="84" t="str">
        <f t="shared" si="134"/>
        <v>6840606415</v>
      </c>
      <c r="B1236" s="84" t="str">
        <f t="shared" si="135"/>
        <v>02-097-03</v>
      </c>
      <c r="C1236" s="113" t="s">
        <v>2687</v>
      </c>
      <c r="D1236" s="113" t="s">
        <v>2683</v>
      </c>
      <c r="E1236" s="113" t="s">
        <v>797</v>
      </c>
      <c r="F1236" s="114">
        <v>58</v>
      </c>
      <c r="G1236" s="113" t="s">
        <v>1225</v>
      </c>
      <c r="H1236" s="113" t="s">
        <v>594</v>
      </c>
      <c r="I1236" s="113" t="s">
        <v>786</v>
      </c>
      <c r="J1236" s="113" t="s">
        <v>336</v>
      </c>
      <c r="K1236" s="113" t="s">
        <v>382</v>
      </c>
      <c r="L1236" s="113" t="s">
        <v>420</v>
      </c>
      <c r="M1236" s="113" t="s">
        <v>388</v>
      </c>
      <c r="N1236" s="113" t="s">
        <v>44</v>
      </c>
      <c r="O1236" s="113" t="s">
        <v>442</v>
      </c>
      <c r="P1236" s="113" t="s">
        <v>824</v>
      </c>
      <c r="Q1236" s="113">
        <v>415</v>
      </c>
      <c r="R1236" s="113" t="s">
        <v>195</v>
      </c>
      <c r="S1236" s="84" t="str">
        <f t="shared" si="133"/>
        <v>HATTERAS DONEGAL EF</v>
      </c>
      <c r="T1236" s="84" t="str">
        <f t="shared" si="136"/>
        <v>оливковый / черный</v>
      </c>
      <c r="Y1236" s="60">
        <f t="shared" si="137"/>
        <v>2</v>
      </c>
      <c r="Z1236" s="49">
        <f t="shared" si="138"/>
        <v>97</v>
      </c>
      <c r="AA1236" s="60">
        <f t="shared" si="139"/>
        <v>2097</v>
      </c>
    </row>
    <row r="1237" spans="1:27">
      <c r="A1237" s="84" t="str">
        <f t="shared" si="134"/>
        <v>6840606415</v>
      </c>
      <c r="B1237" s="84" t="str">
        <f t="shared" si="135"/>
        <v>02-097-03</v>
      </c>
      <c r="C1237" s="113" t="s">
        <v>2688</v>
      </c>
      <c r="D1237" s="113" t="s">
        <v>2683</v>
      </c>
      <c r="E1237" s="113" t="s">
        <v>798</v>
      </c>
      <c r="F1237" s="114">
        <v>60</v>
      </c>
      <c r="G1237" s="113" t="s">
        <v>1225</v>
      </c>
      <c r="H1237" s="113" t="s">
        <v>594</v>
      </c>
      <c r="I1237" s="113" t="s">
        <v>786</v>
      </c>
      <c r="J1237" s="113" t="s">
        <v>336</v>
      </c>
      <c r="K1237" s="113" t="s">
        <v>382</v>
      </c>
      <c r="L1237" s="113" t="s">
        <v>420</v>
      </c>
      <c r="M1237" s="113" t="s">
        <v>388</v>
      </c>
      <c r="N1237" s="113" t="s">
        <v>44</v>
      </c>
      <c r="O1237" s="113" t="s">
        <v>442</v>
      </c>
      <c r="P1237" s="113" t="s">
        <v>824</v>
      </c>
      <c r="Q1237" s="113">
        <v>415</v>
      </c>
      <c r="R1237" s="113" t="s">
        <v>195</v>
      </c>
      <c r="S1237" s="84" t="str">
        <f t="shared" si="133"/>
        <v>HATTERAS DONEGAL EF</v>
      </c>
      <c r="T1237" s="84" t="str">
        <f t="shared" si="136"/>
        <v>оливковый / черный</v>
      </c>
      <c r="Y1237" s="60">
        <f t="shared" si="137"/>
        <v>2</v>
      </c>
      <c r="Z1237" s="49">
        <f t="shared" si="138"/>
        <v>97</v>
      </c>
      <c r="AA1237" s="60">
        <f t="shared" si="139"/>
        <v>2097</v>
      </c>
    </row>
    <row r="1238" spans="1:27">
      <c r="A1238" s="84" t="str">
        <f t="shared" si="134"/>
        <v>6840606433</v>
      </c>
      <c r="B1238" s="84" t="str">
        <f t="shared" si="135"/>
        <v>02-097-05</v>
      </c>
      <c r="C1238" s="113" t="s">
        <v>2689</v>
      </c>
      <c r="D1238" s="113" t="s">
        <v>2690</v>
      </c>
      <c r="E1238" s="113" t="s">
        <v>790</v>
      </c>
      <c r="F1238" s="114">
        <v>55</v>
      </c>
      <c r="G1238" s="113" t="s">
        <v>1225</v>
      </c>
      <c r="H1238" s="113" t="s">
        <v>277</v>
      </c>
      <c r="I1238" s="113" t="s">
        <v>1018</v>
      </c>
      <c r="J1238" s="113" t="s">
        <v>336</v>
      </c>
      <c r="K1238" s="113" t="s">
        <v>382</v>
      </c>
      <c r="L1238" s="113" t="s">
        <v>420</v>
      </c>
      <c r="M1238" s="113" t="s">
        <v>388</v>
      </c>
      <c r="N1238" s="113" t="s">
        <v>44</v>
      </c>
      <c r="O1238" s="113" t="s">
        <v>433</v>
      </c>
      <c r="P1238" s="113" t="s">
        <v>824</v>
      </c>
      <c r="Q1238" s="113">
        <v>433</v>
      </c>
      <c r="R1238" s="113" t="s">
        <v>83</v>
      </c>
      <c r="S1238" s="84" t="str">
        <f t="shared" si="133"/>
        <v>HATTERAS DONEGAL EF</v>
      </c>
      <c r="T1238" s="84" t="str">
        <f t="shared" si="136"/>
        <v>темно-серый</v>
      </c>
      <c r="Y1238" s="60">
        <f t="shared" si="137"/>
        <v>2</v>
      </c>
      <c r="Z1238" s="49">
        <f t="shared" si="138"/>
        <v>97</v>
      </c>
      <c r="AA1238" s="60">
        <f t="shared" si="139"/>
        <v>2097</v>
      </c>
    </row>
    <row r="1239" spans="1:27">
      <c r="A1239" s="84" t="str">
        <f t="shared" si="134"/>
        <v>6840606433</v>
      </c>
      <c r="B1239" s="84" t="str">
        <f t="shared" si="135"/>
        <v>02-097-05</v>
      </c>
      <c r="C1239" s="113" t="s">
        <v>2691</v>
      </c>
      <c r="D1239" s="113" t="s">
        <v>2690</v>
      </c>
      <c r="E1239" s="113" t="s">
        <v>787</v>
      </c>
      <c r="F1239" s="114">
        <v>57</v>
      </c>
      <c r="G1239" s="113" t="s">
        <v>1225</v>
      </c>
      <c r="H1239" s="113" t="s">
        <v>277</v>
      </c>
      <c r="I1239" s="113" t="s">
        <v>1018</v>
      </c>
      <c r="J1239" s="113" t="s">
        <v>336</v>
      </c>
      <c r="K1239" s="113" t="s">
        <v>382</v>
      </c>
      <c r="L1239" s="113" t="s">
        <v>420</v>
      </c>
      <c r="M1239" s="113" t="s">
        <v>388</v>
      </c>
      <c r="N1239" s="113" t="s">
        <v>44</v>
      </c>
      <c r="O1239" s="113" t="s">
        <v>433</v>
      </c>
      <c r="P1239" s="113" t="s">
        <v>824</v>
      </c>
      <c r="Q1239" s="113">
        <v>433</v>
      </c>
      <c r="R1239" s="113" t="s">
        <v>83</v>
      </c>
      <c r="S1239" s="84" t="str">
        <f t="shared" si="133"/>
        <v>HATTERAS DONEGAL EF</v>
      </c>
      <c r="T1239" s="84" t="str">
        <f t="shared" si="136"/>
        <v>темно-серый</v>
      </c>
      <c r="Y1239" s="60">
        <f t="shared" si="137"/>
        <v>2</v>
      </c>
      <c r="Z1239" s="49">
        <f t="shared" si="138"/>
        <v>97</v>
      </c>
      <c r="AA1239" s="60">
        <f t="shared" si="139"/>
        <v>2097</v>
      </c>
    </row>
    <row r="1240" spans="1:27">
      <c r="A1240" s="84" t="str">
        <f t="shared" si="134"/>
        <v>6840606433</v>
      </c>
      <c r="B1240" s="84" t="str">
        <f t="shared" si="135"/>
        <v>02-097-05</v>
      </c>
      <c r="C1240" s="113" t="s">
        <v>2692</v>
      </c>
      <c r="D1240" s="113" t="s">
        <v>2690</v>
      </c>
      <c r="E1240" s="113" t="s">
        <v>785</v>
      </c>
      <c r="F1240" s="114">
        <v>59</v>
      </c>
      <c r="G1240" s="113" t="s">
        <v>1225</v>
      </c>
      <c r="H1240" s="113" t="s">
        <v>277</v>
      </c>
      <c r="I1240" s="113" t="s">
        <v>1018</v>
      </c>
      <c r="J1240" s="113" t="s">
        <v>336</v>
      </c>
      <c r="K1240" s="113" t="s">
        <v>382</v>
      </c>
      <c r="L1240" s="113" t="s">
        <v>420</v>
      </c>
      <c r="M1240" s="113" t="s">
        <v>388</v>
      </c>
      <c r="N1240" s="113" t="s">
        <v>44</v>
      </c>
      <c r="O1240" s="113" t="s">
        <v>433</v>
      </c>
      <c r="P1240" s="113" t="s">
        <v>824</v>
      </c>
      <c r="Q1240" s="113">
        <v>433</v>
      </c>
      <c r="R1240" s="113" t="s">
        <v>83</v>
      </c>
      <c r="S1240" s="84" t="str">
        <f t="shared" si="133"/>
        <v>HATTERAS DONEGAL EF</v>
      </c>
      <c r="T1240" s="84" t="str">
        <f t="shared" si="136"/>
        <v>темно-серый</v>
      </c>
      <c r="Y1240" s="60">
        <f t="shared" si="137"/>
        <v>2</v>
      </c>
      <c r="Z1240" s="49">
        <f t="shared" si="138"/>
        <v>97</v>
      </c>
      <c r="AA1240" s="60">
        <f t="shared" si="139"/>
        <v>2097</v>
      </c>
    </row>
    <row r="1241" spans="1:27">
      <c r="A1241" s="84" t="str">
        <f t="shared" si="134"/>
        <v>6840606433</v>
      </c>
      <c r="B1241" s="84" t="str">
        <f t="shared" si="135"/>
        <v>02-097-05</v>
      </c>
      <c r="C1241" s="113" t="s">
        <v>2693</v>
      </c>
      <c r="D1241" s="113" t="s">
        <v>2690</v>
      </c>
      <c r="E1241" s="113" t="s">
        <v>788</v>
      </c>
      <c r="F1241" s="114">
        <v>61</v>
      </c>
      <c r="G1241" s="113" t="s">
        <v>1225</v>
      </c>
      <c r="H1241" s="113" t="s">
        <v>277</v>
      </c>
      <c r="I1241" s="113" t="s">
        <v>1018</v>
      </c>
      <c r="J1241" s="113" t="s">
        <v>336</v>
      </c>
      <c r="K1241" s="113" t="s">
        <v>382</v>
      </c>
      <c r="L1241" s="113" t="s">
        <v>420</v>
      </c>
      <c r="M1241" s="113" t="s">
        <v>388</v>
      </c>
      <c r="N1241" s="113" t="s">
        <v>44</v>
      </c>
      <c r="O1241" s="113" t="s">
        <v>433</v>
      </c>
      <c r="P1241" s="113" t="s">
        <v>824</v>
      </c>
      <c r="Q1241" s="113">
        <v>433</v>
      </c>
      <c r="R1241" s="113" t="s">
        <v>83</v>
      </c>
      <c r="S1241" s="84" t="str">
        <f t="shared" si="133"/>
        <v>HATTERAS DONEGAL EF</v>
      </c>
      <c r="T1241" s="84" t="str">
        <f t="shared" si="136"/>
        <v>темно-серый</v>
      </c>
      <c r="Y1241" s="60">
        <f t="shared" si="137"/>
        <v>2</v>
      </c>
      <c r="Z1241" s="49">
        <f t="shared" si="138"/>
        <v>97</v>
      </c>
      <c r="AA1241" s="60">
        <f t="shared" si="139"/>
        <v>2097</v>
      </c>
    </row>
    <row r="1242" spans="1:27">
      <c r="A1242" s="84" t="str">
        <f t="shared" si="134"/>
        <v>6840606433</v>
      </c>
      <c r="B1242" s="84" t="str">
        <f t="shared" si="135"/>
        <v>02-097-05</v>
      </c>
      <c r="C1242" s="113" t="s">
        <v>2694</v>
      </c>
      <c r="D1242" s="113" t="s">
        <v>2690</v>
      </c>
      <c r="E1242" s="113" t="s">
        <v>789</v>
      </c>
      <c r="F1242" s="114">
        <v>63</v>
      </c>
      <c r="G1242" s="113" t="s">
        <v>1225</v>
      </c>
      <c r="H1242" s="113" t="s">
        <v>277</v>
      </c>
      <c r="I1242" s="113" t="s">
        <v>1018</v>
      </c>
      <c r="J1242" s="113" t="s">
        <v>336</v>
      </c>
      <c r="K1242" s="113" t="s">
        <v>382</v>
      </c>
      <c r="L1242" s="113" t="s">
        <v>420</v>
      </c>
      <c r="M1242" s="113" t="s">
        <v>388</v>
      </c>
      <c r="N1242" s="113" t="s">
        <v>44</v>
      </c>
      <c r="O1242" s="113" t="s">
        <v>433</v>
      </c>
      <c r="P1242" s="113" t="s">
        <v>824</v>
      </c>
      <c r="Q1242" s="113">
        <v>433</v>
      </c>
      <c r="R1242" s="113" t="s">
        <v>83</v>
      </c>
      <c r="S1242" s="84" t="str">
        <f t="shared" si="133"/>
        <v>HATTERAS DONEGAL EF</v>
      </c>
      <c r="T1242" s="84" t="str">
        <f t="shared" si="136"/>
        <v>темно-серый</v>
      </c>
      <c r="Y1242" s="60">
        <f t="shared" si="137"/>
        <v>2</v>
      </c>
      <c r="Z1242" s="49">
        <f t="shared" si="138"/>
        <v>97</v>
      </c>
      <c r="AA1242" s="60">
        <f t="shared" si="139"/>
        <v>2097</v>
      </c>
    </row>
    <row r="1243" spans="1:27">
      <c r="A1243" s="84" t="str">
        <f t="shared" si="134"/>
        <v>6840606433</v>
      </c>
      <c r="B1243" s="84" t="str">
        <f t="shared" si="135"/>
        <v>02-097-05</v>
      </c>
      <c r="C1243" s="113" t="s">
        <v>2695</v>
      </c>
      <c r="D1243" s="113" t="s">
        <v>2690</v>
      </c>
      <c r="E1243" s="113" t="s">
        <v>797</v>
      </c>
      <c r="F1243" s="114">
        <v>58</v>
      </c>
      <c r="G1243" s="113" t="s">
        <v>1225</v>
      </c>
      <c r="H1243" s="113" t="s">
        <v>277</v>
      </c>
      <c r="I1243" s="113" t="s">
        <v>1018</v>
      </c>
      <c r="J1243" s="113" t="s">
        <v>336</v>
      </c>
      <c r="K1243" s="113" t="s">
        <v>382</v>
      </c>
      <c r="L1243" s="113" t="s">
        <v>420</v>
      </c>
      <c r="M1243" s="113" t="s">
        <v>388</v>
      </c>
      <c r="N1243" s="113" t="s">
        <v>44</v>
      </c>
      <c r="O1243" s="113" t="s">
        <v>433</v>
      </c>
      <c r="P1243" s="113" t="s">
        <v>824</v>
      </c>
      <c r="Q1243" s="113">
        <v>433</v>
      </c>
      <c r="R1243" s="113" t="s">
        <v>83</v>
      </c>
      <c r="S1243" s="84" t="str">
        <f t="shared" si="133"/>
        <v>HATTERAS DONEGAL EF</v>
      </c>
      <c r="T1243" s="84" t="str">
        <f t="shared" si="136"/>
        <v>темно-серый</v>
      </c>
      <c r="Y1243" s="60">
        <f t="shared" si="137"/>
        <v>2</v>
      </c>
      <c r="Z1243" s="49">
        <f t="shared" si="138"/>
        <v>97</v>
      </c>
      <c r="AA1243" s="60">
        <f t="shared" si="139"/>
        <v>2097</v>
      </c>
    </row>
    <row r="1244" spans="1:27">
      <c r="A1244" s="84" t="str">
        <f t="shared" si="134"/>
        <v>6840606433</v>
      </c>
      <c r="B1244" s="84" t="str">
        <f t="shared" si="135"/>
        <v>02-097-05</v>
      </c>
      <c r="C1244" s="113" t="s">
        <v>2696</v>
      </c>
      <c r="D1244" s="113" t="s">
        <v>2690</v>
      </c>
      <c r="E1244" s="113" t="s">
        <v>813</v>
      </c>
      <c r="F1244" s="114">
        <v>56</v>
      </c>
      <c r="G1244" s="113" t="s">
        <v>1225</v>
      </c>
      <c r="H1244" s="113" t="s">
        <v>277</v>
      </c>
      <c r="I1244" s="113" t="s">
        <v>1018</v>
      </c>
      <c r="J1244" s="113" t="s">
        <v>336</v>
      </c>
      <c r="K1244" s="113" t="s">
        <v>382</v>
      </c>
      <c r="L1244" s="113" t="s">
        <v>420</v>
      </c>
      <c r="M1244" s="113" t="s">
        <v>388</v>
      </c>
      <c r="N1244" s="113" t="s">
        <v>44</v>
      </c>
      <c r="O1244" s="113" t="s">
        <v>433</v>
      </c>
      <c r="P1244" s="113" t="s">
        <v>824</v>
      </c>
      <c r="Q1244" s="113">
        <v>433</v>
      </c>
      <c r="R1244" s="113" t="s">
        <v>83</v>
      </c>
      <c r="S1244" s="84" t="str">
        <f t="shared" si="133"/>
        <v>HATTERAS DONEGAL EF</v>
      </c>
      <c r="T1244" s="84" t="str">
        <f t="shared" si="136"/>
        <v>темно-серый</v>
      </c>
      <c r="Y1244" s="60">
        <f t="shared" si="137"/>
        <v>2</v>
      </c>
      <c r="Z1244" s="49">
        <f t="shared" si="138"/>
        <v>97</v>
      </c>
      <c r="AA1244" s="60">
        <f t="shared" si="139"/>
        <v>2097</v>
      </c>
    </row>
    <row r="1245" spans="1:27">
      <c r="A1245" s="84" t="str">
        <f t="shared" si="134"/>
        <v>6840606433</v>
      </c>
      <c r="B1245" s="84" t="str">
        <f t="shared" si="135"/>
        <v>02-097-05</v>
      </c>
      <c r="C1245" s="113" t="s">
        <v>2697</v>
      </c>
      <c r="D1245" s="113" t="s">
        <v>2690</v>
      </c>
      <c r="E1245" s="113" t="s">
        <v>798</v>
      </c>
      <c r="F1245" s="114">
        <v>60</v>
      </c>
      <c r="G1245" s="113" t="s">
        <v>1225</v>
      </c>
      <c r="H1245" s="113" t="s">
        <v>277</v>
      </c>
      <c r="I1245" s="113" t="s">
        <v>1018</v>
      </c>
      <c r="J1245" s="113" t="s">
        <v>336</v>
      </c>
      <c r="K1245" s="113" t="s">
        <v>382</v>
      </c>
      <c r="L1245" s="113" t="s">
        <v>420</v>
      </c>
      <c r="M1245" s="113" t="s">
        <v>388</v>
      </c>
      <c r="N1245" s="113" t="s">
        <v>44</v>
      </c>
      <c r="O1245" s="113" t="s">
        <v>433</v>
      </c>
      <c r="P1245" s="113" t="s">
        <v>824</v>
      </c>
      <c r="Q1245" s="113">
        <v>433</v>
      </c>
      <c r="R1245" s="113" t="s">
        <v>83</v>
      </c>
      <c r="S1245" s="84" t="str">
        <f t="shared" si="133"/>
        <v>HATTERAS DONEGAL EF</v>
      </c>
      <c r="T1245" s="84" t="str">
        <f t="shared" si="136"/>
        <v>темно-серый</v>
      </c>
      <c r="Y1245" s="60">
        <f t="shared" si="137"/>
        <v>2</v>
      </c>
      <c r="Z1245" s="49">
        <f t="shared" si="138"/>
        <v>97</v>
      </c>
      <c r="AA1245" s="60">
        <f t="shared" si="139"/>
        <v>2097</v>
      </c>
    </row>
    <row r="1246" spans="1:27">
      <c r="A1246" s="84" t="str">
        <f t="shared" si="134"/>
        <v>6840606433</v>
      </c>
      <c r="B1246" s="84" t="str">
        <f t="shared" si="135"/>
        <v>02-097-05</v>
      </c>
      <c r="C1246" s="113" t="s">
        <v>2698</v>
      </c>
      <c r="D1246" s="113" t="s">
        <v>2690</v>
      </c>
      <c r="E1246" s="113" t="s">
        <v>835</v>
      </c>
      <c r="F1246" s="114">
        <v>62</v>
      </c>
      <c r="G1246" s="113" t="s">
        <v>1225</v>
      </c>
      <c r="H1246" s="113" t="s">
        <v>277</v>
      </c>
      <c r="I1246" s="113" t="s">
        <v>1018</v>
      </c>
      <c r="J1246" s="113" t="s">
        <v>336</v>
      </c>
      <c r="K1246" s="113" t="s">
        <v>382</v>
      </c>
      <c r="L1246" s="113" t="s">
        <v>420</v>
      </c>
      <c r="M1246" s="113" t="s">
        <v>388</v>
      </c>
      <c r="N1246" s="113" t="s">
        <v>44</v>
      </c>
      <c r="O1246" s="113" t="s">
        <v>433</v>
      </c>
      <c r="P1246" s="113" t="s">
        <v>824</v>
      </c>
      <c r="Q1246" s="113">
        <v>433</v>
      </c>
      <c r="R1246" s="113" t="s">
        <v>83</v>
      </c>
      <c r="S1246" s="84" t="str">
        <f t="shared" si="133"/>
        <v>HATTERAS DONEGAL EF</v>
      </c>
      <c r="T1246" s="84" t="str">
        <f t="shared" si="136"/>
        <v>темно-серый</v>
      </c>
      <c r="Y1246" s="60">
        <f t="shared" si="137"/>
        <v>2</v>
      </c>
      <c r="Z1246" s="49">
        <f t="shared" si="138"/>
        <v>97</v>
      </c>
      <c r="AA1246" s="60">
        <f t="shared" si="139"/>
        <v>2097</v>
      </c>
    </row>
    <row r="1247" spans="1:27">
      <c r="A1247" s="84" t="str">
        <f t="shared" si="134"/>
        <v>6840606474</v>
      </c>
      <c r="B1247" s="84" t="str">
        <f t="shared" si="135"/>
        <v>02-097-57</v>
      </c>
      <c r="C1247" s="113" t="s">
        <v>2699</v>
      </c>
      <c r="D1247" s="113" t="s">
        <v>2700</v>
      </c>
      <c r="E1247" s="113" t="s">
        <v>787</v>
      </c>
      <c r="F1247" s="114">
        <v>57</v>
      </c>
      <c r="G1247" s="113" t="s">
        <v>1225</v>
      </c>
      <c r="H1247" s="113" t="s">
        <v>742</v>
      </c>
      <c r="I1247" s="113" t="s">
        <v>786</v>
      </c>
      <c r="J1247" s="113" t="s">
        <v>336</v>
      </c>
      <c r="K1247" s="113" t="s">
        <v>382</v>
      </c>
      <c r="L1247" s="113" t="s">
        <v>420</v>
      </c>
      <c r="M1247" s="113" t="s">
        <v>388</v>
      </c>
      <c r="N1247" s="113" t="s">
        <v>44</v>
      </c>
      <c r="O1247" s="113" t="s">
        <v>442</v>
      </c>
      <c r="P1247" s="113" t="s">
        <v>824</v>
      </c>
      <c r="Q1247" s="113">
        <v>474</v>
      </c>
      <c r="R1247" s="113" t="s">
        <v>60</v>
      </c>
      <c r="S1247" s="84" t="str">
        <f t="shared" si="133"/>
        <v>HATTERAS DONEGAL EF</v>
      </c>
      <c r="T1247" s="84" t="str">
        <f t="shared" si="136"/>
        <v>зеленый / бежевый</v>
      </c>
      <c r="Y1247" s="60">
        <f t="shared" si="137"/>
        <v>2</v>
      </c>
      <c r="Z1247" s="49">
        <f t="shared" si="138"/>
        <v>97</v>
      </c>
      <c r="AA1247" s="60">
        <f t="shared" si="139"/>
        <v>2097</v>
      </c>
    </row>
    <row r="1248" spans="1:27">
      <c r="A1248" s="84" t="str">
        <f t="shared" si="134"/>
        <v>6840606474</v>
      </c>
      <c r="B1248" s="84" t="str">
        <f t="shared" si="135"/>
        <v>02-097-57</v>
      </c>
      <c r="C1248" s="113" t="s">
        <v>2701</v>
      </c>
      <c r="D1248" s="113" t="s">
        <v>2700</v>
      </c>
      <c r="E1248" s="113" t="s">
        <v>785</v>
      </c>
      <c r="F1248" s="114">
        <v>59</v>
      </c>
      <c r="G1248" s="113" t="s">
        <v>1225</v>
      </c>
      <c r="H1248" s="113" t="s">
        <v>742</v>
      </c>
      <c r="I1248" s="113" t="s">
        <v>786</v>
      </c>
      <c r="J1248" s="113" t="s">
        <v>336</v>
      </c>
      <c r="K1248" s="113" t="s">
        <v>382</v>
      </c>
      <c r="L1248" s="113" t="s">
        <v>420</v>
      </c>
      <c r="M1248" s="113" t="s">
        <v>388</v>
      </c>
      <c r="N1248" s="113" t="s">
        <v>44</v>
      </c>
      <c r="O1248" s="113" t="s">
        <v>442</v>
      </c>
      <c r="P1248" s="113" t="s">
        <v>824</v>
      </c>
      <c r="Q1248" s="113">
        <v>474</v>
      </c>
      <c r="R1248" s="113" t="s">
        <v>60</v>
      </c>
      <c r="S1248" s="84" t="str">
        <f t="shared" si="133"/>
        <v>HATTERAS DONEGAL EF</v>
      </c>
      <c r="T1248" s="84" t="str">
        <f t="shared" si="136"/>
        <v>зеленый / бежевый</v>
      </c>
      <c r="Y1248" s="60">
        <f t="shared" si="137"/>
        <v>2</v>
      </c>
      <c r="Z1248" s="49">
        <f t="shared" si="138"/>
        <v>97</v>
      </c>
      <c r="AA1248" s="60">
        <f t="shared" si="139"/>
        <v>2097</v>
      </c>
    </row>
    <row r="1249" spans="1:27">
      <c r="A1249" s="84" t="str">
        <f t="shared" si="134"/>
        <v>6840606474</v>
      </c>
      <c r="B1249" s="84" t="str">
        <f t="shared" si="135"/>
        <v>02-097-57</v>
      </c>
      <c r="C1249" s="113" t="s">
        <v>2702</v>
      </c>
      <c r="D1249" s="113" t="s">
        <v>2700</v>
      </c>
      <c r="E1249" s="113" t="s">
        <v>788</v>
      </c>
      <c r="F1249" s="114">
        <v>61</v>
      </c>
      <c r="G1249" s="113" t="s">
        <v>1225</v>
      </c>
      <c r="H1249" s="113" t="s">
        <v>742</v>
      </c>
      <c r="I1249" s="113" t="s">
        <v>786</v>
      </c>
      <c r="J1249" s="113" t="s">
        <v>336</v>
      </c>
      <c r="K1249" s="113" t="s">
        <v>382</v>
      </c>
      <c r="L1249" s="113" t="s">
        <v>420</v>
      </c>
      <c r="M1249" s="113" t="s">
        <v>388</v>
      </c>
      <c r="N1249" s="113" t="s">
        <v>44</v>
      </c>
      <c r="O1249" s="113" t="s">
        <v>442</v>
      </c>
      <c r="P1249" s="113" t="s">
        <v>824</v>
      </c>
      <c r="Q1249" s="113">
        <v>474</v>
      </c>
      <c r="R1249" s="113" t="s">
        <v>60</v>
      </c>
      <c r="S1249" s="84" t="str">
        <f t="shared" si="133"/>
        <v>HATTERAS DONEGAL EF</v>
      </c>
      <c r="T1249" s="84" t="str">
        <f t="shared" si="136"/>
        <v>зеленый / бежевый</v>
      </c>
      <c r="Y1249" s="60">
        <f t="shared" si="137"/>
        <v>2</v>
      </c>
      <c r="Z1249" s="49">
        <f t="shared" si="138"/>
        <v>97</v>
      </c>
      <c r="AA1249" s="60">
        <f t="shared" si="139"/>
        <v>2097</v>
      </c>
    </row>
    <row r="1250" spans="1:27">
      <c r="A1250" s="84" t="str">
        <f t="shared" si="134"/>
        <v>6170303227</v>
      </c>
      <c r="B1250" s="84" t="str">
        <f t="shared" si="135"/>
        <v>02-277-95</v>
      </c>
      <c r="C1250" s="113" t="s">
        <v>2703</v>
      </c>
      <c r="D1250" s="113" t="s">
        <v>2704</v>
      </c>
      <c r="E1250" s="113" t="s">
        <v>790</v>
      </c>
      <c r="F1250" s="114">
        <v>55</v>
      </c>
      <c r="G1250" s="113" t="s">
        <v>2705</v>
      </c>
      <c r="H1250" s="113" t="s">
        <v>247</v>
      </c>
      <c r="I1250" s="113" t="s">
        <v>819</v>
      </c>
      <c r="J1250" s="113" t="s">
        <v>320</v>
      </c>
      <c r="K1250" s="113" t="s">
        <v>382</v>
      </c>
      <c r="L1250" s="113" t="s">
        <v>420</v>
      </c>
      <c r="M1250" s="113" t="s">
        <v>388</v>
      </c>
      <c r="N1250" s="113" t="s">
        <v>44</v>
      </c>
      <c r="O1250" s="113" t="s">
        <v>433</v>
      </c>
      <c r="P1250" s="113" t="s">
        <v>824</v>
      </c>
      <c r="Q1250" s="113">
        <v>227</v>
      </c>
      <c r="R1250" s="113" t="s">
        <v>71</v>
      </c>
      <c r="S1250" s="84" t="str">
        <f t="shared" si="133"/>
        <v>IVY VIRGIN</v>
      </c>
      <c r="T1250" s="84" t="str">
        <f t="shared" si="136"/>
        <v>синий / бежевый</v>
      </c>
      <c r="Y1250" s="60">
        <f t="shared" si="137"/>
        <v>2</v>
      </c>
      <c r="Z1250" s="49">
        <f t="shared" si="138"/>
        <v>277</v>
      </c>
      <c r="AA1250" s="60">
        <f t="shared" si="139"/>
        <v>2277</v>
      </c>
    </row>
    <row r="1251" spans="1:27">
      <c r="A1251" s="84" t="str">
        <f t="shared" si="134"/>
        <v>6170303227</v>
      </c>
      <c r="B1251" s="84" t="str">
        <f t="shared" si="135"/>
        <v>02-277-95</v>
      </c>
      <c r="C1251" s="113" t="s">
        <v>2706</v>
      </c>
      <c r="D1251" s="113" t="s">
        <v>2704</v>
      </c>
      <c r="E1251" s="113" t="s">
        <v>787</v>
      </c>
      <c r="F1251" s="114">
        <v>57</v>
      </c>
      <c r="G1251" s="113" t="s">
        <v>2705</v>
      </c>
      <c r="H1251" s="113" t="s">
        <v>247</v>
      </c>
      <c r="I1251" s="113" t="s">
        <v>819</v>
      </c>
      <c r="J1251" s="113" t="s">
        <v>320</v>
      </c>
      <c r="K1251" s="113" t="s">
        <v>382</v>
      </c>
      <c r="L1251" s="113" t="s">
        <v>420</v>
      </c>
      <c r="M1251" s="113" t="s">
        <v>388</v>
      </c>
      <c r="N1251" s="113" t="s">
        <v>44</v>
      </c>
      <c r="O1251" s="113" t="s">
        <v>433</v>
      </c>
      <c r="P1251" s="113" t="s">
        <v>824</v>
      </c>
      <c r="Q1251" s="113">
        <v>227</v>
      </c>
      <c r="R1251" s="113" t="s">
        <v>71</v>
      </c>
      <c r="S1251" s="84" t="str">
        <f t="shared" si="133"/>
        <v>IVY VIRGIN</v>
      </c>
      <c r="T1251" s="84" t="str">
        <f t="shared" si="136"/>
        <v>синий / бежевый</v>
      </c>
      <c r="Y1251" s="60">
        <f t="shared" si="137"/>
        <v>2</v>
      </c>
      <c r="Z1251" s="49">
        <f t="shared" si="138"/>
        <v>277</v>
      </c>
      <c r="AA1251" s="60">
        <f t="shared" si="139"/>
        <v>2277</v>
      </c>
    </row>
    <row r="1252" spans="1:27">
      <c r="A1252" s="84" t="str">
        <f t="shared" si="134"/>
        <v>6170303227</v>
      </c>
      <c r="B1252" s="84" t="str">
        <f t="shared" si="135"/>
        <v>02-277-95</v>
      </c>
      <c r="C1252" s="113" t="s">
        <v>2707</v>
      </c>
      <c r="D1252" s="113" t="s">
        <v>2704</v>
      </c>
      <c r="E1252" s="113" t="s">
        <v>785</v>
      </c>
      <c r="F1252" s="114">
        <v>59</v>
      </c>
      <c r="G1252" s="113" t="s">
        <v>2705</v>
      </c>
      <c r="H1252" s="113" t="s">
        <v>247</v>
      </c>
      <c r="I1252" s="113" t="s">
        <v>819</v>
      </c>
      <c r="J1252" s="113" t="s">
        <v>320</v>
      </c>
      <c r="K1252" s="113" t="s">
        <v>382</v>
      </c>
      <c r="L1252" s="113" t="s">
        <v>420</v>
      </c>
      <c r="M1252" s="113" t="s">
        <v>388</v>
      </c>
      <c r="N1252" s="113" t="s">
        <v>44</v>
      </c>
      <c r="O1252" s="113" t="s">
        <v>433</v>
      </c>
      <c r="P1252" s="113" t="s">
        <v>824</v>
      </c>
      <c r="Q1252" s="113">
        <v>227</v>
      </c>
      <c r="R1252" s="113" t="s">
        <v>71</v>
      </c>
      <c r="S1252" s="84" t="str">
        <f t="shared" si="133"/>
        <v>IVY VIRGIN</v>
      </c>
      <c r="T1252" s="84" t="str">
        <f t="shared" si="136"/>
        <v>синий / бежевый</v>
      </c>
      <c r="Y1252" s="60">
        <f t="shared" si="137"/>
        <v>2</v>
      </c>
      <c r="Z1252" s="49">
        <f t="shared" si="138"/>
        <v>277</v>
      </c>
      <c r="AA1252" s="60">
        <f t="shared" si="139"/>
        <v>2277</v>
      </c>
    </row>
    <row r="1253" spans="1:27">
      <c r="A1253" s="84" t="str">
        <f t="shared" si="134"/>
        <v>6170303227</v>
      </c>
      <c r="B1253" s="84" t="str">
        <f t="shared" si="135"/>
        <v>02-277-95</v>
      </c>
      <c r="C1253" s="113" t="s">
        <v>2708</v>
      </c>
      <c r="D1253" s="113" t="s">
        <v>2704</v>
      </c>
      <c r="E1253" s="113" t="s">
        <v>788</v>
      </c>
      <c r="F1253" s="114">
        <v>61</v>
      </c>
      <c r="G1253" s="113" t="s">
        <v>2705</v>
      </c>
      <c r="H1253" s="113" t="s">
        <v>247</v>
      </c>
      <c r="I1253" s="113" t="s">
        <v>819</v>
      </c>
      <c r="J1253" s="113" t="s">
        <v>320</v>
      </c>
      <c r="K1253" s="113" t="s">
        <v>382</v>
      </c>
      <c r="L1253" s="113" t="s">
        <v>420</v>
      </c>
      <c r="M1253" s="113" t="s">
        <v>388</v>
      </c>
      <c r="N1253" s="113" t="s">
        <v>44</v>
      </c>
      <c r="O1253" s="113" t="s">
        <v>433</v>
      </c>
      <c r="P1253" s="113" t="s">
        <v>824</v>
      </c>
      <c r="Q1253" s="113">
        <v>227</v>
      </c>
      <c r="R1253" s="113" t="s">
        <v>71</v>
      </c>
      <c r="S1253" s="84" t="str">
        <f t="shared" si="133"/>
        <v>IVY VIRGIN</v>
      </c>
      <c r="T1253" s="84" t="str">
        <f t="shared" si="136"/>
        <v>синий / бежевый</v>
      </c>
      <c r="Y1253" s="60">
        <f t="shared" si="137"/>
        <v>2</v>
      </c>
      <c r="Z1253" s="49">
        <f t="shared" si="138"/>
        <v>277</v>
      </c>
      <c r="AA1253" s="60">
        <f t="shared" si="139"/>
        <v>2277</v>
      </c>
    </row>
    <row r="1254" spans="1:27">
      <c r="A1254" s="84" t="str">
        <f t="shared" si="134"/>
        <v>6210401227</v>
      </c>
      <c r="B1254" s="84" t="str">
        <f t="shared" si="135"/>
        <v>02-278-95</v>
      </c>
      <c r="C1254" s="113" t="s">
        <v>2709</v>
      </c>
      <c r="D1254" s="113" t="s">
        <v>2710</v>
      </c>
      <c r="E1254" s="113" t="s">
        <v>787</v>
      </c>
      <c r="F1254" s="114">
        <v>57</v>
      </c>
      <c r="G1254" s="113" t="s">
        <v>2711</v>
      </c>
      <c r="H1254" s="113" t="s">
        <v>247</v>
      </c>
      <c r="I1254" s="113" t="s">
        <v>786</v>
      </c>
      <c r="J1254" s="113" t="s">
        <v>320</v>
      </c>
      <c r="K1254" s="113" t="s">
        <v>382</v>
      </c>
      <c r="L1254" s="113" t="s">
        <v>420</v>
      </c>
      <c r="M1254" s="113" t="s">
        <v>388</v>
      </c>
      <c r="N1254" s="113" t="s">
        <v>44</v>
      </c>
      <c r="O1254" s="113" t="s">
        <v>428</v>
      </c>
      <c r="P1254" s="113" t="s">
        <v>824</v>
      </c>
      <c r="Q1254" s="113">
        <v>227</v>
      </c>
      <c r="R1254" s="113" t="s">
        <v>71</v>
      </c>
      <c r="S1254" s="84" t="str">
        <f t="shared" si="133"/>
        <v>KENT VIRGIN</v>
      </c>
      <c r="T1254" s="84" t="str">
        <f t="shared" si="136"/>
        <v>синий / бежевый</v>
      </c>
      <c r="Y1254" s="60">
        <f t="shared" si="137"/>
        <v>2</v>
      </c>
      <c r="Z1254" s="49">
        <f t="shared" si="138"/>
        <v>278</v>
      </c>
      <c r="AA1254" s="60">
        <f t="shared" si="139"/>
        <v>2278</v>
      </c>
    </row>
    <row r="1255" spans="1:27">
      <c r="A1255" s="84" t="str">
        <f t="shared" si="134"/>
        <v>6210401227</v>
      </c>
      <c r="B1255" s="84" t="str">
        <f t="shared" si="135"/>
        <v>02-278-95</v>
      </c>
      <c r="C1255" s="113" t="s">
        <v>2712</v>
      </c>
      <c r="D1255" s="113" t="s">
        <v>2710</v>
      </c>
      <c r="E1255" s="113" t="s">
        <v>785</v>
      </c>
      <c r="F1255" s="114">
        <v>59</v>
      </c>
      <c r="G1255" s="113" t="s">
        <v>2711</v>
      </c>
      <c r="H1255" s="113" t="s">
        <v>247</v>
      </c>
      <c r="I1255" s="113" t="s">
        <v>786</v>
      </c>
      <c r="J1255" s="113" t="s">
        <v>320</v>
      </c>
      <c r="K1255" s="113" t="s">
        <v>382</v>
      </c>
      <c r="L1255" s="113" t="s">
        <v>420</v>
      </c>
      <c r="M1255" s="113" t="s">
        <v>388</v>
      </c>
      <c r="N1255" s="113" t="s">
        <v>44</v>
      </c>
      <c r="O1255" s="113" t="s">
        <v>428</v>
      </c>
      <c r="P1255" s="113" t="s">
        <v>824</v>
      </c>
      <c r="Q1255" s="113">
        <v>227</v>
      </c>
      <c r="R1255" s="113" t="s">
        <v>71</v>
      </c>
      <c r="S1255" s="84" t="str">
        <f t="shared" si="133"/>
        <v>KENT VIRGIN</v>
      </c>
      <c r="T1255" s="84" t="str">
        <f t="shared" si="136"/>
        <v>синий / бежевый</v>
      </c>
      <c r="Y1255" s="60">
        <f t="shared" si="137"/>
        <v>2</v>
      </c>
      <c r="Z1255" s="49">
        <f t="shared" si="138"/>
        <v>278</v>
      </c>
      <c r="AA1255" s="60">
        <f t="shared" si="139"/>
        <v>2278</v>
      </c>
    </row>
    <row r="1256" spans="1:27">
      <c r="A1256" s="84" t="str">
        <f t="shared" si="134"/>
        <v>6210401227</v>
      </c>
      <c r="B1256" s="84" t="str">
        <f t="shared" si="135"/>
        <v>02-278-95</v>
      </c>
      <c r="C1256" s="113" t="s">
        <v>2713</v>
      </c>
      <c r="D1256" s="113" t="s">
        <v>2710</v>
      </c>
      <c r="E1256" s="113" t="s">
        <v>788</v>
      </c>
      <c r="F1256" s="114">
        <v>61</v>
      </c>
      <c r="G1256" s="113" t="s">
        <v>2711</v>
      </c>
      <c r="H1256" s="113" t="s">
        <v>247</v>
      </c>
      <c r="I1256" s="113" t="s">
        <v>786</v>
      </c>
      <c r="J1256" s="113" t="s">
        <v>320</v>
      </c>
      <c r="K1256" s="113" t="s">
        <v>382</v>
      </c>
      <c r="L1256" s="113" t="s">
        <v>420</v>
      </c>
      <c r="M1256" s="113" t="s">
        <v>388</v>
      </c>
      <c r="N1256" s="113" t="s">
        <v>44</v>
      </c>
      <c r="O1256" s="113" t="s">
        <v>428</v>
      </c>
      <c r="P1256" s="113" t="s">
        <v>824</v>
      </c>
      <c r="Q1256" s="113">
        <v>227</v>
      </c>
      <c r="R1256" s="113" t="s">
        <v>71</v>
      </c>
      <c r="S1256" s="84" t="str">
        <f t="shared" si="133"/>
        <v>KENT VIRGIN</v>
      </c>
      <c r="T1256" s="84" t="str">
        <f t="shared" si="136"/>
        <v>синий / бежевый</v>
      </c>
      <c r="Y1256" s="60">
        <f t="shared" si="137"/>
        <v>2</v>
      </c>
      <c r="Z1256" s="49">
        <f t="shared" si="138"/>
        <v>278</v>
      </c>
      <c r="AA1256" s="60">
        <f t="shared" si="139"/>
        <v>2278</v>
      </c>
    </row>
    <row r="1257" spans="1:27">
      <c r="A1257" s="84" t="str">
        <f t="shared" si="134"/>
        <v>6210403221</v>
      </c>
      <c r="B1257" s="84" t="str">
        <f t="shared" si="135"/>
        <v>02-279-78</v>
      </c>
      <c r="C1257" s="113" t="s">
        <v>2714</v>
      </c>
      <c r="D1257" s="113" t="s">
        <v>2715</v>
      </c>
      <c r="E1257" s="113" t="s">
        <v>787</v>
      </c>
      <c r="F1257" s="114">
        <v>57</v>
      </c>
      <c r="G1257" s="113" t="s">
        <v>2716</v>
      </c>
      <c r="H1257" s="113" t="s">
        <v>259</v>
      </c>
      <c r="I1257" s="113" t="s">
        <v>786</v>
      </c>
      <c r="J1257" s="113" t="s">
        <v>320</v>
      </c>
      <c r="K1257" s="113" t="s">
        <v>382</v>
      </c>
      <c r="L1257" s="113" t="s">
        <v>420</v>
      </c>
      <c r="M1257" s="113" t="s">
        <v>388</v>
      </c>
      <c r="N1257" s="113" t="s">
        <v>44</v>
      </c>
      <c r="O1257" s="113" t="s">
        <v>433</v>
      </c>
      <c r="P1257" s="113" t="s">
        <v>824</v>
      </c>
      <c r="Q1257" s="113">
        <v>221</v>
      </c>
      <c r="R1257" s="113" t="s">
        <v>71</v>
      </c>
      <c r="S1257" s="84" t="str">
        <f t="shared" si="133"/>
        <v>KENT WOOL</v>
      </c>
      <c r="T1257" s="84" t="str">
        <f t="shared" si="136"/>
        <v>синий / черный</v>
      </c>
      <c r="Y1257" s="60">
        <f t="shared" si="137"/>
        <v>2</v>
      </c>
      <c r="Z1257" s="49">
        <f t="shared" si="138"/>
        <v>279</v>
      </c>
      <c r="AA1257" s="60">
        <f t="shared" si="139"/>
        <v>2279</v>
      </c>
    </row>
    <row r="1258" spans="1:27">
      <c r="A1258" s="84" t="str">
        <f t="shared" si="134"/>
        <v>6210403221</v>
      </c>
      <c r="B1258" s="84" t="str">
        <f t="shared" si="135"/>
        <v>02-279-78</v>
      </c>
      <c r="C1258" s="113" t="s">
        <v>2717</v>
      </c>
      <c r="D1258" s="113" t="s">
        <v>2715</v>
      </c>
      <c r="E1258" s="113" t="s">
        <v>785</v>
      </c>
      <c r="F1258" s="114">
        <v>59</v>
      </c>
      <c r="G1258" s="113" t="s">
        <v>2716</v>
      </c>
      <c r="H1258" s="113" t="s">
        <v>259</v>
      </c>
      <c r="I1258" s="113" t="s">
        <v>786</v>
      </c>
      <c r="J1258" s="113" t="s">
        <v>320</v>
      </c>
      <c r="K1258" s="113" t="s">
        <v>382</v>
      </c>
      <c r="L1258" s="113" t="s">
        <v>420</v>
      </c>
      <c r="M1258" s="113" t="s">
        <v>388</v>
      </c>
      <c r="N1258" s="113" t="s">
        <v>44</v>
      </c>
      <c r="O1258" s="113" t="s">
        <v>433</v>
      </c>
      <c r="P1258" s="113" t="s">
        <v>824</v>
      </c>
      <c r="Q1258" s="113">
        <v>221</v>
      </c>
      <c r="R1258" s="113" t="s">
        <v>71</v>
      </c>
      <c r="S1258" s="84" t="str">
        <f t="shared" si="133"/>
        <v>KENT WOOL</v>
      </c>
      <c r="T1258" s="84" t="str">
        <f t="shared" si="136"/>
        <v>синий / черный</v>
      </c>
      <c r="Y1258" s="60">
        <f t="shared" si="137"/>
        <v>2</v>
      </c>
      <c r="Z1258" s="49">
        <f t="shared" si="138"/>
        <v>279</v>
      </c>
      <c r="AA1258" s="60">
        <f t="shared" si="139"/>
        <v>2279</v>
      </c>
    </row>
    <row r="1259" spans="1:27">
      <c r="A1259" s="84" t="str">
        <f t="shared" si="134"/>
        <v>6210403221</v>
      </c>
      <c r="B1259" s="84" t="str">
        <f t="shared" si="135"/>
        <v>02-279-78</v>
      </c>
      <c r="C1259" s="113" t="s">
        <v>2718</v>
      </c>
      <c r="D1259" s="113" t="s">
        <v>2715</v>
      </c>
      <c r="E1259" s="113" t="s">
        <v>788</v>
      </c>
      <c r="F1259" s="114">
        <v>61</v>
      </c>
      <c r="G1259" s="113" t="s">
        <v>2716</v>
      </c>
      <c r="H1259" s="113" t="s">
        <v>259</v>
      </c>
      <c r="I1259" s="113" t="s">
        <v>786</v>
      </c>
      <c r="J1259" s="113" t="s">
        <v>320</v>
      </c>
      <c r="K1259" s="113" t="s">
        <v>382</v>
      </c>
      <c r="L1259" s="113" t="s">
        <v>420</v>
      </c>
      <c r="M1259" s="113" t="s">
        <v>388</v>
      </c>
      <c r="N1259" s="113" t="s">
        <v>44</v>
      </c>
      <c r="O1259" s="113" t="s">
        <v>433</v>
      </c>
      <c r="P1259" s="113" t="s">
        <v>824</v>
      </c>
      <c r="Q1259" s="113">
        <v>221</v>
      </c>
      <c r="R1259" s="113" t="s">
        <v>71</v>
      </c>
      <c r="S1259" s="84" t="str">
        <f t="shared" si="133"/>
        <v>KENT WOOL</v>
      </c>
      <c r="T1259" s="84" t="str">
        <f t="shared" si="136"/>
        <v>синий / черный</v>
      </c>
      <c r="Y1259" s="60">
        <f t="shared" si="137"/>
        <v>2</v>
      </c>
      <c r="Z1259" s="49">
        <f t="shared" si="138"/>
        <v>279</v>
      </c>
      <c r="AA1259" s="60">
        <f t="shared" si="139"/>
        <v>2279</v>
      </c>
    </row>
    <row r="1260" spans="1:27">
      <c r="A1260" s="84" t="str">
        <f t="shared" si="134"/>
        <v>6210403261</v>
      </c>
      <c r="B1260" s="84" t="str">
        <f t="shared" si="135"/>
        <v>02-279-60</v>
      </c>
      <c r="C1260" s="113" t="s">
        <v>2719</v>
      </c>
      <c r="D1260" s="113" t="s">
        <v>2720</v>
      </c>
      <c r="E1260" s="113" t="s">
        <v>790</v>
      </c>
      <c r="F1260" s="114">
        <v>55</v>
      </c>
      <c r="G1260" s="113" t="s">
        <v>2716</v>
      </c>
      <c r="H1260" s="113" t="s">
        <v>174</v>
      </c>
      <c r="I1260" s="113" t="s">
        <v>786</v>
      </c>
      <c r="J1260" s="113" t="s">
        <v>320</v>
      </c>
      <c r="K1260" s="113" t="s">
        <v>382</v>
      </c>
      <c r="L1260" s="113" t="s">
        <v>420</v>
      </c>
      <c r="M1260" s="113" t="s">
        <v>388</v>
      </c>
      <c r="N1260" s="113" t="s">
        <v>44</v>
      </c>
      <c r="O1260" s="113" t="s">
        <v>433</v>
      </c>
      <c r="P1260" s="113" t="s">
        <v>824</v>
      </c>
      <c r="Q1260" s="113">
        <v>261</v>
      </c>
      <c r="R1260" s="113" t="s">
        <v>86</v>
      </c>
      <c r="S1260" s="84" t="str">
        <f t="shared" si="133"/>
        <v>KENT WOOL</v>
      </c>
      <c r="T1260" s="84" t="str">
        <f t="shared" si="136"/>
        <v>коричневый / серый</v>
      </c>
      <c r="Y1260" s="60">
        <f t="shared" si="137"/>
        <v>2</v>
      </c>
      <c r="Z1260" s="49">
        <f t="shared" si="138"/>
        <v>279</v>
      </c>
      <c r="AA1260" s="60">
        <f t="shared" si="139"/>
        <v>2279</v>
      </c>
    </row>
    <row r="1261" spans="1:27">
      <c r="A1261" s="84" t="str">
        <f t="shared" si="134"/>
        <v>6210403261</v>
      </c>
      <c r="B1261" s="84" t="str">
        <f t="shared" si="135"/>
        <v>02-279-60</v>
      </c>
      <c r="C1261" s="113" t="s">
        <v>2721</v>
      </c>
      <c r="D1261" s="113" t="s">
        <v>2720</v>
      </c>
      <c r="E1261" s="113" t="s">
        <v>787</v>
      </c>
      <c r="F1261" s="114">
        <v>57</v>
      </c>
      <c r="G1261" s="113" t="s">
        <v>2716</v>
      </c>
      <c r="H1261" s="113" t="s">
        <v>174</v>
      </c>
      <c r="I1261" s="113" t="s">
        <v>786</v>
      </c>
      <c r="J1261" s="113" t="s">
        <v>320</v>
      </c>
      <c r="K1261" s="113" t="s">
        <v>382</v>
      </c>
      <c r="L1261" s="113" t="s">
        <v>420</v>
      </c>
      <c r="M1261" s="113" t="s">
        <v>388</v>
      </c>
      <c r="N1261" s="113" t="s">
        <v>44</v>
      </c>
      <c r="O1261" s="113" t="s">
        <v>433</v>
      </c>
      <c r="P1261" s="113" t="s">
        <v>824</v>
      </c>
      <c r="Q1261" s="113">
        <v>261</v>
      </c>
      <c r="R1261" s="113" t="s">
        <v>86</v>
      </c>
      <c r="S1261" s="84" t="str">
        <f t="shared" si="133"/>
        <v>KENT WOOL</v>
      </c>
      <c r="T1261" s="84" t="str">
        <f t="shared" si="136"/>
        <v>коричневый / серый</v>
      </c>
      <c r="Y1261" s="60">
        <f t="shared" si="137"/>
        <v>2</v>
      </c>
      <c r="Z1261" s="49">
        <f t="shared" si="138"/>
        <v>279</v>
      </c>
      <c r="AA1261" s="60">
        <f t="shared" si="139"/>
        <v>2279</v>
      </c>
    </row>
    <row r="1262" spans="1:27">
      <c r="A1262" s="84" t="str">
        <f t="shared" si="134"/>
        <v>6210403261</v>
      </c>
      <c r="B1262" s="84" t="str">
        <f t="shared" si="135"/>
        <v>02-279-60</v>
      </c>
      <c r="C1262" s="113" t="s">
        <v>2722</v>
      </c>
      <c r="D1262" s="113" t="s">
        <v>2720</v>
      </c>
      <c r="E1262" s="113" t="s">
        <v>785</v>
      </c>
      <c r="F1262" s="114">
        <v>59</v>
      </c>
      <c r="G1262" s="113" t="s">
        <v>2716</v>
      </c>
      <c r="H1262" s="113" t="s">
        <v>174</v>
      </c>
      <c r="I1262" s="113" t="s">
        <v>786</v>
      </c>
      <c r="J1262" s="113" t="s">
        <v>320</v>
      </c>
      <c r="K1262" s="113" t="s">
        <v>382</v>
      </c>
      <c r="L1262" s="113" t="s">
        <v>420</v>
      </c>
      <c r="M1262" s="113" t="s">
        <v>388</v>
      </c>
      <c r="N1262" s="113" t="s">
        <v>44</v>
      </c>
      <c r="O1262" s="113" t="s">
        <v>433</v>
      </c>
      <c r="P1262" s="113" t="s">
        <v>824</v>
      </c>
      <c r="Q1262" s="113">
        <v>261</v>
      </c>
      <c r="R1262" s="113" t="s">
        <v>86</v>
      </c>
      <c r="S1262" s="84" t="str">
        <f t="shared" si="133"/>
        <v>KENT WOOL</v>
      </c>
      <c r="T1262" s="84" t="str">
        <f t="shared" si="136"/>
        <v>коричневый / серый</v>
      </c>
      <c r="Y1262" s="60">
        <f t="shared" si="137"/>
        <v>2</v>
      </c>
      <c r="Z1262" s="49">
        <f t="shared" si="138"/>
        <v>279</v>
      </c>
      <c r="AA1262" s="60">
        <f t="shared" si="139"/>
        <v>2279</v>
      </c>
    </row>
    <row r="1263" spans="1:27">
      <c r="A1263" s="84" t="str">
        <f t="shared" si="134"/>
        <v>6210403261</v>
      </c>
      <c r="B1263" s="84" t="str">
        <f t="shared" si="135"/>
        <v>02-279-60</v>
      </c>
      <c r="C1263" s="113" t="s">
        <v>2723</v>
      </c>
      <c r="D1263" s="113" t="s">
        <v>2720</v>
      </c>
      <c r="E1263" s="113" t="s">
        <v>788</v>
      </c>
      <c r="F1263" s="114">
        <v>61</v>
      </c>
      <c r="G1263" s="113" t="s">
        <v>2716</v>
      </c>
      <c r="H1263" s="113" t="s">
        <v>174</v>
      </c>
      <c r="I1263" s="113" t="s">
        <v>786</v>
      </c>
      <c r="J1263" s="113" t="s">
        <v>320</v>
      </c>
      <c r="K1263" s="113" t="s">
        <v>382</v>
      </c>
      <c r="L1263" s="113" t="s">
        <v>420</v>
      </c>
      <c r="M1263" s="113" t="s">
        <v>388</v>
      </c>
      <c r="N1263" s="113" t="s">
        <v>44</v>
      </c>
      <c r="O1263" s="113" t="s">
        <v>433</v>
      </c>
      <c r="P1263" s="113" t="s">
        <v>824</v>
      </c>
      <c r="Q1263" s="113">
        <v>261</v>
      </c>
      <c r="R1263" s="113" t="s">
        <v>86</v>
      </c>
      <c r="S1263" s="84" t="str">
        <f t="shared" si="133"/>
        <v>KENT WOOL</v>
      </c>
      <c r="T1263" s="84" t="str">
        <f t="shared" si="136"/>
        <v>коричневый / серый</v>
      </c>
      <c r="Y1263" s="60">
        <f t="shared" si="137"/>
        <v>2</v>
      </c>
      <c r="Z1263" s="49">
        <f t="shared" si="138"/>
        <v>279</v>
      </c>
      <c r="AA1263" s="60">
        <f t="shared" si="139"/>
        <v>2279</v>
      </c>
    </row>
    <row r="1264" spans="1:27">
      <c r="A1264" s="84" t="str">
        <f t="shared" si="134"/>
        <v>6210403261</v>
      </c>
      <c r="B1264" s="84" t="str">
        <f t="shared" si="135"/>
        <v>02-279-60</v>
      </c>
      <c r="C1264" s="113" t="s">
        <v>2724</v>
      </c>
      <c r="D1264" s="113" t="s">
        <v>2720</v>
      </c>
      <c r="E1264" s="113" t="s">
        <v>789</v>
      </c>
      <c r="F1264" s="114">
        <v>63</v>
      </c>
      <c r="G1264" s="113" t="s">
        <v>2716</v>
      </c>
      <c r="H1264" s="113" t="s">
        <v>174</v>
      </c>
      <c r="I1264" s="113" t="s">
        <v>786</v>
      </c>
      <c r="J1264" s="113" t="s">
        <v>320</v>
      </c>
      <c r="K1264" s="113" t="s">
        <v>382</v>
      </c>
      <c r="L1264" s="113" t="s">
        <v>420</v>
      </c>
      <c r="M1264" s="113" t="s">
        <v>388</v>
      </c>
      <c r="N1264" s="113" t="s">
        <v>44</v>
      </c>
      <c r="O1264" s="113" t="s">
        <v>433</v>
      </c>
      <c r="P1264" s="113" t="s">
        <v>824</v>
      </c>
      <c r="Q1264" s="113">
        <v>261</v>
      </c>
      <c r="R1264" s="113" t="s">
        <v>86</v>
      </c>
      <c r="S1264" s="84" t="str">
        <f t="shared" si="133"/>
        <v>KENT WOOL</v>
      </c>
      <c r="T1264" s="84" t="str">
        <f t="shared" si="136"/>
        <v>коричневый / серый</v>
      </c>
      <c r="Y1264" s="60">
        <f t="shared" si="137"/>
        <v>2</v>
      </c>
      <c r="Z1264" s="49">
        <f t="shared" si="138"/>
        <v>279</v>
      </c>
      <c r="AA1264" s="60">
        <f t="shared" si="139"/>
        <v>2279</v>
      </c>
    </row>
    <row r="1265" spans="1:27">
      <c r="A1265" s="84" t="str">
        <f t="shared" si="134"/>
        <v>66101052</v>
      </c>
      <c r="B1265" s="84" t="str">
        <f t="shared" si="135"/>
        <v>02-088-16</v>
      </c>
      <c r="C1265" s="113" t="s">
        <v>2725</v>
      </c>
      <c r="D1265" s="113" t="s">
        <v>2726</v>
      </c>
      <c r="E1265" s="113" t="s">
        <v>787</v>
      </c>
      <c r="F1265" s="114">
        <v>57</v>
      </c>
      <c r="G1265" s="113" t="s">
        <v>1120</v>
      </c>
      <c r="H1265" s="113" t="s">
        <v>55</v>
      </c>
      <c r="I1265" s="113" t="s">
        <v>786</v>
      </c>
      <c r="J1265" s="113" t="s">
        <v>320</v>
      </c>
      <c r="K1265" s="113" t="s">
        <v>382</v>
      </c>
      <c r="L1265" s="113" t="s">
        <v>420</v>
      </c>
      <c r="M1265" s="113" t="s">
        <v>388</v>
      </c>
      <c r="N1265" s="113" t="s">
        <v>44</v>
      </c>
      <c r="O1265" s="113" t="s">
        <v>433</v>
      </c>
      <c r="P1265" s="113" t="s">
        <v>824</v>
      </c>
      <c r="Q1265" s="113">
        <v>2</v>
      </c>
      <c r="R1265" s="113" t="s">
        <v>71</v>
      </c>
      <c r="S1265" s="84" t="str">
        <f t="shared" si="133"/>
        <v>TEXAS</v>
      </c>
      <c r="T1265" s="84" t="str">
        <f t="shared" si="136"/>
        <v>темно-синий</v>
      </c>
      <c r="Y1265" s="60">
        <f t="shared" si="137"/>
        <v>2</v>
      </c>
      <c r="Z1265" s="49">
        <f t="shared" si="138"/>
        <v>88</v>
      </c>
      <c r="AA1265" s="60">
        <f t="shared" si="139"/>
        <v>2088</v>
      </c>
    </row>
    <row r="1266" spans="1:27">
      <c r="A1266" s="84" t="str">
        <f t="shared" si="134"/>
        <v>66101052</v>
      </c>
      <c r="B1266" s="84" t="str">
        <f t="shared" si="135"/>
        <v>02-088-16</v>
      </c>
      <c r="C1266" s="113" t="s">
        <v>2727</v>
      </c>
      <c r="D1266" s="113" t="s">
        <v>2726</v>
      </c>
      <c r="E1266" s="113" t="s">
        <v>785</v>
      </c>
      <c r="F1266" s="114">
        <v>59</v>
      </c>
      <c r="G1266" s="113" t="s">
        <v>1120</v>
      </c>
      <c r="H1266" s="113" t="s">
        <v>55</v>
      </c>
      <c r="I1266" s="113" t="s">
        <v>786</v>
      </c>
      <c r="J1266" s="113" t="s">
        <v>320</v>
      </c>
      <c r="K1266" s="113" t="s">
        <v>382</v>
      </c>
      <c r="L1266" s="113" t="s">
        <v>420</v>
      </c>
      <c r="M1266" s="113" t="s">
        <v>388</v>
      </c>
      <c r="N1266" s="113" t="s">
        <v>44</v>
      </c>
      <c r="O1266" s="113" t="s">
        <v>433</v>
      </c>
      <c r="P1266" s="113" t="s">
        <v>824</v>
      </c>
      <c r="Q1266" s="113">
        <v>2</v>
      </c>
      <c r="R1266" s="113" t="s">
        <v>71</v>
      </c>
      <c r="S1266" s="84" t="str">
        <f t="shared" si="133"/>
        <v>TEXAS</v>
      </c>
      <c r="T1266" s="84" t="str">
        <f t="shared" si="136"/>
        <v>темно-синий</v>
      </c>
      <c r="Y1266" s="60">
        <f t="shared" si="137"/>
        <v>2</v>
      </c>
      <c r="Z1266" s="49">
        <f t="shared" si="138"/>
        <v>88</v>
      </c>
      <c r="AA1266" s="60">
        <f t="shared" si="139"/>
        <v>2088</v>
      </c>
    </row>
    <row r="1267" spans="1:27">
      <c r="A1267" s="84" t="str">
        <f t="shared" si="134"/>
        <v>66101052</v>
      </c>
      <c r="B1267" s="84" t="str">
        <f t="shared" si="135"/>
        <v>02-088-16</v>
      </c>
      <c r="C1267" s="113" t="s">
        <v>2728</v>
      </c>
      <c r="D1267" s="113" t="s">
        <v>2726</v>
      </c>
      <c r="E1267" s="113" t="s">
        <v>788</v>
      </c>
      <c r="F1267" s="114">
        <v>61</v>
      </c>
      <c r="G1267" s="113" t="s">
        <v>1120</v>
      </c>
      <c r="H1267" s="113" t="s">
        <v>55</v>
      </c>
      <c r="I1267" s="113" t="s">
        <v>786</v>
      </c>
      <c r="J1267" s="113" t="s">
        <v>320</v>
      </c>
      <c r="K1267" s="113" t="s">
        <v>382</v>
      </c>
      <c r="L1267" s="113" t="s">
        <v>420</v>
      </c>
      <c r="M1267" s="113" t="s">
        <v>388</v>
      </c>
      <c r="N1267" s="113" t="s">
        <v>44</v>
      </c>
      <c r="O1267" s="113" t="s">
        <v>433</v>
      </c>
      <c r="P1267" s="113" t="s">
        <v>824</v>
      </c>
      <c r="Q1267" s="113">
        <v>2</v>
      </c>
      <c r="R1267" s="113" t="s">
        <v>71</v>
      </c>
      <c r="S1267" s="84" t="str">
        <f t="shared" si="133"/>
        <v>TEXAS</v>
      </c>
      <c r="T1267" s="84" t="str">
        <f t="shared" si="136"/>
        <v>темно-синий</v>
      </c>
      <c r="Y1267" s="60">
        <f t="shared" si="137"/>
        <v>2</v>
      </c>
      <c r="Z1267" s="49">
        <f t="shared" si="138"/>
        <v>88</v>
      </c>
      <c r="AA1267" s="60">
        <f t="shared" si="139"/>
        <v>2088</v>
      </c>
    </row>
    <row r="1268" spans="1:27">
      <c r="A1268" s="84" t="str">
        <f t="shared" si="134"/>
        <v>66101052</v>
      </c>
      <c r="B1268" s="84" t="str">
        <f t="shared" si="135"/>
        <v>02-088-16</v>
      </c>
      <c r="C1268" s="113" t="s">
        <v>2729</v>
      </c>
      <c r="D1268" s="113" t="s">
        <v>2726</v>
      </c>
      <c r="E1268" s="113" t="s">
        <v>789</v>
      </c>
      <c r="F1268" s="114">
        <v>63</v>
      </c>
      <c r="G1268" s="113" t="s">
        <v>1120</v>
      </c>
      <c r="H1268" s="113" t="s">
        <v>55</v>
      </c>
      <c r="I1268" s="113" t="s">
        <v>786</v>
      </c>
      <c r="J1268" s="113" t="s">
        <v>320</v>
      </c>
      <c r="K1268" s="113" t="s">
        <v>382</v>
      </c>
      <c r="L1268" s="113" t="s">
        <v>420</v>
      </c>
      <c r="M1268" s="113" t="s">
        <v>388</v>
      </c>
      <c r="N1268" s="113" t="s">
        <v>44</v>
      </c>
      <c r="O1268" s="113" t="s">
        <v>433</v>
      </c>
      <c r="P1268" s="113" t="s">
        <v>824</v>
      </c>
      <c r="Q1268" s="113">
        <v>2</v>
      </c>
      <c r="R1268" s="113" t="s">
        <v>71</v>
      </c>
      <c r="S1268" s="84" t="str">
        <f t="shared" si="133"/>
        <v>TEXAS</v>
      </c>
      <c r="T1268" s="84" t="str">
        <f t="shared" si="136"/>
        <v>темно-синий</v>
      </c>
      <c r="Y1268" s="60">
        <f t="shared" si="137"/>
        <v>2</v>
      </c>
      <c r="Z1268" s="49">
        <f t="shared" si="138"/>
        <v>88</v>
      </c>
      <c r="AA1268" s="60">
        <f t="shared" si="139"/>
        <v>2088</v>
      </c>
    </row>
    <row r="1269" spans="1:27">
      <c r="A1269" s="84" t="str">
        <f t="shared" si="134"/>
        <v>661750168</v>
      </c>
      <c r="B1269" s="84" t="str">
        <f t="shared" si="135"/>
        <v>02-280-14</v>
      </c>
      <c r="C1269" s="113" t="s">
        <v>2730</v>
      </c>
      <c r="D1269" s="113" t="s">
        <v>2731</v>
      </c>
      <c r="E1269" s="113" t="s">
        <v>787</v>
      </c>
      <c r="F1269" s="114">
        <v>57</v>
      </c>
      <c r="G1269" s="113" t="s">
        <v>2732</v>
      </c>
      <c r="H1269" s="113" t="s">
        <v>86</v>
      </c>
      <c r="I1269" s="113" t="s">
        <v>810</v>
      </c>
      <c r="J1269" s="113" t="s">
        <v>320</v>
      </c>
      <c r="K1269" s="113" t="s">
        <v>382</v>
      </c>
      <c r="L1269" s="113" t="s">
        <v>420</v>
      </c>
      <c r="M1269" s="113" t="s">
        <v>388</v>
      </c>
      <c r="N1269" s="113" t="s">
        <v>32</v>
      </c>
      <c r="O1269" s="113" t="s">
        <v>385</v>
      </c>
      <c r="P1269" s="113" t="s">
        <v>824</v>
      </c>
      <c r="Q1269" s="113">
        <v>68</v>
      </c>
      <c r="R1269" s="113" t="s">
        <v>86</v>
      </c>
      <c r="S1269" s="84" t="str">
        <f t="shared" si="133"/>
        <v>TEXAS EMBOSSED</v>
      </c>
      <c r="T1269" s="84" t="str">
        <f t="shared" si="136"/>
        <v>коричневый</v>
      </c>
      <c r="Y1269" s="60">
        <f t="shared" si="137"/>
        <v>2</v>
      </c>
      <c r="Z1269" s="49">
        <f t="shared" si="138"/>
        <v>280</v>
      </c>
      <c r="AA1269" s="60">
        <f t="shared" si="139"/>
        <v>2280</v>
      </c>
    </row>
    <row r="1270" spans="1:27">
      <c r="A1270" s="84" t="str">
        <f t="shared" si="134"/>
        <v>661750168</v>
      </c>
      <c r="B1270" s="84" t="str">
        <f t="shared" si="135"/>
        <v>02-280-14</v>
      </c>
      <c r="C1270" s="113" t="s">
        <v>2733</v>
      </c>
      <c r="D1270" s="113" t="s">
        <v>2731</v>
      </c>
      <c r="E1270" s="113" t="s">
        <v>785</v>
      </c>
      <c r="F1270" s="114">
        <v>59</v>
      </c>
      <c r="G1270" s="113" t="s">
        <v>2732</v>
      </c>
      <c r="H1270" s="113" t="s">
        <v>86</v>
      </c>
      <c r="I1270" s="113" t="s">
        <v>810</v>
      </c>
      <c r="J1270" s="113" t="s">
        <v>320</v>
      </c>
      <c r="K1270" s="113" t="s">
        <v>382</v>
      </c>
      <c r="L1270" s="113" t="s">
        <v>420</v>
      </c>
      <c r="M1270" s="113" t="s">
        <v>388</v>
      </c>
      <c r="N1270" s="113" t="s">
        <v>32</v>
      </c>
      <c r="O1270" s="113" t="s">
        <v>385</v>
      </c>
      <c r="P1270" s="113" t="s">
        <v>824</v>
      </c>
      <c r="Q1270" s="113">
        <v>68</v>
      </c>
      <c r="R1270" s="113" t="s">
        <v>86</v>
      </c>
      <c r="S1270" s="84" t="str">
        <f t="shared" si="133"/>
        <v>TEXAS EMBOSSED</v>
      </c>
      <c r="T1270" s="84" t="str">
        <f t="shared" si="136"/>
        <v>коричневый</v>
      </c>
      <c r="Y1270" s="60">
        <f t="shared" si="137"/>
        <v>2</v>
      </c>
      <c r="Z1270" s="49">
        <f t="shared" si="138"/>
        <v>280</v>
      </c>
      <c r="AA1270" s="60">
        <f t="shared" si="139"/>
        <v>2280</v>
      </c>
    </row>
    <row r="1271" spans="1:27">
      <c r="A1271" s="84" t="str">
        <f t="shared" si="134"/>
        <v>661750168</v>
      </c>
      <c r="B1271" s="84" t="str">
        <f t="shared" si="135"/>
        <v>02-280-14</v>
      </c>
      <c r="C1271" s="113" t="s">
        <v>2734</v>
      </c>
      <c r="D1271" s="113" t="s">
        <v>2731</v>
      </c>
      <c r="E1271" s="113" t="s">
        <v>788</v>
      </c>
      <c r="F1271" s="114">
        <v>61</v>
      </c>
      <c r="G1271" s="113" t="s">
        <v>2732</v>
      </c>
      <c r="H1271" s="113" t="s">
        <v>86</v>
      </c>
      <c r="I1271" s="113" t="s">
        <v>810</v>
      </c>
      <c r="J1271" s="113" t="s">
        <v>320</v>
      </c>
      <c r="K1271" s="113" t="s">
        <v>382</v>
      </c>
      <c r="L1271" s="113" t="s">
        <v>420</v>
      </c>
      <c r="M1271" s="113" t="s">
        <v>388</v>
      </c>
      <c r="N1271" s="113" t="s">
        <v>32</v>
      </c>
      <c r="O1271" s="113" t="s">
        <v>385</v>
      </c>
      <c r="P1271" s="113" t="s">
        <v>824</v>
      </c>
      <c r="Q1271" s="113">
        <v>68</v>
      </c>
      <c r="R1271" s="113" t="s">
        <v>86</v>
      </c>
      <c r="S1271" s="84" t="str">
        <f t="shared" si="133"/>
        <v>TEXAS EMBOSSED</v>
      </c>
      <c r="T1271" s="84" t="str">
        <f t="shared" si="136"/>
        <v>коричневый</v>
      </c>
      <c r="Y1271" s="60">
        <f t="shared" si="137"/>
        <v>2</v>
      </c>
      <c r="Z1271" s="49">
        <f t="shared" si="138"/>
        <v>280</v>
      </c>
      <c r="AA1271" s="60">
        <f t="shared" si="139"/>
        <v>2280</v>
      </c>
    </row>
    <row r="1272" spans="1:27">
      <c r="A1272" s="84" t="str">
        <f t="shared" si="134"/>
        <v>6620304228</v>
      </c>
      <c r="B1272" s="84" t="str">
        <f t="shared" si="135"/>
        <v>02-281-21</v>
      </c>
      <c r="C1272" s="113" t="s">
        <v>2735</v>
      </c>
      <c r="D1272" s="113" t="s">
        <v>2736</v>
      </c>
      <c r="E1272" s="113" t="s">
        <v>787</v>
      </c>
      <c r="F1272" s="114">
        <v>57</v>
      </c>
      <c r="G1272" s="113" t="s">
        <v>2737</v>
      </c>
      <c r="H1272" s="113" t="s">
        <v>252</v>
      </c>
      <c r="I1272" s="113" t="s">
        <v>786</v>
      </c>
      <c r="J1272" s="113" t="s">
        <v>320</v>
      </c>
      <c r="K1272" s="113" t="s">
        <v>382</v>
      </c>
      <c r="L1272" s="113" t="s">
        <v>420</v>
      </c>
      <c r="M1272" s="113" t="s">
        <v>388</v>
      </c>
      <c r="N1272" s="113" t="s">
        <v>44</v>
      </c>
      <c r="O1272" s="113" t="s">
        <v>433</v>
      </c>
      <c r="P1272" s="113" t="s">
        <v>824</v>
      </c>
      <c r="Q1272" s="113">
        <v>228</v>
      </c>
      <c r="R1272" s="113" t="s">
        <v>71</v>
      </c>
      <c r="S1272" s="84" t="str">
        <f t="shared" si="133"/>
        <v>DUCK PATCHWORK</v>
      </c>
      <c r="T1272" s="84" t="str">
        <f t="shared" si="136"/>
        <v>синий / красный</v>
      </c>
      <c r="Y1272" s="60">
        <f t="shared" si="137"/>
        <v>2</v>
      </c>
      <c r="Z1272" s="49">
        <f t="shared" si="138"/>
        <v>281</v>
      </c>
      <c r="AA1272" s="60">
        <f t="shared" si="139"/>
        <v>2281</v>
      </c>
    </row>
    <row r="1273" spans="1:27">
      <c r="A1273" s="84" t="str">
        <f t="shared" si="134"/>
        <v>6620304228</v>
      </c>
      <c r="B1273" s="84" t="str">
        <f t="shared" si="135"/>
        <v>02-281-21</v>
      </c>
      <c r="C1273" s="113" t="s">
        <v>2738</v>
      </c>
      <c r="D1273" s="113" t="s">
        <v>2736</v>
      </c>
      <c r="E1273" s="113" t="s">
        <v>785</v>
      </c>
      <c r="F1273" s="114">
        <v>59</v>
      </c>
      <c r="G1273" s="113" t="s">
        <v>2737</v>
      </c>
      <c r="H1273" s="113" t="s">
        <v>252</v>
      </c>
      <c r="I1273" s="113" t="s">
        <v>786</v>
      </c>
      <c r="J1273" s="113" t="s">
        <v>320</v>
      </c>
      <c r="K1273" s="113" t="s">
        <v>382</v>
      </c>
      <c r="L1273" s="113" t="s">
        <v>420</v>
      </c>
      <c r="M1273" s="113" t="s">
        <v>388</v>
      </c>
      <c r="N1273" s="113" t="s">
        <v>44</v>
      </c>
      <c r="O1273" s="113" t="s">
        <v>433</v>
      </c>
      <c r="P1273" s="113" t="s">
        <v>824</v>
      </c>
      <c r="Q1273" s="113">
        <v>228</v>
      </c>
      <c r="R1273" s="113" t="s">
        <v>71</v>
      </c>
      <c r="S1273" s="84" t="str">
        <f t="shared" si="133"/>
        <v>DUCK PATCHWORK</v>
      </c>
      <c r="T1273" s="84" t="str">
        <f t="shared" si="136"/>
        <v>синий / красный</v>
      </c>
      <c r="Y1273" s="60">
        <f t="shared" si="137"/>
        <v>2</v>
      </c>
      <c r="Z1273" s="49">
        <f t="shared" si="138"/>
        <v>281</v>
      </c>
      <c r="AA1273" s="60">
        <f t="shared" si="139"/>
        <v>2281</v>
      </c>
    </row>
    <row r="1274" spans="1:27">
      <c r="A1274" s="84" t="str">
        <f t="shared" si="134"/>
        <v>6620304228</v>
      </c>
      <c r="B1274" s="84" t="str">
        <f t="shared" si="135"/>
        <v>02-281-21</v>
      </c>
      <c r="C1274" s="113" t="s">
        <v>2739</v>
      </c>
      <c r="D1274" s="113" t="s">
        <v>2736</v>
      </c>
      <c r="E1274" s="113" t="s">
        <v>788</v>
      </c>
      <c r="F1274" s="114">
        <v>61</v>
      </c>
      <c r="G1274" s="113" t="s">
        <v>2737</v>
      </c>
      <c r="H1274" s="113" t="s">
        <v>252</v>
      </c>
      <c r="I1274" s="113" t="s">
        <v>786</v>
      </c>
      <c r="J1274" s="113" t="s">
        <v>320</v>
      </c>
      <c r="K1274" s="113" t="s">
        <v>382</v>
      </c>
      <c r="L1274" s="113" t="s">
        <v>420</v>
      </c>
      <c r="M1274" s="113" t="s">
        <v>388</v>
      </c>
      <c r="N1274" s="113" t="s">
        <v>44</v>
      </c>
      <c r="O1274" s="113" t="s">
        <v>433</v>
      </c>
      <c r="P1274" s="113" t="s">
        <v>824</v>
      </c>
      <c r="Q1274" s="113">
        <v>228</v>
      </c>
      <c r="R1274" s="113" t="s">
        <v>71</v>
      </c>
      <c r="S1274" s="84" t="str">
        <f t="shared" si="133"/>
        <v>DUCK PATCHWORK</v>
      </c>
      <c r="T1274" s="84" t="str">
        <f t="shared" si="136"/>
        <v>синий / красный</v>
      </c>
      <c r="Y1274" s="60">
        <f t="shared" si="137"/>
        <v>2</v>
      </c>
      <c r="Z1274" s="49">
        <f t="shared" si="138"/>
        <v>281</v>
      </c>
      <c r="AA1274" s="60">
        <f t="shared" si="139"/>
        <v>2281</v>
      </c>
    </row>
    <row r="1275" spans="1:27">
      <c r="A1275" s="84" t="str">
        <f t="shared" si="134"/>
        <v>6620304228</v>
      </c>
      <c r="B1275" s="84" t="str">
        <f t="shared" si="135"/>
        <v>02-281-21</v>
      </c>
      <c r="C1275" s="113" t="s">
        <v>2740</v>
      </c>
      <c r="D1275" s="113" t="s">
        <v>2736</v>
      </c>
      <c r="E1275" s="113" t="s">
        <v>813</v>
      </c>
      <c r="F1275" s="114">
        <v>56</v>
      </c>
      <c r="G1275" s="113" t="s">
        <v>2737</v>
      </c>
      <c r="H1275" s="113" t="s">
        <v>252</v>
      </c>
      <c r="I1275" s="113" t="s">
        <v>786</v>
      </c>
      <c r="J1275" s="113" t="s">
        <v>320</v>
      </c>
      <c r="K1275" s="113" t="s">
        <v>382</v>
      </c>
      <c r="L1275" s="113" t="s">
        <v>420</v>
      </c>
      <c r="M1275" s="113" t="s">
        <v>388</v>
      </c>
      <c r="N1275" s="113" t="s">
        <v>44</v>
      </c>
      <c r="O1275" s="113" t="s">
        <v>433</v>
      </c>
      <c r="P1275" s="113" t="s">
        <v>824</v>
      </c>
      <c r="Q1275" s="113">
        <v>228</v>
      </c>
      <c r="R1275" s="113" t="s">
        <v>71</v>
      </c>
      <c r="S1275" s="84" t="str">
        <f t="shared" si="133"/>
        <v>DUCK PATCHWORK</v>
      </c>
      <c r="T1275" s="84" t="str">
        <f t="shared" si="136"/>
        <v>синий / красный</v>
      </c>
      <c r="Y1275" s="60">
        <f t="shared" si="137"/>
        <v>2</v>
      </c>
      <c r="Z1275" s="49">
        <f t="shared" si="138"/>
        <v>281</v>
      </c>
      <c r="AA1275" s="60">
        <f t="shared" si="139"/>
        <v>2281</v>
      </c>
    </row>
    <row r="1276" spans="1:27">
      <c r="A1276" s="84" t="str">
        <f t="shared" si="134"/>
        <v>6620304228</v>
      </c>
      <c r="B1276" s="84" t="str">
        <f t="shared" si="135"/>
        <v>02-281-21</v>
      </c>
      <c r="C1276" s="113" t="s">
        <v>2741</v>
      </c>
      <c r="D1276" s="113" t="s">
        <v>2736</v>
      </c>
      <c r="E1276" s="113" t="s">
        <v>797</v>
      </c>
      <c r="F1276" s="114">
        <v>58</v>
      </c>
      <c r="G1276" s="113" t="s">
        <v>2737</v>
      </c>
      <c r="H1276" s="113" t="s">
        <v>252</v>
      </c>
      <c r="I1276" s="113" t="s">
        <v>786</v>
      </c>
      <c r="J1276" s="113" t="s">
        <v>320</v>
      </c>
      <c r="K1276" s="113" t="s">
        <v>382</v>
      </c>
      <c r="L1276" s="113" t="s">
        <v>420</v>
      </c>
      <c r="M1276" s="113" t="s">
        <v>388</v>
      </c>
      <c r="N1276" s="113" t="s">
        <v>44</v>
      </c>
      <c r="O1276" s="113" t="s">
        <v>433</v>
      </c>
      <c r="P1276" s="113" t="s">
        <v>824</v>
      </c>
      <c r="Q1276" s="113">
        <v>228</v>
      </c>
      <c r="R1276" s="113" t="s">
        <v>71</v>
      </c>
      <c r="S1276" s="84" t="str">
        <f t="shared" si="133"/>
        <v>DUCK PATCHWORK</v>
      </c>
      <c r="T1276" s="84" t="str">
        <f t="shared" si="136"/>
        <v>синий / красный</v>
      </c>
      <c r="Y1276" s="60">
        <f t="shared" si="137"/>
        <v>2</v>
      </c>
      <c r="Z1276" s="49">
        <f t="shared" si="138"/>
        <v>281</v>
      </c>
      <c r="AA1276" s="60">
        <f t="shared" si="139"/>
        <v>2281</v>
      </c>
    </row>
    <row r="1277" spans="1:27">
      <c r="A1277" s="84" t="str">
        <f t="shared" si="134"/>
        <v>6620304228</v>
      </c>
      <c r="B1277" s="84" t="str">
        <f t="shared" si="135"/>
        <v>02-281-21</v>
      </c>
      <c r="C1277" s="113" t="s">
        <v>2742</v>
      </c>
      <c r="D1277" s="113" t="s">
        <v>2736</v>
      </c>
      <c r="E1277" s="113" t="s">
        <v>798</v>
      </c>
      <c r="F1277" s="114">
        <v>60</v>
      </c>
      <c r="G1277" s="113" t="s">
        <v>2737</v>
      </c>
      <c r="H1277" s="113" t="s">
        <v>252</v>
      </c>
      <c r="I1277" s="113" t="s">
        <v>786</v>
      </c>
      <c r="J1277" s="113" t="s">
        <v>320</v>
      </c>
      <c r="K1277" s="113" t="s">
        <v>382</v>
      </c>
      <c r="L1277" s="113" t="s">
        <v>420</v>
      </c>
      <c r="M1277" s="113" t="s">
        <v>388</v>
      </c>
      <c r="N1277" s="113" t="s">
        <v>44</v>
      </c>
      <c r="O1277" s="113" t="s">
        <v>433</v>
      </c>
      <c r="P1277" s="113" t="s">
        <v>824</v>
      </c>
      <c r="Q1277" s="113">
        <v>228</v>
      </c>
      <c r="R1277" s="113" t="s">
        <v>71</v>
      </c>
      <c r="S1277" s="84" t="str">
        <f t="shared" si="133"/>
        <v>DUCK PATCHWORK</v>
      </c>
      <c r="T1277" s="84" t="str">
        <f t="shared" si="136"/>
        <v>синий / красный</v>
      </c>
      <c r="Y1277" s="60">
        <f t="shared" si="137"/>
        <v>2</v>
      </c>
      <c r="Z1277" s="49">
        <f t="shared" si="138"/>
        <v>281</v>
      </c>
      <c r="AA1277" s="60">
        <f t="shared" si="139"/>
        <v>2281</v>
      </c>
    </row>
    <row r="1278" spans="1:27">
      <c r="A1278" s="84" t="str">
        <f t="shared" si="134"/>
        <v>6620304228</v>
      </c>
      <c r="B1278" s="84" t="str">
        <f t="shared" si="135"/>
        <v>02-281-21</v>
      </c>
      <c r="C1278" s="113" t="s">
        <v>2743</v>
      </c>
      <c r="D1278" s="113" t="s">
        <v>2736</v>
      </c>
      <c r="E1278" s="113" t="s">
        <v>835</v>
      </c>
      <c r="F1278" s="114">
        <v>62</v>
      </c>
      <c r="G1278" s="113" t="s">
        <v>2737</v>
      </c>
      <c r="H1278" s="113" t="s">
        <v>252</v>
      </c>
      <c r="I1278" s="113" t="s">
        <v>786</v>
      </c>
      <c r="J1278" s="113" t="s">
        <v>320</v>
      </c>
      <c r="K1278" s="113" t="s">
        <v>382</v>
      </c>
      <c r="L1278" s="113" t="s">
        <v>420</v>
      </c>
      <c r="M1278" s="113" t="s">
        <v>388</v>
      </c>
      <c r="N1278" s="113" t="s">
        <v>44</v>
      </c>
      <c r="O1278" s="113" t="s">
        <v>433</v>
      </c>
      <c r="P1278" s="113" t="s">
        <v>824</v>
      </c>
      <c r="Q1278" s="113">
        <v>228</v>
      </c>
      <c r="R1278" s="113" t="s">
        <v>71</v>
      </c>
      <c r="S1278" s="84" t="str">
        <f t="shared" si="133"/>
        <v>DUCK PATCHWORK</v>
      </c>
      <c r="T1278" s="84" t="str">
        <f t="shared" si="136"/>
        <v>синий / красный</v>
      </c>
      <c r="Y1278" s="60">
        <f t="shared" si="137"/>
        <v>2</v>
      </c>
      <c r="Z1278" s="49">
        <f t="shared" si="138"/>
        <v>281</v>
      </c>
      <c r="AA1278" s="60">
        <f t="shared" si="139"/>
        <v>2281</v>
      </c>
    </row>
    <row r="1279" spans="1:27">
      <c r="A1279" s="84" t="str">
        <f t="shared" si="134"/>
        <v>6620304274</v>
      </c>
      <c r="B1279" s="84" t="str">
        <f t="shared" si="135"/>
        <v>02-281-27</v>
      </c>
      <c r="C1279" s="113" t="s">
        <v>2744</v>
      </c>
      <c r="D1279" s="113" t="s">
        <v>2745</v>
      </c>
      <c r="E1279" s="113" t="s">
        <v>787</v>
      </c>
      <c r="F1279" s="114">
        <v>57</v>
      </c>
      <c r="G1279" s="113" t="s">
        <v>2737</v>
      </c>
      <c r="H1279" s="113" t="s">
        <v>168</v>
      </c>
      <c r="I1279" s="113" t="s">
        <v>786</v>
      </c>
      <c r="J1279" s="113" t="s">
        <v>320</v>
      </c>
      <c r="K1279" s="113" t="s">
        <v>382</v>
      </c>
      <c r="L1279" s="113" t="s">
        <v>420</v>
      </c>
      <c r="M1279" s="113" t="s">
        <v>388</v>
      </c>
      <c r="N1279" s="113" t="s">
        <v>44</v>
      </c>
      <c r="O1279" s="113" t="s">
        <v>433</v>
      </c>
      <c r="P1279" s="113" t="s">
        <v>824</v>
      </c>
      <c r="Q1279" s="113">
        <v>274</v>
      </c>
      <c r="R1279" s="113" t="s">
        <v>86</v>
      </c>
      <c r="S1279" s="84" t="str">
        <f t="shared" si="133"/>
        <v>DUCK PATCHWORK</v>
      </c>
      <c r="T1279" s="84" t="str">
        <f t="shared" si="136"/>
        <v>коричневый / зеленый</v>
      </c>
      <c r="Y1279" s="60">
        <f t="shared" si="137"/>
        <v>2</v>
      </c>
      <c r="Z1279" s="49">
        <f t="shared" si="138"/>
        <v>281</v>
      </c>
      <c r="AA1279" s="60">
        <f t="shared" si="139"/>
        <v>2281</v>
      </c>
    </row>
    <row r="1280" spans="1:27">
      <c r="A1280" s="84" t="str">
        <f t="shared" si="134"/>
        <v>6620304274</v>
      </c>
      <c r="B1280" s="84" t="str">
        <f t="shared" si="135"/>
        <v>02-281-27</v>
      </c>
      <c r="C1280" s="113" t="s">
        <v>2746</v>
      </c>
      <c r="D1280" s="113" t="s">
        <v>2745</v>
      </c>
      <c r="E1280" s="113" t="s">
        <v>785</v>
      </c>
      <c r="F1280" s="114">
        <v>59</v>
      </c>
      <c r="G1280" s="113" t="s">
        <v>2737</v>
      </c>
      <c r="H1280" s="113" t="s">
        <v>168</v>
      </c>
      <c r="I1280" s="113" t="s">
        <v>786</v>
      </c>
      <c r="J1280" s="113" t="s">
        <v>320</v>
      </c>
      <c r="K1280" s="113" t="s">
        <v>382</v>
      </c>
      <c r="L1280" s="113" t="s">
        <v>420</v>
      </c>
      <c r="M1280" s="113" t="s">
        <v>388</v>
      </c>
      <c r="N1280" s="113" t="s">
        <v>44</v>
      </c>
      <c r="O1280" s="113" t="s">
        <v>433</v>
      </c>
      <c r="P1280" s="113" t="s">
        <v>824</v>
      </c>
      <c r="Q1280" s="113">
        <v>274</v>
      </c>
      <c r="R1280" s="113" t="s">
        <v>86</v>
      </c>
      <c r="S1280" s="84" t="str">
        <f t="shared" si="133"/>
        <v>DUCK PATCHWORK</v>
      </c>
      <c r="T1280" s="84" t="str">
        <f t="shared" si="136"/>
        <v>коричневый / зеленый</v>
      </c>
      <c r="Y1280" s="60">
        <f t="shared" si="137"/>
        <v>2</v>
      </c>
      <c r="Z1280" s="49">
        <f t="shared" si="138"/>
        <v>281</v>
      </c>
      <c r="AA1280" s="60">
        <f t="shared" si="139"/>
        <v>2281</v>
      </c>
    </row>
    <row r="1281" spans="1:27">
      <c r="A1281" s="84" t="str">
        <f t="shared" si="134"/>
        <v>6620304274</v>
      </c>
      <c r="B1281" s="84" t="str">
        <f t="shared" si="135"/>
        <v>02-281-27</v>
      </c>
      <c r="C1281" s="113" t="s">
        <v>2747</v>
      </c>
      <c r="D1281" s="113" t="s">
        <v>2745</v>
      </c>
      <c r="E1281" s="113" t="s">
        <v>788</v>
      </c>
      <c r="F1281" s="114">
        <v>61</v>
      </c>
      <c r="G1281" s="113" t="s">
        <v>2737</v>
      </c>
      <c r="H1281" s="113" t="s">
        <v>168</v>
      </c>
      <c r="I1281" s="113" t="s">
        <v>786</v>
      </c>
      <c r="J1281" s="113" t="s">
        <v>320</v>
      </c>
      <c r="K1281" s="113" t="s">
        <v>382</v>
      </c>
      <c r="L1281" s="113" t="s">
        <v>420</v>
      </c>
      <c r="M1281" s="113" t="s">
        <v>388</v>
      </c>
      <c r="N1281" s="113" t="s">
        <v>44</v>
      </c>
      <c r="O1281" s="113" t="s">
        <v>433</v>
      </c>
      <c r="P1281" s="113" t="s">
        <v>824</v>
      </c>
      <c r="Q1281" s="113">
        <v>274</v>
      </c>
      <c r="R1281" s="113" t="s">
        <v>86</v>
      </c>
      <c r="S1281" s="84" t="str">
        <f t="shared" si="133"/>
        <v>DUCK PATCHWORK</v>
      </c>
      <c r="T1281" s="84" t="str">
        <f t="shared" si="136"/>
        <v>коричневый / зеленый</v>
      </c>
      <c r="Y1281" s="60">
        <f t="shared" si="137"/>
        <v>2</v>
      </c>
      <c r="Z1281" s="49">
        <f t="shared" si="138"/>
        <v>281</v>
      </c>
      <c r="AA1281" s="60">
        <f t="shared" si="139"/>
        <v>2281</v>
      </c>
    </row>
    <row r="1282" spans="1:27">
      <c r="A1282" s="84" t="str">
        <f t="shared" si="134"/>
        <v>6620304274</v>
      </c>
      <c r="B1282" s="84" t="str">
        <f t="shared" si="135"/>
        <v>02-281-27</v>
      </c>
      <c r="C1282" s="113" t="s">
        <v>2748</v>
      </c>
      <c r="D1282" s="113" t="s">
        <v>2745</v>
      </c>
      <c r="E1282" s="113" t="s">
        <v>789</v>
      </c>
      <c r="F1282" s="114">
        <v>63</v>
      </c>
      <c r="G1282" s="113" t="s">
        <v>2737</v>
      </c>
      <c r="H1282" s="113" t="s">
        <v>168</v>
      </c>
      <c r="I1282" s="113" t="s">
        <v>786</v>
      </c>
      <c r="J1282" s="113" t="s">
        <v>320</v>
      </c>
      <c r="K1282" s="113" t="s">
        <v>382</v>
      </c>
      <c r="L1282" s="113" t="s">
        <v>420</v>
      </c>
      <c r="M1282" s="113" t="s">
        <v>388</v>
      </c>
      <c r="N1282" s="113" t="s">
        <v>44</v>
      </c>
      <c r="O1282" s="113" t="s">
        <v>433</v>
      </c>
      <c r="P1282" s="113" t="s">
        <v>824</v>
      </c>
      <c r="Q1282" s="113">
        <v>274</v>
      </c>
      <c r="R1282" s="113" t="s">
        <v>86</v>
      </c>
      <c r="S1282" s="84" t="str">
        <f t="shared" ref="S1282:S1345" si="140">IF(A1282&lt;&gt;"",IF(FIND(" ",G1282)&gt;=1,MID(G1282,FIND(" ",G1282)+1,LEN(G1282)),""),"")</f>
        <v>DUCK PATCHWORK</v>
      </c>
      <c r="T1282" s="84" t="str">
        <f t="shared" si="136"/>
        <v>коричневый / зеленый</v>
      </c>
      <c r="Y1282" s="60">
        <f t="shared" si="137"/>
        <v>2</v>
      </c>
      <c r="Z1282" s="49">
        <f t="shared" si="138"/>
        <v>281</v>
      </c>
      <c r="AA1282" s="60">
        <f t="shared" si="139"/>
        <v>2281</v>
      </c>
    </row>
    <row r="1283" spans="1:27">
      <c r="A1283" s="84" t="str">
        <f t="shared" ref="A1283:A1346" si="141">IF(G1283&amp;Q1283&lt;&gt;"",IF(FIND(" ",G1283)&gt;=1,MID(G1283,1,FIND(" ",G1283)-1)&amp;Q1283,G1283&amp;Q1283),"")</f>
        <v>6620304274</v>
      </c>
      <c r="B1283" s="84" t="str">
        <f t="shared" ref="B1283:B1346" si="142">IF(C1283&lt;&gt;"",LEFT(C1283,9),"")</f>
        <v>02-281-27</v>
      </c>
      <c r="C1283" s="113" t="s">
        <v>2749</v>
      </c>
      <c r="D1283" s="113" t="s">
        <v>2745</v>
      </c>
      <c r="E1283" s="113" t="s">
        <v>813</v>
      </c>
      <c r="F1283" s="114">
        <v>56</v>
      </c>
      <c r="G1283" s="113" t="s">
        <v>2737</v>
      </c>
      <c r="H1283" s="113" t="s">
        <v>168</v>
      </c>
      <c r="I1283" s="113" t="s">
        <v>786</v>
      </c>
      <c r="J1283" s="113" t="s">
        <v>320</v>
      </c>
      <c r="K1283" s="113" t="s">
        <v>382</v>
      </c>
      <c r="L1283" s="113" t="s">
        <v>420</v>
      </c>
      <c r="M1283" s="113" t="s">
        <v>388</v>
      </c>
      <c r="N1283" s="113" t="s">
        <v>44</v>
      </c>
      <c r="O1283" s="113" t="s">
        <v>433</v>
      </c>
      <c r="P1283" s="113" t="s">
        <v>824</v>
      </c>
      <c r="Q1283" s="113">
        <v>274</v>
      </c>
      <c r="R1283" s="113" t="s">
        <v>86</v>
      </c>
      <c r="S1283" s="84" t="str">
        <f t="shared" si="140"/>
        <v>DUCK PATCHWORK</v>
      </c>
      <c r="T1283" s="84" t="str">
        <f t="shared" ref="T1283:T1346" si="143">IF(H1283&lt;&gt;"",H1283,"")</f>
        <v>коричневый / зеленый</v>
      </c>
      <c r="Y1283" s="60">
        <f t="shared" ref="Y1283:Y1346" si="144">IFERROR(VALUE(MID($C1283,1,2)),0)</f>
        <v>2</v>
      </c>
      <c r="Z1283" s="49">
        <f t="shared" ref="Z1283:Z1346" si="145">IFERROR(VALUE(MID($C1283,4,3)),0)</f>
        <v>281</v>
      </c>
      <c r="AA1283" s="60">
        <f t="shared" ref="AA1283:AA1346" si="146">VALUE(RIGHT("00"&amp;Y1283,2)&amp;RIGHT("000"&amp;Z1283,3))</f>
        <v>2281</v>
      </c>
    </row>
    <row r="1284" spans="1:27">
      <c r="A1284" s="84" t="str">
        <f t="shared" si="141"/>
        <v>6620304274</v>
      </c>
      <c r="B1284" s="84" t="str">
        <f t="shared" si="142"/>
        <v>02-281-27</v>
      </c>
      <c r="C1284" s="113" t="s">
        <v>2750</v>
      </c>
      <c r="D1284" s="113" t="s">
        <v>2745</v>
      </c>
      <c r="E1284" s="113" t="s">
        <v>797</v>
      </c>
      <c r="F1284" s="114">
        <v>58</v>
      </c>
      <c r="G1284" s="113" t="s">
        <v>2737</v>
      </c>
      <c r="H1284" s="113" t="s">
        <v>168</v>
      </c>
      <c r="I1284" s="113" t="s">
        <v>786</v>
      </c>
      <c r="J1284" s="113" t="s">
        <v>320</v>
      </c>
      <c r="K1284" s="113" t="s">
        <v>382</v>
      </c>
      <c r="L1284" s="113" t="s">
        <v>420</v>
      </c>
      <c r="M1284" s="113" t="s">
        <v>388</v>
      </c>
      <c r="N1284" s="113" t="s">
        <v>44</v>
      </c>
      <c r="O1284" s="113" t="s">
        <v>433</v>
      </c>
      <c r="P1284" s="113" t="s">
        <v>824</v>
      </c>
      <c r="Q1284" s="113">
        <v>274</v>
      </c>
      <c r="R1284" s="113" t="s">
        <v>86</v>
      </c>
      <c r="S1284" s="84" t="str">
        <f t="shared" si="140"/>
        <v>DUCK PATCHWORK</v>
      </c>
      <c r="T1284" s="84" t="str">
        <f t="shared" si="143"/>
        <v>коричневый / зеленый</v>
      </c>
      <c r="Y1284" s="60">
        <f t="shared" si="144"/>
        <v>2</v>
      </c>
      <c r="Z1284" s="49">
        <f t="shared" si="145"/>
        <v>281</v>
      </c>
      <c r="AA1284" s="60">
        <f t="shared" si="146"/>
        <v>2281</v>
      </c>
    </row>
    <row r="1285" spans="1:27">
      <c r="A1285" s="84" t="str">
        <f t="shared" si="141"/>
        <v>6620304274</v>
      </c>
      <c r="B1285" s="84" t="str">
        <f t="shared" si="142"/>
        <v>02-281-27</v>
      </c>
      <c r="C1285" s="113" t="s">
        <v>2751</v>
      </c>
      <c r="D1285" s="113" t="s">
        <v>2745</v>
      </c>
      <c r="E1285" s="113" t="s">
        <v>798</v>
      </c>
      <c r="F1285" s="114">
        <v>60</v>
      </c>
      <c r="G1285" s="113" t="s">
        <v>2737</v>
      </c>
      <c r="H1285" s="113" t="s">
        <v>168</v>
      </c>
      <c r="I1285" s="113" t="s">
        <v>786</v>
      </c>
      <c r="J1285" s="113" t="s">
        <v>320</v>
      </c>
      <c r="K1285" s="113" t="s">
        <v>382</v>
      </c>
      <c r="L1285" s="113" t="s">
        <v>420</v>
      </c>
      <c r="M1285" s="113" t="s">
        <v>388</v>
      </c>
      <c r="N1285" s="113" t="s">
        <v>44</v>
      </c>
      <c r="O1285" s="113" t="s">
        <v>433</v>
      </c>
      <c r="P1285" s="113" t="s">
        <v>824</v>
      </c>
      <c r="Q1285" s="113">
        <v>274</v>
      </c>
      <c r="R1285" s="113" t="s">
        <v>86</v>
      </c>
      <c r="S1285" s="84" t="str">
        <f t="shared" si="140"/>
        <v>DUCK PATCHWORK</v>
      </c>
      <c r="T1285" s="84" t="str">
        <f t="shared" si="143"/>
        <v>коричневый / зеленый</v>
      </c>
      <c r="Y1285" s="60">
        <f t="shared" si="144"/>
        <v>2</v>
      </c>
      <c r="Z1285" s="49">
        <f t="shared" si="145"/>
        <v>281</v>
      </c>
      <c r="AA1285" s="60">
        <f t="shared" si="146"/>
        <v>2281</v>
      </c>
    </row>
    <row r="1286" spans="1:27">
      <c r="A1286" s="84" t="str">
        <f t="shared" si="141"/>
        <v>6620505331</v>
      </c>
      <c r="B1286" s="84" t="str">
        <f t="shared" si="142"/>
        <v>02-070-05</v>
      </c>
      <c r="C1286" s="113" t="s">
        <v>2752</v>
      </c>
      <c r="D1286" s="113" t="s">
        <v>2753</v>
      </c>
      <c r="E1286" s="113" t="s">
        <v>790</v>
      </c>
      <c r="F1286" s="114">
        <v>55</v>
      </c>
      <c r="G1286" s="113" t="s">
        <v>997</v>
      </c>
      <c r="H1286" s="113" t="s">
        <v>277</v>
      </c>
      <c r="I1286" s="113" t="s">
        <v>986</v>
      </c>
      <c r="J1286" s="113" t="s">
        <v>320</v>
      </c>
      <c r="K1286" s="113" t="s">
        <v>382</v>
      </c>
      <c r="L1286" s="113" t="s">
        <v>420</v>
      </c>
      <c r="M1286" s="113" t="s">
        <v>388</v>
      </c>
      <c r="N1286" s="113" t="s">
        <v>44</v>
      </c>
      <c r="O1286" s="113" t="s">
        <v>433</v>
      </c>
      <c r="P1286" s="113" t="s">
        <v>824</v>
      </c>
      <c r="Q1286" s="113">
        <v>331</v>
      </c>
      <c r="R1286" s="113" t="s">
        <v>83</v>
      </c>
      <c r="S1286" s="84" t="str">
        <f t="shared" si="140"/>
        <v>DUCK</v>
      </c>
      <c r="T1286" s="84" t="str">
        <f t="shared" si="143"/>
        <v>темно-серый</v>
      </c>
      <c r="Y1286" s="60">
        <f t="shared" si="144"/>
        <v>2</v>
      </c>
      <c r="Z1286" s="49">
        <f t="shared" si="145"/>
        <v>70</v>
      </c>
      <c r="AA1286" s="60">
        <f t="shared" si="146"/>
        <v>2070</v>
      </c>
    </row>
    <row r="1287" spans="1:27">
      <c r="A1287" s="84" t="str">
        <f t="shared" si="141"/>
        <v>6620505331</v>
      </c>
      <c r="B1287" s="84" t="str">
        <f t="shared" si="142"/>
        <v>02-070-05</v>
      </c>
      <c r="C1287" s="113" t="s">
        <v>2754</v>
      </c>
      <c r="D1287" s="113" t="s">
        <v>2753</v>
      </c>
      <c r="E1287" s="113" t="s">
        <v>787</v>
      </c>
      <c r="F1287" s="114">
        <v>57</v>
      </c>
      <c r="G1287" s="113" t="s">
        <v>997</v>
      </c>
      <c r="H1287" s="113" t="s">
        <v>277</v>
      </c>
      <c r="I1287" s="113" t="s">
        <v>986</v>
      </c>
      <c r="J1287" s="113" t="s">
        <v>320</v>
      </c>
      <c r="K1287" s="113" t="s">
        <v>382</v>
      </c>
      <c r="L1287" s="113" t="s">
        <v>420</v>
      </c>
      <c r="M1287" s="113" t="s">
        <v>388</v>
      </c>
      <c r="N1287" s="113" t="s">
        <v>44</v>
      </c>
      <c r="O1287" s="113" t="s">
        <v>433</v>
      </c>
      <c r="P1287" s="113" t="s">
        <v>824</v>
      </c>
      <c r="Q1287" s="113">
        <v>331</v>
      </c>
      <c r="R1287" s="113" t="s">
        <v>83</v>
      </c>
      <c r="S1287" s="84" t="str">
        <f t="shared" si="140"/>
        <v>DUCK</v>
      </c>
      <c r="T1287" s="84" t="str">
        <f t="shared" si="143"/>
        <v>темно-серый</v>
      </c>
      <c r="Y1287" s="60">
        <f t="shared" si="144"/>
        <v>2</v>
      </c>
      <c r="Z1287" s="49">
        <f t="shared" si="145"/>
        <v>70</v>
      </c>
      <c r="AA1287" s="60">
        <f t="shared" si="146"/>
        <v>2070</v>
      </c>
    </row>
    <row r="1288" spans="1:27">
      <c r="A1288" s="84" t="str">
        <f t="shared" si="141"/>
        <v>6620505331</v>
      </c>
      <c r="B1288" s="84" t="str">
        <f t="shared" si="142"/>
        <v>02-070-05</v>
      </c>
      <c r="C1288" s="113" t="s">
        <v>2755</v>
      </c>
      <c r="D1288" s="113" t="s">
        <v>2753</v>
      </c>
      <c r="E1288" s="113" t="s">
        <v>785</v>
      </c>
      <c r="F1288" s="114">
        <v>59</v>
      </c>
      <c r="G1288" s="113" t="s">
        <v>997</v>
      </c>
      <c r="H1288" s="113" t="s">
        <v>277</v>
      </c>
      <c r="I1288" s="113" t="s">
        <v>986</v>
      </c>
      <c r="J1288" s="113" t="s">
        <v>320</v>
      </c>
      <c r="K1288" s="113" t="s">
        <v>382</v>
      </c>
      <c r="L1288" s="113" t="s">
        <v>420</v>
      </c>
      <c r="M1288" s="113" t="s">
        <v>388</v>
      </c>
      <c r="N1288" s="113" t="s">
        <v>44</v>
      </c>
      <c r="O1288" s="113" t="s">
        <v>433</v>
      </c>
      <c r="P1288" s="113" t="s">
        <v>824</v>
      </c>
      <c r="Q1288" s="113">
        <v>331</v>
      </c>
      <c r="R1288" s="113" t="s">
        <v>83</v>
      </c>
      <c r="S1288" s="84" t="str">
        <f t="shared" si="140"/>
        <v>DUCK</v>
      </c>
      <c r="T1288" s="84" t="str">
        <f t="shared" si="143"/>
        <v>темно-серый</v>
      </c>
      <c r="Y1288" s="60">
        <f t="shared" si="144"/>
        <v>2</v>
      </c>
      <c r="Z1288" s="49">
        <f t="shared" si="145"/>
        <v>70</v>
      </c>
      <c r="AA1288" s="60">
        <f t="shared" si="146"/>
        <v>2070</v>
      </c>
    </row>
    <row r="1289" spans="1:27">
      <c r="A1289" s="84" t="str">
        <f t="shared" si="141"/>
        <v>6620505331</v>
      </c>
      <c r="B1289" s="84" t="str">
        <f t="shared" si="142"/>
        <v>02-070-05</v>
      </c>
      <c r="C1289" s="113" t="s">
        <v>2756</v>
      </c>
      <c r="D1289" s="113" t="s">
        <v>2753</v>
      </c>
      <c r="E1289" s="113" t="s">
        <v>788</v>
      </c>
      <c r="F1289" s="114">
        <v>61</v>
      </c>
      <c r="G1289" s="113" t="s">
        <v>997</v>
      </c>
      <c r="H1289" s="113" t="s">
        <v>277</v>
      </c>
      <c r="I1289" s="113" t="s">
        <v>986</v>
      </c>
      <c r="J1289" s="113" t="s">
        <v>320</v>
      </c>
      <c r="K1289" s="113" t="s">
        <v>382</v>
      </c>
      <c r="L1289" s="113" t="s">
        <v>420</v>
      </c>
      <c r="M1289" s="113" t="s">
        <v>388</v>
      </c>
      <c r="N1289" s="113" t="s">
        <v>44</v>
      </c>
      <c r="O1289" s="113" t="s">
        <v>433</v>
      </c>
      <c r="P1289" s="113" t="s">
        <v>824</v>
      </c>
      <c r="Q1289" s="113">
        <v>331</v>
      </c>
      <c r="R1289" s="113" t="s">
        <v>83</v>
      </c>
      <c r="S1289" s="84" t="str">
        <f t="shared" si="140"/>
        <v>DUCK</v>
      </c>
      <c r="T1289" s="84" t="str">
        <f t="shared" si="143"/>
        <v>темно-серый</v>
      </c>
      <c r="Y1289" s="60">
        <f t="shared" si="144"/>
        <v>2</v>
      </c>
      <c r="Z1289" s="49">
        <f t="shared" si="145"/>
        <v>70</v>
      </c>
      <c r="AA1289" s="60">
        <f t="shared" si="146"/>
        <v>2070</v>
      </c>
    </row>
    <row r="1290" spans="1:27">
      <c r="A1290" s="84" t="str">
        <f t="shared" si="141"/>
        <v>6620505331</v>
      </c>
      <c r="B1290" s="84" t="str">
        <f t="shared" si="142"/>
        <v>02-070-05</v>
      </c>
      <c r="C1290" s="113" t="s">
        <v>2757</v>
      </c>
      <c r="D1290" s="113" t="s">
        <v>2753</v>
      </c>
      <c r="E1290" s="113" t="s">
        <v>789</v>
      </c>
      <c r="F1290" s="114">
        <v>63</v>
      </c>
      <c r="G1290" s="113" t="s">
        <v>997</v>
      </c>
      <c r="H1290" s="113" t="s">
        <v>277</v>
      </c>
      <c r="I1290" s="113" t="s">
        <v>986</v>
      </c>
      <c r="J1290" s="113" t="s">
        <v>320</v>
      </c>
      <c r="K1290" s="113" t="s">
        <v>382</v>
      </c>
      <c r="L1290" s="113" t="s">
        <v>420</v>
      </c>
      <c r="M1290" s="113" t="s">
        <v>388</v>
      </c>
      <c r="N1290" s="113" t="s">
        <v>44</v>
      </c>
      <c r="O1290" s="113" t="s">
        <v>433</v>
      </c>
      <c r="P1290" s="113" t="s">
        <v>824</v>
      </c>
      <c r="Q1290" s="113">
        <v>331</v>
      </c>
      <c r="R1290" s="113" t="s">
        <v>83</v>
      </c>
      <c r="S1290" s="84" t="str">
        <f t="shared" si="140"/>
        <v>DUCK</v>
      </c>
      <c r="T1290" s="84" t="str">
        <f t="shared" si="143"/>
        <v>темно-серый</v>
      </c>
      <c r="Y1290" s="60">
        <f t="shared" si="144"/>
        <v>2</v>
      </c>
      <c r="Z1290" s="49">
        <f t="shared" si="145"/>
        <v>70</v>
      </c>
      <c r="AA1290" s="60">
        <f t="shared" si="146"/>
        <v>2070</v>
      </c>
    </row>
    <row r="1291" spans="1:27">
      <c r="A1291" s="84" t="str">
        <f t="shared" si="141"/>
        <v>6620505331</v>
      </c>
      <c r="B1291" s="84" t="str">
        <f t="shared" si="142"/>
        <v>02-070-05</v>
      </c>
      <c r="C1291" s="113" t="s">
        <v>2758</v>
      </c>
      <c r="D1291" s="113" t="s">
        <v>2753</v>
      </c>
      <c r="E1291" s="113" t="s">
        <v>813</v>
      </c>
      <c r="F1291" s="114">
        <v>56</v>
      </c>
      <c r="G1291" s="113" t="s">
        <v>997</v>
      </c>
      <c r="H1291" s="113" t="s">
        <v>277</v>
      </c>
      <c r="I1291" s="113" t="s">
        <v>986</v>
      </c>
      <c r="J1291" s="113" t="s">
        <v>320</v>
      </c>
      <c r="K1291" s="113" t="s">
        <v>382</v>
      </c>
      <c r="L1291" s="113" t="s">
        <v>420</v>
      </c>
      <c r="M1291" s="113" t="s">
        <v>388</v>
      </c>
      <c r="N1291" s="113" t="s">
        <v>44</v>
      </c>
      <c r="O1291" s="113" t="s">
        <v>433</v>
      </c>
      <c r="P1291" s="113" t="s">
        <v>824</v>
      </c>
      <c r="Q1291" s="113">
        <v>331</v>
      </c>
      <c r="R1291" s="113" t="s">
        <v>83</v>
      </c>
      <c r="S1291" s="84" t="str">
        <f t="shared" si="140"/>
        <v>DUCK</v>
      </c>
      <c r="T1291" s="84" t="str">
        <f t="shared" si="143"/>
        <v>темно-серый</v>
      </c>
      <c r="Y1291" s="60">
        <f t="shared" si="144"/>
        <v>2</v>
      </c>
      <c r="Z1291" s="49">
        <f t="shared" si="145"/>
        <v>70</v>
      </c>
      <c r="AA1291" s="60">
        <f t="shared" si="146"/>
        <v>2070</v>
      </c>
    </row>
    <row r="1292" spans="1:27">
      <c r="A1292" s="84" t="str">
        <f t="shared" si="141"/>
        <v>6620505331</v>
      </c>
      <c r="B1292" s="84" t="str">
        <f t="shared" si="142"/>
        <v>02-070-05</v>
      </c>
      <c r="C1292" s="113" t="s">
        <v>2759</v>
      </c>
      <c r="D1292" s="113" t="s">
        <v>2753</v>
      </c>
      <c r="E1292" s="113" t="s">
        <v>797</v>
      </c>
      <c r="F1292" s="114">
        <v>58</v>
      </c>
      <c r="G1292" s="113" t="s">
        <v>997</v>
      </c>
      <c r="H1292" s="113" t="s">
        <v>277</v>
      </c>
      <c r="I1292" s="113" t="s">
        <v>986</v>
      </c>
      <c r="J1292" s="113" t="s">
        <v>320</v>
      </c>
      <c r="K1292" s="113" t="s">
        <v>382</v>
      </c>
      <c r="L1292" s="113" t="s">
        <v>420</v>
      </c>
      <c r="M1292" s="113" t="s">
        <v>388</v>
      </c>
      <c r="N1292" s="113" t="s">
        <v>44</v>
      </c>
      <c r="O1292" s="113" t="s">
        <v>433</v>
      </c>
      <c r="P1292" s="113" t="s">
        <v>824</v>
      </c>
      <c r="Q1292" s="113">
        <v>331</v>
      </c>
      <c r="R1292" s="113" t="s">
        <v>83</v>
      </c>
      <c r="S1292" s="84" t="str">
        <f t="shared" si="140"/>
        <v>DUCK</v>
      </c>
      <c r="T1292" s="84" t="str">
        <f t="shared" si="143"/>
        <v>темно-серый</v>
      </c>
      <c r="Y1292" s="60">
        <f t="shared" si="144"/>
        <v>2</v>
      </c>
      <c r="Z1292" s="49">
        <f t="shared" si="145"/>
        <v>70</v>
      </c>
      <c r="AA1292" s="60">
        <f t="shared" si="146"/>
        <v>2070</v>
      </c>
    </row>
    <row r="1293" spans="1:27">
      <c r="A1293" s="84" t="str">
        <f t="shared" si="141"/>
        <v>6620505331</v>
      </c>
      <c r="B1293" s="84" t="str">
        <f t="shared" si="142"/>
        <v>02-070-05</v>
      </c>
      <c r="C1293" s="113" t="s">
        <v>2760</v>
      </c>
      <c r="D1293" s="113" t="s">
        <v>2753</v>
      </c>
      <c r="E1293" s="113" t="s">
        <v>798</v>
      </c>
      <c r="F1293" s="114">
        <v>60</v>
      </c>
      <c r="G1293" s="113" t="s">
        <v>997</v>
      </c>
      <c r="H1293" s="113" t="s">
        <v>277</v>
      </c>
      <c r="I1293" s="113" t="s">
        <v>986</v>
      </c>
      <c r="J1293" s="113" t="s">
        <v>320</v>
      </c>
      <c r="K1293" s="113" t="s">
        <v>382</v>
      </c>
      <c r="L1293" s="113" t="s">
        <v>420</v>
      </c>
      <c r="M1293" s="113" t="s">
        <v>388</v>
      </c>
      <c r="N1293" s="113" t="s">
        <v>44</v>
      </c>
      <c r="O1293" s="113" t="s">
        <v>433</v>
      </c>
      <c r="P1293" s="113" t="s">
        <v>824</v>
      </c>
      <c r="Q1293" s="113">
        <v>331</v>
      </c>
      <c r="R1293" s="113" t="s">
        <v>83</v>
      </c>
      <c r="S1293" s="84" t="str">
        <f t="shared" si="140"/>
        <v>DUCK</v>
      </c>
      <c r="T1293" s="84" t="str">
        <f t="shared" si="143"/>
        <v>темно-серый</v>
      </c>
      <c r="Y1293" s="60">
        <f t="shared" si="144"/>
        <v>2</v>
      </c>
      <c r="Z1293" s="49">
        <f t="shared" si="145"/>
        <v>70</v>
      </c>
      <c r="AA1293" s="60">
        <f t="shared" si="146"/>
        <v>2070</v>
      </c>
    </row>
    <row r="1294" spans="1:27">
      <c r="A1294" s="84" t="str">
        <f t="shared" si="141"/>
        <v>6620505331</v>
      </c>
      <c r="B1294" s="84" t="str">
        <f t="shared" si="142"/>
        <v>02-070-05</v>
      </c>
      <c r="C1294" s="113" t="s">
        <v>2761</v>
      </c>
      <c r="D1294" s="113" t="s">
        <v>2753</v>
      </c>
      <c r="E1294" s="113" t="s">
        <v>835</v>
      </c>
      <c r="F1294" s="114">
        <v>62</v>
      </c>
      <c r="G1294" s="113" t="s">
        <v>997</v>
      </c>
      <c r="H1294" s="113" t="s">
        <v>277</v>
      </c>
      <c r="I1294" s="113" t="s">
        <v>986</v>
      </c>
      <c r="J1294" s="113" t="s">
        <v>320</v>
      </c>
      <c r="K1294" s="113" t="s">
        <v>382</v>
      </c>
      <c r="L1294" s="113" t="s">
        <v>420</v>
      </c>
      <c r="M1294" s="113" t="s">
        <v>388</v>
      </c>
      <c r="N1294" s="113" t="s">
        <v>44</v>
      </c>
      <c r="O1294" s="113" t="s">
        <v>433</v>
      </c>
      <c r="P1294" s="113" t="s">
        <v>824</v>
      </c>
      <c r="Q1294" s="113">
        <v>331</v>
      </c>
      <c r="R1294" s="113" t="s">
        <v>83</v>
      </c>
      <c r="S1294" s="84" t="str">
        <f t="shared" si="140"/>
        <v>DUCK</v>
      </c>
      <c r="T1294" s="84" t="str">
        <f t="shared" si="143"/>
        <v>темно-серый</v>
      </c>
      <c r="Y1294" s="60">
        <f t="shared" si="144"/>
        <v>2</v>
      </c>
      <c r="Z1294" s="49">
        <f t="shared" si="145"/>
        <v>70</v>
      </c>
      <c r="AA1294" s="60">
        <f t="shared" si="146"/>
        <v>2070</v>
      </c>
    </row>
    <row r="1295" spans="1:27">
      <c r="A1295" s="84" t="str">
        <f t="shared" si="141"/>
        <v>6620505361</v>
      </c>
      <c r="B1295" s="84" t="str">
        <f t="shared" si="142"/>
        <v>02-070-91</v>
      </c>
      <c r="C1295" s="113" t="s">
        <v>2762</v>
      </c>
      <c r="D1295" s="113" t="s">
        <v>2763</v>
      </c>
      <c r="E1295" s="113" t="s">
        <v>787</v>
      </c>
      <c r="F1295" s="114">
        <v>57</v>
      </c>
      <c r="G1295" s="113" t="s">
        <v>997</v>
      </c>
      <c r="H1295" s="113" t="s">
        <v>86</v>
      </c>
      <c r="I1295" s="113" t="s">
        <v>1069</v>
      </c>
      <c r="J1295" s="113" t="s">
        <v>320</v>
      </c>
      <c r="K1295" s="113" t="s">
        <v>382</v>
      </c>
      <c r="L1295" s="113" t="s">
        <v>420</v>
      </c>
      <c r="M1295" s="113" t="s">
        <v>388</v>
      </c>
      <c r="N1295" s="113" t="s">
        <v>44</v>
      </c>
      <c r="O1295" s="113" t="s">
        <v>386</v>
      </c>
      <c r="P1295" s="113" t="s">
        <v>824</v>
      </c>
      <c r="Q1295" s="113">
        <v>361</v>
      </c>
      <c r="R1295" s="113" t="s">
        <v>86</v>
      </c>
      <c r="S1295" s="84" t="str">
        <f t="shared" si="140"/>
        <v>DUCK</v>
      </c>
      <c r="T1295" s="84" t="str">
        <f t="shared" si="143"/>
        <v>коричневый</v>
      </c>
      <c r="Y1295" s="60">
        <f t="shared" si="144"/>
        <v>2</v>
      </c>
      <c r="Z1295" s="49">
        <f t="shared" si="145"/>
        <v>70</v>
      </c>
      <c r="AA1295" s="60">
        <f t="shared" si="146"/>
        <v>2070</v>
      </c>
    </row>
    <row r="1296" spans="1:27">
      <c r="A1296" s="84" t="str">
        <f t="shared" si="141"/>
        <v>6620505361</v>
      </c>
      <c r="B1296" s="84" t="str">
        <f t="shared" si="142"/>
        <v>02-070-91</v>
      </c>
      <c r="C1296" s="113" t="s">
        <v>2764</v>
      </c>
      <c r="D1296" s="113" t="s">
        <v>2763</v>
      </c>
      <c r="E1296" s="113" t="s">
        <v>785</v>
      </c>
      <c r="F1296" s="114">
        <v>59</v>
      </c>
      <c r="G1296" s="113" t="s">
        <v>997</v>
      </c>
      <c r="H1296" s="113" t="s">
        <v>86</v>
      </c>
      <c r="I1296" s="113" t="s">
        <v>1069</v>
      </c>
      <c r="J1296" s="113" t="s">
        <v>320</v>
      </c>
      <c r="K1296" s="113" t="s">
        <v>382</v>
      </c>
      <c r="L1296" s="113" t="s">
        <v>420</v>
      </c>
      <c r="M1296" s="113" t="s">
        <v>388</v>
      </c>
      <c r="N1296" s="113" t="s">
        <v>44</v>
      </c>
      <c r="O1296" s="113" t="s">
        <v>386</v>
      </c>
      <c r="P1296" s="113" t="s">
        <v>824</v>
      </c>
      <c r="Q1296" s="113">
        <v>361</v>
      </c>
      <c r="R1296" s="113" t="s">
        <v>86</v>
      </c>
      <c r="S1296" s="84" t="str">
        <f t="shared" si="140"/>
        <v>DUCK</v>
      </c>
      <c r="T1296" s="84" t="str">
        <f t="shared" si="143"/>
        <v>коричневый</v>
      </c>
      <c r="Y1296" s="60">
        <f t="shared" si="144"/>
        <v>2</v>
      </c>
      <c r="Z1296" s="49">
        <f t="shared" si="145"/>
        <v>70</v>
      </c>
      <c r="AA1296" s="60">
        <f t="shared" si="146"/>
        <v>2070</v>
      </c>
    </row>
    <row r="1297" spans="1:27">
      <c r="A1297" s="84" t="str">
        <f t="shared" si="141"/>
        <v>6620505361</v>
      </c>
      <c r="B1297" s="84" t="str">
        <f t="shared" si="142"/>
        <v>02-070-91</v>
      </c>
      <c r="C1297" s="113" t="s">
        <v>2765</v>
      </c>
      <c r="D1297" s="113" t="s">
        <v>2763</v>
      </c>
      <c r="E1297" s="113" t="s">
        <v>788</v>
      </c>
      <c r="F1297" s="114">
        <v>61</v>
      </c>
      <c r="G1297" s="113" t="s">
        <v>997</v>
      </c>
      <c r="H1297" s="113" t="s">
        <v>86</v>
      </c>
      <c r="I1297" s="113" t="s">
        <v>1069</v>
      </c>
      <c r="J1297" s="113" t="s">
        <v>320</v>
      </c>
      <c r="K1297" s="113" t="s">
        <v>382</v>
      </c>
      <c r="L1297" s="113" t="s">
        <v>420</v>
      </c>
      <c r="M1297" s="113" t="s">
        <v>388</v>
      </c>
      <c r="N1297" s="113" t="s">
        <v>44</v>
      </c>
      <c r="O1297" s="113" t="s">
        <v>386</v>
      </c>
      <c r="P1297" s="113" t="s">
        <v>824</v>
      </c>
      <c r="Q1297" s="113">
        <v>361</v>
      </c>
      <c r="R1297" s="113" t="s">
        <v>86</v>
      </c>
      <c r="S1297" s="84" t="str">
        <f t="shared" si="140"/>
        <v>DUCK</v>
      </c>
      <c r="T1297" s="84" t="str">
        <f t="shared" si="143"/>
        <v>коричневый</v>
      </c>
      <c r="Y1297" s="60">
        <f t="shared" si="144"/>
        <v>2</v>
      </c>
      <c r="Z1297" s="49">
        <f t="shared" si="145"/>
        <v>70</v>
      </c>
      <c r="AA1297" s="60">
        <f t="shared" si="146"/>
        <v>2070</v>
      </c>
    </row>
    <row r="1298" spans="1:27">
      <c r="A1298" s="84" t="str">
        <f t="shared" si="141"/>
        <v>6620505361</v>
      </c>
      <c r="B1298" s="84" t="str">
        <f t="shared" si="142"/>
        <v>02-070-91</v>
      </c>
      <c r="C1298" s="113" t="s">
        <v>2766</v>
      </c>
      <c r="D1298" s="113" t="s">
        <v>2763</v>
      </c>
      <c r="E1298" s="113" t="s">
        <v>789</v>
      </c>
      <c r="F1298" s="114">
        <v>63</v>
      </c>
      <c r="G1298" s="113" t="s">
        <v>997</v>
      </c>
      <c r="H1298" s="113" t="s">
        <v>86</v>
      </c>
      <c r="I1298" s="113" t="s">
        <v>1069</v>
      </c>
      <c r="J1298" s="113" t="s">
        <v>320</v>
      </c>
      <c r="K1298" s="113" t="s">
        <v>382</v>
      </c>
      <c r="L1298" s="113" t="s">
        <v>420</v>
      </c>
      <c r="M1298" s="113" t="s">
        <v>388</v>
      </c>
      <c r="N1298" s="113" t="s">
        <v>44</v>
      </c>
      <c r="O1298" s="113" t="s">
        <v>386</v>
      </c>
      <c r="P1298" s="113" t="s">
        <v>824</v>
      </c>
      <c r="Q1298" s="113">
        <v>361</v>
      </c>
      <c r="R1298" s="113" t="s">
        <v>86</v>
      </c>
      <c r="S1298" s="84" t="str">
        <f t="shared" si="140"/>
        <v>DUCK</v>
      </c>
      <c r="T1298" s="84" t="str">
        <f t="shared" si="143"/>
        <v>коричневый</v>
      </c>
      <c r="Y1298" s="60">
        <f t="shared" si="144"/>
        <v>2</v>
      </c>
      <c r="Z1298" s="49">
        <f t="shared" si="145"/>
        <v>70</v>
      </c>
      <c r="AA1298" s="60">
        <f t="shared" si="146"/>
        <v>2070</v>
      </c>
    </row>
    <row r="1299" spans="1:27">
      <c r="A1299" s="84" t="str">
        <f t="shared" si="141"/>
        <v>6620505361</v>
      </c>
      <c r="B1299" s="84" t="str">
        <f t="shared" si="142"/>
        <v>02-070-91</v>
      </c>
      <c r="C1299" s="113" t="s">
        <v>2767</v>
      </c>
      <c r="D1299" s="113" t="s">
        <v>2763</v>
      </c>
      <c r="E1299" s="113" t="s">
        <v>790</v>
      </c>
      <c r="F1299" s="114">
        <v>55</v>
      </c>
      <c r="G1299" s="113" t="s">
        <v>997</v>
      </c>
      <c r="H1299" s="113" t="s">
        <v>86</v>
      </c>
      <c r="I1299" s="113" t="s">
        <v>1069</v>
      </c>
      <c r="J1299" s="113" t="s">
        <v>320</v>
      </c>
      <c r="K1299" s="113" t="s">
        <v>382</v>
      </c>
      <c r="L1299" s="113" t="s">
        <v>420</v>
      </c>
      <c r="M1299" s="113" t="s">
        <v>388</v>
      </c>
      <c r="N1299" s="113" t="s">
        <v>44</v>
      </c>
      <c r="O1299" s="113" t="s">
        <v>386</v>
      </c>
      <c r="P1299" s="113" t="s">
        <v>824</v>
      </c>
      <c r="Q1299" s="113">
        <v>361</v>
      </c>
      <c r="R1299" s="113" t="s">
        <v>86</v>
      </c>
      <c r="S1299" s="84" t="str">
        <f t="shared" si="140"/>
        <v>DUCK</v>
      </c>
      <c r="T1299" s="84" t="str">
        <f t="shared" si="143"/>
        <v>коричневый</v>
      </c>
      <c r="Y1299" s="60">
        <f t="shared" si="144"/>
        <v>2</v>
      </c>
      <c r="Z1299" s="49">
        <f t="shared" si="145"/>
        <v>70</v>
      </c>
      <c r="AA1299" s="60">
        <f t="shared" si="146"/>
        <v>2070</v>
      </c>
    </row>
    <row r="1300" spans="1:27">
      <c r="A1300" s="84" t="str">
        <f t="shared" si="141"/>
        <v>6620505361</v>
      </c>
      <c r="B1300" s="84" t="str">
        <f t="shared" si="142"/>
        <v>02-070-91</v>
      </c>
      <c r="C1300" s="113" t="s">
        <v>2768</v>
      </c>
      <c r="D1300" s="113" t="s">
        <v>2763</v>
      </c>
      <c r="E1300" s="113" t="s">
        <v>797</v>
      </c>
      <c r="F1300" s="114">
        <v>58</v>
      </c>
      <c r="G1300" s="113" t="s">
        <v>997</v>
      </c>
      <c r="H1300" s="113" t="s">
        <v>86</v>
      </c>
      <c r="I1300" s="113" t="s">
        <v>1069</v>
      </c>
      <c r="J1300" s="113" t="s">
        <v>320</v>
      </c>
      <c r="K1300" s="113" t="s">
        <v>382</v>
      </c>
      <c r="L1300" s="113" t="s">
        <v>420</v>
      </c>
      <c r="M1300" s="113" t="s">
        <v>388</v>
      </c>
      <c r="N1300" s="113" t="s">
        <v>44</v>
      </c>
      <c r="O1300" s="113" t="s">
        <v>386</v>
      </c>
      <c r="P1300" s="113" t="s">
        <v>824</v>
      </c>
      <c r="Q1300" s="113">
        <v>361</v>
      </c>
      <c r="R1300" s="113" t="s">
        <v>86</v>
      </c>
      <c r="S1300" s="84" t="str">
        <f t="shared" si="140"/>
        <v>DUCK</v>
      </c>
      <c r="T1300" s="84" t="str">
        <f t="shared" si="143"/>
        <v>коричневый</v>
      </c>
      <c r="Y1300" s="60">
        <f t="shared" si="144"/>
        <v>2</v>
      </c>
      <c r="Z1300" s="49">
        <f t="shared" si="145"/>
        <v>70</v>
      </c>
      <c r="AA1300" s="60">
        <f t="shared" si="146"/>
        <v>2070</v>
      </c>
    </row>
    <row r="1301" spans="1:27">
      <c r="A1301" s="84" t="str">
        <f t="shared" si="141"/>
        <v>6620505361</v>
      </c>
      <c r="B1301" s="84" t="str">
        <f t="shared" si="142"/>
        <v>02-070-91</v>
      </c>
      <c r="C1301" s="113" t="s">
        <v>2769</v>
      </c>
      <c r="D1301" s="113" t="s">
        <v>2763</v>
      </c>
      <c r="E1301" s="113" t="s">
        <v>798</v>
      </c>
      <c r="F1301" s="114">
        <v>60</v>
      </c>
      <c r="G1301" s="113" t="s">
        <v>997</v>
      </c>
      <c r="H1301" s="113" t="s">
        <v>86</v>
      </c>
      <c r="I1301" s="113" t="s">
        <v>1069</v>
      </c>
      <c r="J1301" s="113" t="s">
        <v>320</v>
      </c>
      <c r="K1301" s="113" t="s">
        <v>382</v>
      </c>
      <c r="L1301" s="113" t="s">
        <v>420</v>
      </c>
      <c r="M1301" s="113" t="s">
        <v>388</v>
      </c>
      <c r="N1301" s="113" t="s">
        <v>44</v>
      </c>
      <c r="O1301" s="113" t="s">
        <v>386</v>
      </c>
      <c r="P1301" s="113" t="s">
        <v>824</v>
      </c>
      <c r="Q1301" s="113">
        <v>361</v>
      </c>
      <c r="R1301" s="113" t="s">
        <v>86</v>
      </c>
      <c r="S1301" s="84" t="str">
        <f t="shared" si="140"/>
        <v>DUCK</v>
      </c>
      <c r="T1301" s="84" t="str">
        <f t="shared" si="143"/>
        <v>коричневый</v>
      </c>
      <c r="Y1301" s="60">
        <f t="shared" si="144"/>
        <v>2</v>
      </c>
      <c r="Z1301" s="49">
        <f t="shared" si="145"/>
        <v>70</v>
      </c>
      <c r="AA1301" s="60">
        <f t="shared" si="146"/>
        <v>2070</v>
      </c>
    </row>
    <row r="1302" spans="1:27">
      <c r="A1302" s="84" t="str">
        <f t="shared" si="141"/>
        <v>662090226</v>
      </c>
      <c r="B1302" s="84" t="str">
        <f t="shared" si="142"/>
        <v>02-282-14</v>
      </c>
      <c r="C1302" s="113" t="s">
        <v>2770</v>
      </c>
      <c r="D1302" s="113" t="s">
        <v>2771</v>
      </c>
      <c r="E1302" s="113" t="s">
        <v>790</v>
      </c>
      <c r="F1302" s="114">
        <v>55</v>
      </c>
      <c r="G1302" s="113" t="s">
        <v>2772</v>
      </c>
      <c r="H1302" s="113" t="s">
        <v>86</v>
      </c>
      <c r="I1302" s="113" t="s">
        <v>2630</v>
      </c>
      <c r="J1302" s="113" t="s">
        <v>320</v>
      </c>
      <c r="K1302" s="113" t="s">
        <v>382</v>
      </c>
      <c r="L1302" s="113" t="s">
        <v>420</v>
      </c>
      <c r="M1302" s="113" t="s">
        <v>388</v>
      </c>
      <c r="N1302" s="113" t="s">
        <v>44</v>
      </c>
      <c r="O1302" s="113" t="s">
        <v>433</v>
      </c>
      <c r="P1302" s="113" t="s">
        <v>824</v>
      </c>
      <c r="Q1302" s="113">
        <v>26</v>
      </c>
      <c r="R1302" s="113" t="s">
        <v>86</v>
      </c>
      <c r="S1302" s="84" t="str">
        <f t="shared" si="140"/>
        <v>DUCK PATCHWORK</v>
      </c>
      <c r="T1302" s="84" t="str">
        <f t="shared" si="143"/>
        <v>коричневый</v>
      </c>
      <c r="Y1302" s="60">
        <f t="shared" si="144"/>
        <v>2</v>
      </c>
      <c r="Z1302" s="49">
        <f t="shared" si="145"/>
        <v>282</v>
      </c>
      <c r="AA1302" s="60">
        <f t="shared" si="146"/>
        <v>2282</v>
      </c>
    </row>
    <row r="1303" spans="1:27">
      <c r="A1303" s="84" t="str">
        <f t="shared" si="141"/>
        <v>662090226</v>
      </c>
      <c r="B1303" s="84" t="str">
        <f t="shared" si="142"/>
        <v>02-282-14</v>
      </c>
      <c r="C1303" s="113" t="s">
        <v>2773</v>
      </c>
      <c r="D1303" s="113" t="s">
        <v>2771</v>
      </c>
      <c r="E1303" s="113" t="s">
        <v>787</v>
      </c>
      <c r="F1303" s="114">
        <v>57</v>
      </c>
      <c r="G1303" s="113" t="s">
        <v>2772</v>
      </c>
      <c r="H1303" s="113" t="s">
        <v>86</v>
      </c>
      <c r="I1303" s="113" t="s">
        <v>2630</v>
      </c>
      <c r="J1303" s="113" t="s">
        <v>320</v>
      </c>
      <c r="K1303" s="113" t="s">
        <v>382</v>
      </c>
      <c r="L1303" s="113" t="s">
        <v>420</v>
      </c>
      <c r="M1303" s="113" t="s">
        <v>388</v>
      </c>
      <c r="N1303" s="113" t="s">
        <v>44</v>
      </c>
      <c r="O1303" s="113" t="s">
        <v>433</v>
      </c>
      <c r="P1303" s="113" t="s">
        <v>824</v>
      </c>
      <c r="Q1303" s="113">
        <v>26</v>
      </c>
      <c r="R1303" s="113" t="s">
        <v>86</v>
      </c>
      <c r="S1303" s="84" t="str">
        <f t="shared" si="140"/>
        <v>DUCK PATCHWORK</v>
      </c>
      <c r="T1303" s="84" t="str">
        <f t="shared" si="143"/>
        <v>коричневый</v>
      </c>
      <c r="Y1303" s="60">
        <f t="shared" si="144"/>
        <v>2</v>
      </c>
      <c r="Z1303" s="49">
        <f t="shared" si="145"/>
        <v>282</v>
      </c>
      <c r="AA1303" s="60">
        <f t="shared" si="146"/>
        <v>2282</v>
      </c>
    </row>
    <row r="1304" spans="1:27">
      <c r="A1304" s="84" t="str">
        <f t="shared" si="141"/>
        <v>662090226</v>
      </c>
      <c r="B1304" s="84" t="str">
        <f t="shared" si="142"/>
        <v>02-282-14</v>
      </c>
      <c r="C1304" s="113" t="s">
        <v>2774</v>
      </c>
      <c r="D1304" s="113" t="s">
        <v>2771</v>
      </c>
      <c r="E1304" s="113" t="s">
        <v>785</v>
      </c>
      <c r="F1304" s="114">
        <v>59</v>
      </c>
      <c r="G1304" s="113" t="s">
        <v>2772</v>
      </c>
      <c r="H1304" s="113" t="s">
        <v>86</v>
      </c>
      <c r="I1304" s="113" t="s">
        <v>2630</v>
      </c>
      <c r="J1304" s="113" t="s">
        <v>320</v>
      </c>
      <c r="K1304" s="113" t="s">
        <v>382</v>
      </c>
      <c r="L1304" s="113" t="s">
        <v>420</v>
      </c>
      <c r="M1304" s="113" t="s">
        <v>388</v>
      </c>
      <c r="N1304" s="113" t="s">
        <v>44</v>
      </c>
      <c r="O1304" s="113" t="s">
        <v>433</v>
      </c>
      <c r="P1304" s="113" t="s">
        <v>824</v>
      </c>
      <c r="Q1304" s="113">
        <v>26</v>
      </c>
      <c r="R1304" s="113" t="s">
        <v>86</v>
      </c>
      <c r="S1304" s="84" t="str">
        <f t="shared" si="140"/>
        <v>DUCK PATCHWORK</v>
      </c>
      <c r="T1304" s="84" t="str">
        <f t="shared" si="143"/>
        <v>коричневый</v>
      </c>
      <c r="Y1304" s="60">
        <f t="shared" si="144"/>
        <v>2</v>
      </c>
      <c r="Z1304" s="49">
        <f t="shared" si="145"/>
        <v>282</v>
      </c>
      <c r="AA1304" s="60">
        <f t="shared" si="146"/>
        <v>2282</v>
      </c>
    </row>
    <row r="1305" spans="1:27">
      <c r="A1305" s="84" t="str">
        <f t="shared" si="141"/>
        <v>662090226</v>
      </c>
      <c r="B1305" s="84" t="str">
        <f t="shared" si="142"/>
        <v>02-282-14</v>
      </c>
      <c r="C1305" s="113" t="s">
        <v>2775</v>
      </c>
      <c r="D1305" s="113" t="s">
        <v>2771</v>
      </c>
      <c r="E1305" s="113" t="s">
        <v>788</v>
      </c>
      <c r="F1305" s="114">
        <v>61</v>
      </c>
      <c r="G1305" s="113" t="s">
        <v>2772</v>
      </c>
      <c r="H1305" s="113" t="s">
        <v>86</v>
      </c>
      <c r="I1305" s="113" t="s">
        <v>2630</v>
      </c>
      <c r="J1305" s="113" t="s">
        <v>320</v>
      </c>
      <c r="K1305" s="113" t="s">
        <v>382</v>
      </c>
      <c r="L1305" s="113" t="s">
        <v>420</v>
      </c>
      <c r="M1305" s="113" t="s">
        <v>388</v>
      </c>
      <c r="N1305" s="113" t="s">
        <v>44</v>
      </c>
      <c r="O1305" s="113" t="s">
        <v>433</v>
      </c>
      <c r="P1305" s="113" t="s">
        <v>824</v>
      </c>
      <c r="Q1305" s="113">
        <v>26</v>
      </c>
      <c r="R1305" s="113" t="s">
        <v>86</v>
      </c>
      <c r="S1305" s="84" t="str">
        <f t="shared" si="140"/>
        <v>DUCK PATCHWORK</v>
      </c>
      <c r="T1305" s="84" t="str">
        <f t="shared" si="143"/>
        <v>коричневый</v>
      </c>
      <c r="Y1305" s="60">
        <f t="shared" si="144"/>
        <v>2</v>
      </c>
      <c r="Z1305" s="49">
        <f t="shared" si="145"/>
        <v>282</v>
      </c>
      <c r="AA1305" s="60">
        <f t="shared" si="146"/>
        <v>2282</v>
      </c>
    </row>
    <row r="1306" spans="1:27">
      <c r="A1306" s="84" t="str">
        <f t="shared" si="141"/>
        <v>662090226</v>
      </c>
      <c r="B1306" s="84" t="str">
        <f t="shared" si="142"/>
        <v>02-282-14</v>
      </c>
      <c r="C1306" s="113" t="s">
        <v>2776</v>
      </c>
      <c r="D1306" s="113" t="s">
        <v>2771</v>
      </c>
      <c r="E1306" s="113" t="s">
        <v>789</v>
      </c>
      <c r="F1306" s="114">
        <v>63</v>
      </c>
      <c r="G1306" s="113" t="s">
        <v>2772</v>
      </c>
      <c r="H1306" s="113" t="s">
        <v>86</v>
      </c>
      <c r="I1306" s="113" t="s">
        <v>2630</v>
      </c>
      <c r="J1306" s="113" t="s">
        <v>320</v>
      </c>
      <c r="K1306" s="113" t="s">
        <v>382</v>
      </c>
      <c r="L1306" s="113" t="s">
        <v>420</v>
      </c>
      <c r="M1306" s="113" t="s">
        <v>388</v>
      </c>
      <c r="N1306" s="113" t="s">
        <v>44</v>
      </c>
      <c r="O1306" s="113" t="s">
        <v>433</v>
      </c>
      <c r="P1306" s="113" t="s">
        <v>824</v>
      </c>
      <c r="Q1306" s="113">
        <v>26</v>
      </c>
      <c r="R1306" s="113" t="s">
        <v>86</v>
      </c>
      <c r="S1306" s="84" t="str">
        <f t="shared" si="140"/>
        <v>DUCK PATCHWORK</v>
      </c>
      <c r="T1306" s="84" t="str">
        <f t="shared" si="143"/>
        <v>коричневый</v>
      </c>
      <c r="Y1306" s="60">
        <f t="shared" si="144"/>
        <v>2</v>
      </c>
      <c r="Z1306" s="49">
        <f t="shared" si="145"/>
        <v>282</v>
      </c>
      <c r="AA1306" s="60">
        <f t="shared" si="146"/>
        <v>2282</v>
      </c>
    </row>
    <row r="1307" spans="1:27">
      <c r="A1307" s="84" t="str">
        <f t="shared" si="141"/>
        <v>851930133</v>
      </c>
      <c r="B1307" s="84" t="str">
        <f t="shared" si="142"/>
        <v>02-137-05</v>
      </c>
      <c r="C1307" s="113" t="s">
        <v>2777</v>
      </c>
      <c r="D1307" s="113" t="s">
        <v>2778</v>
      </c>
      <c r="E1307" s="113" t="s">
        <v>800</v>
      </c>
      <c r="F1307" s="114">
        <v>0</v>
      </c>
      <c r="G1307" s="113" t="s">
        <v>1614</v>
      </c>
      <c r="H1307" s="113" t="s">
        <v>277</v>
      </c>
      <c r="I1307" s="113" t="s">
        <v>786</v>
      </c>
      <c r="J1307" s="113" t="s">
        <v>340</v>
      </c>
      <c r="K1307" s="113" t="s">
        <v>382</v>
      </c>
      <c r="L1307" s="113" t="s">
        <v>420</v>
      </c>
      <c r="M1307" s="113" t="s">
        <v>389</v>
      </c>
      <c r="N1307" s="113" t="s">
        <v>44</v>
      </c>
      <c r="O1307" s="113" t="s">
        <v>385</v>
      </c>
      <c r="P1307" s="113" t="s">
        <v>824</v>
      </c>
      <c r="Q1307" s="113">
        <v>33</v>
      </c>
      <c r="R1307" s="113" t="s">
        <v>83</v>
      </c>
      <c r="S1307" s="84" t="str">
        <f t="shared" si="140"/>
        <v>NORTHPORT</v>
      </c>
      <c r="T1307" s="84" t="str">
        <f t="shared" si="143"/>
        <v>темно-серый</v>
      </c>
      <c r="Y1307" s="60">
        <f t="shared" si="144"/>
        <v>2</v>
      </c>
      <c r="Z1307" s="49">
        <f t="shared" si="145"/>
        <v>137</v>
      </c>
      <c r="AA1307" s="60">
        <f t="shared" si="146"/>
        <v>2137</v>
      </c>
    </row>
    <row r="1308" spans="1:27">
      <c r="A1308" s="84" t="str">
        <f t="shared" si="141"/>
        <v>851930167</v>
      </c>
      <c r="B1308" s="84" t="str">
        <f t="shared" si="142"/>
        <v>02-137-14</v>
      </c>
      <c r="C1308" s="113" t="s">
        <v>2779</v>
      </c>
      <c r="D1308" s="113" t="s">
        <v>2780</v>
      </c>
      <c r="E1308" s="113" t="s">
        <v>800</v>
      </c>
      <c r="F1308" s="114">
        <v>0</v>
      </c>
      <c r="G1308" s="113" t="s">
        <v>1614</v>
      </c>
      <c r="H1308" s="113" t="s">
        <v>86</v>
      </c>
      <c r="I1308" s="113" t="s">
        <v>811</v>
      </c>
      <c r="J1308" s="113" t="s">
        <v>340</v>
      </c>
      <c r="K1308" s="113" t="s">
        <v>382</v>
      </c>
      <c r="L1308" s="113" t="s">
        <v>420</v>
      </c>
      <c r="M1308" s="113" t="s">
        <v>389</v>
      </c>
      <c r="N1308" s="113" t="s">
        <v>44</v>
      </c>
      <c r="O1308" s="113" t="s">
        <v>385</v>
      </c>
      <c r="P1308" s="113" t="s">
        <v>824</v>
      </c>
      <c r="Q1308" s="113">
        <v>67</v>
      </c>
      <c r="R1308" s="113" t="s">
        <v>86</v>
      </c>
      <c r="S1308" s="84" t="str">
        <f t="shared" si="140"/>
        <v>NORTHPORT</v>
      </c>
      <c r="T1308" s="84" t="str">
        <f t="shared" si="143"/>
        <v>коричневый</v>
      </c>
      <c r="Y1308" s="60">
        <f t="shared" si="144"/>
        <v>2</v>
      </c>
      <c r="Z1308" s="49">
        <f t="shared" si="145"/>
        <v>137</v>
      </c>
      <c r="AA1308" s="60">
        <f t="shared" si="146"/>
        <v>2137</v>
      </c>
    </row>
    <row r="1309" spans="1:27">
      <c r="A1309" s="84" t="str">
        <f t="shared" si="141"/>
        <v>85193018</v>
      </c>
      <c r="B1309" s="84" t="str">
        <f t="shared" si="142"/>
        <v>02-137-18</v>
      </c>
      <c r="C1309" s="113" t="s">
        <v>2781</v>
      </c>
      <c r="D1309" s="113" t="s">
        <v>2782</v>
      </c>
      <c r="E1309" s="113" t="s">
        <v>800</v>
      </c>
      <c r="F1309" s="114">
        <v>0</v>
      </c>
      <c r="G1309" s="113" t="s">
        <v>1614</v>
      </c>
      <c r="H1309" s="113" t="s">
        <v>78</v>
      </c>
      <c r="I1309" s="113" t="s">
        <v>786</v>
      </c>
      <c r="J1309" s="113" t="s">
        <v>340</v>
      </c>
      <c r="K1309" s="113" t="s">
        <v>382</v>
      </c>
      <c r="L1309" s="113" t="s">
        <v>420</v>
      </c>
      <c r="M1309" s="113" t="s">
        <v>389</v>
      </c>
      <c r="N1309" s="113" t="s">
        <v>44</v>
      </c>
      <c r="O1309" s="113" t="s">
        <v>385</v>
      </c>
      <c r="P1309" s="113" t="s">
        <v>824</v>
      </c>
      <c r="Q1309" s="113">
        <v>8</v>
      </c>
      <c r="R1309" s="113" t="s">
        <v>78</v>
      </c>
      <c r="S1309" s="84" t="str">
        <f t="shared" si="140"/>
        <v>NORTHPORT</v>
      </c>
      <c r="T1309" s="84" t="str">
        <f t="shared" si="143"/>
        <v>красный</v>
      </c>
      <c r="Y1309" s="60">
        <f t="shared" si="144"/>
        <v>2</v>
      </c>
      <c r="Z1309" s="49">
        <f t="shared" si="145"/>
        <v>137</v>
      </c>
      <c r="AA1309" s="60">
        <f t="shared" si="146"/>
        <v>2137</v>
      </c>
    </row>
    <row r="1310" spans="1:27">
      <c r="A1310" s="84" t="str">
        <f t="shared" si="141"/>
        <v>85991081</v>
      </c>
      <c r="B1310" s="84" t="str">
        <f t="shared" si="142"/>
        <v>02-283-09</v>
      </c>
      <c r="C1310" s="113" t="s">
        <v>2783</v>
      </c>
      <c r="D1310" s="113" t="s">
        <v>2784</v>
      </c>
      <c r="E1310" s="113" t="s">
        <v>800</v>
      </c>
      <c r="F1310" s="114">
        <v>0</v>
      </c>
      <c r="G1310" s="113" t="s">
        <v>2785</v>
      </c>
      <c r="H1310" s="113" t="s">
        <v>53</v>
      </c>
      <c r="I1310" s="113" t="s">
        <v>812</v>
      </c>
      <c r="J1310" s="113" t="s">
        <v>340</v>
      </c>
      <c r="K1310" s="113" t="s">
        <v>382</v>
      </c>
      <c r="L1310" s="113" t="s">
        <v>420</v>
      </c>
      <c r="M1310" s="113" t="s">
        <v>389</v>
      </c>
      <c r="N1310" s="113" t="s">
        <v>43</v>
      </c>
      <c r="O1310" s="113" t="s">
        <v>386</v>
      </c>
      <c r="P1310" s="113" t="s">
        <v>824</v>
      </c>
      <c r="Q1310" s="113">
        <v>1</v>
      </c>
      <c r="R1310" s="113" t="s">
        <v>53</v>
      </c>
      <c r="S1310" s="84" t="str">
        <f t="shared" si="140"/>
        <v>BEANIE CAR CLUB</v>
      </c>
      <c r="T1310" s="84" t="str">
        <f t="shared" si="143"/>
        <v>черный</v>
      </c>
      <c r="Y1310" s="60">
        <f t="shared" si="144"/>
        <v>2</v>
      </c>
      <c r="Z1310" s="49">
        <f t="shared" si="145"/>
        <v>283</v>
      </c>
      <c r="AA1310" s="60">
        <f t="shared" si="146"/>
        <v>2283</v>
      </c>
    </row>
    <row r="1311" spans="1:27">
      <c r="A1311" s="84" t="str">
        <f t="shared" si="141"/>
        <v>859911417</v>
      </c>
      <c r="B1311" s="84" t="str">
        <f t="shared" si="142"/>
        <v>02-284-09</v>
      </c>
      <c r="C1311" s="113" t="s">
        <v>2786</v>
      </c>
      <c r="D1311" s="113" t="s">
        <v>2787</v>
      </c>
      <c r="E1311" s="113" t="s">
        <v>800</v>
      </c>
      <c r="F1311" s="114">
        <v>0</v>
      </c>
      <c r="G1311" s="113" t="s">
        <v>2788</v>
      </c>
      <c r="H1311" s="113" t="s">
        <v>53</v>
      </c>
      <c r="I1311" s="113" t="s">
        <v>812</v>
      </c>
      <c r="J1311" s="113" t="s">
        <v>340</v>
      </c>
      <c r="K1311" s="113" t="s">
        <v>382</v>
      </c>
      <c r="L1311" s="113" t="s">
        <v>420</v>
      </c>
      <c r="M1311" s="113" t="s">
        <v>389</v>
      </c>
      <c r="N1311" s="113" t="s">
        <v>43</v>
      </c>
      <c r="O1311" s="113" t="s">
        <v>386</v>
      </c>
      <c r="P1311" s="113" t="s">
        <v>824</v>
      </c>
      <c r="Q1311" s="113">
        <v>17</v>
      </c>
      <c r="R1311" s="113" t="s">
        <v>53</v>
      </c>
      <c r="S1311" s="84" t="str">
        <f t="shared" si="140"/>
        <v>BEANIE HERITAGE</v>
      </c>
      <c r="T1311" s="84" t="str">
        <f t="shared" si="143"/>
        <v>черный</v>
      </c>
      <c r="Y1311" s="60">
        <f t="shared" si="144"/>
        <v>2</v>
      </c>
      <c r="Z1311" s="49">
        <f t="shared" si="145"/>
        <v>284</v>
      </c>
      <c r="AA1311" s="60">
        <f t="shared" si="146"/>
        <v>2284</v>
      </c>
    </row>
    <row r="1312" spans="1:27">
      <c r="A1312" s="84" t="str">
        <f t="shared" si="141"/>
        <v>85993041</v>
      </c>
      <c r="B1312" s="84" t="str">
        <f t="shared" si="142"/>
        <v>02-285-09</v>
      </c>
      <c r="C1312" s="113" t="s">
        <v>2789</v>
      </c>
      <c r="D1312" s="113" t="s">
        <v>2790</v>
      </c>
      <c r="E1312" s="113" t="s">
        <v>800</v>
      </c>
      <c r="F1312" s="114">
        <v>0</v>
      </c>
      <c r="G1312" s="113" t="s">
        <v>2791</v>
      </c>
      <c r="H1312" s="113" t="s">
        <v>53</v>
      </c>
      <c r="I1312" s="113" t="s">
        <v>2792</v>
      </c>
      <c r="J1312" s="113" t="s">
        <v>340</v>
      </c>
      <c r="K1312" s="113" t="s">
        <v>382</v>
      </c>
      <c r="L1312" s="113" t="s">
        <v>420</v>
      </c>
      <c r="M1312" s="113" t="s">
        <v>389</v>
      </c>
      <c r="N1312" s="113" t="s">
        <v>46</v>
      </c>
      <c r="O1312" s="113" t="s">
        <v>385</v>
      </c>
      <c r="P1312" s="113" t="s">
        <v>824</v>
      </c>
      <c r="Q1312" s="113">
        <v>1</v>
      </c>
      <c r="R1312" s="113" t="s">
        <v>53</v>
      </c>
      <c r="S1312" s="84" t="str">
        <f t="shared" si="140"/>
        <v>BEANIE MERINO</v>
      </c>
      <c r="T1312" s="84" t="str">
        <f t="shared" si="143"/>
        <v>черный</v>
      </c>
      <c r="Y1312" s="60">
        <f t="shared" si="144"/>
        <v>2</v>
      </c>
      <c r="Z1312" s="49">
        <f t="shared" si="145"/>
        <v>285</v>
      </c>
      <c r="AA1312" s="60">
        <f t="shared" si="146"/>
        <v>2285</v>
      </c>
    </row>
    <row r="1313" spans="1:27">
      <c r="A1313" s="84" t="str">
        <f t="shared" si="141"/>
        <v>859930433</v>
      </c>
      <c r="B1313" s="84" t="str">
        <f t="shared" si="142"/>
        <v>02-285-05</v>
      </c>
      <c r="C1313" s="113" t="s">
        <v>2793</v>
      </c>
      <c r="D1313" s="113" t="s">
        <v>2794</v>
      </c>
      <c r="E1313" s="113" t="s">
        <v>800</v>
      </c>
      <c r="F1313" s="114">
        <v>0</v>
      </c>
      <c r="G1313" s="113" t="s">
        <v>2791</v>
      </c>
      <c r="H1313" s="113" t="s">
        <v>277</v>
      </c>
      <c r="I1313" s="113" t="s">
        <v>2792</v>
      </c>
      <c r="J1313" s="113" t="s">
        <v>340</v>
      </c>
      <c r="K1313" s="113" t="s">
        <v>382</v>
      </c>
      <c r="L1313" s="113" t="s">
        <v>420</v>
      </c>
      <c r="M1313" s="113" t="s">
        <v>389</v>
      </c>
      <c r="N1313" s="113" t="s">
        <v>46</v>
      </c>
      <c r="O1313" s="113" t="s">
        <v>385</v>
      </c>
      <c r="P1313" s="113" t="s">
        <v>824</v>
      </c>
      <c r="Q1313" s="113">
        <v>33</v>
      </c>
      <c r="R1313" s="113" t="s">
        <v>83</v>
      </c>
      <c r="S1313" s="84" t="str">
        <f t="shared" si="140"/>
        <v>BEANIE MERINO</v>
      </c>
      <c r="T1313" s="84" t="str">
        <f t="shared" si="143"/>
        <v>темно-серый</v>
      </c>
      <c r="Y1313" s="60">
        <f t="shared" si="144"/>
        <v>2</v>
      </c>
      <c r="Z1313" s="49">
        <f t="shared" si="145"/>
        <v>285</v>
      </c>
      <c r="AA1313" s="60">
        <f t="shared" si="146"/>
        <v>2285</v>
      </c>
    </row>
    <row r="1314" spans="1:27">
      <c r="A1314" s="84" t="str">
        <f t="shared" si="141"/>
        <v>859932327</v>
      </c>
      <c r="B1314" s="84" t="str">
        <f t="shared" si="142"/>
        <v>02-286-06</v>
      </c>
      <c r="C1314" s="113" t="s">
        <v>2795</v>
      </c>
      <c r="D1314" s="113" t="s">
        <v>2796</v>
      </c>
      <c r="E1314" s="113" t="s">
        <v>800</v>
      </c>
      <c r="F1314" s="114">
        <v>0</v>
      </c>
      <c r="G1314" s="113" t="s">
        <v>2797</v>
      </c>
      <c r="H1314" s="113" t="s">
        <v>71</v>
      </c>
      <c r="I1314" s="113" t="s">
        <v>786</v>
      </c>
      <c r="J1314" s="113" t="s">
        <v>340</v>
      </c>
      <c r="K1314" s="113" t="s">
        <v>382</v>
      </c>
      <c r="L1314" s="113" t="s">
        <v>420</v>
      </c>
      <c r="M1314" s="113" t="s">
        <v>389</v>
      </c>
      <c r="N1314" s="113" t="s">
        <v>44</v>
      </c>
      <c r="O1314" s="113" t="s">
        <v>385</v>
      </c>
      <c r="P1314" s="113" t="s">
        <v>824</v>
      </c>
      <c r="Q1314" s="113">
        <v>27</v>
      </c>
      <c r="R1314" s="113" t="s">
        <v>71</v>
      </c>
      <c r="S1314" s="84" t="str">
        <f t="shared" si="140"/>
        <v>BEANIE WOOL</v>
      </c>
      <c r="T1314" s="84" t="str">
        <f t="shared" si="143"/>
        <v>синий</v>
      </c>
      <c r="Y1314" s="60">
        <f t="shared" si="144"/>
        <v>2</v>
      </c>
      <c r="Z1314" s="49">
        <f t="shared" si="145"/>
        <v>286</v>
      </c>
      <c r="AA1314" s="60">
        <f t="shared" si="146"/>
        <v>2286</v>
      </c>
    </row>
    <row r="1315" spans="1:27">
      <c r="A1315" s="84" t="str">
        <f t="shared" si="141"/>
        <v>859932332</v>
      </c>
      <c r="B1315" s="84" t="str">
        <f t="shared" si="142"/>
        <v>02-286-08</v>
      </c>
      <c r="C1315" s="113" t="s">
        <v>2798</v>
      </c>
      <c r="D1315" s="113" t="s">
        <v>2799</v>
      </c>
      <c r="E1315" s="113" t="s">
        <v>800</v>
      </c>
      <c r="F1315" s="114">
        <v>0</v>
      </c>
      <c r="G1315" s="113" t="s">
        <v>2797</v>
      </c>
      <c r="H1315" s="113" t="s">
        <v>83</v>
      </c>
      <c r="I1315" s="113" t="s">
        <v>786</v>
      </c>
      <c r="J1315" s="113" t="s">
        <v>340</v>
      </c>
      <c r="K1315" s="113" t="s">
        <v>382</v>
      </c>
      <c r="L1315" s="113" t="s">
        <v>420</v>
      </c>
      <c r="M1315" s="113" t="s">
        <v>389</v>
      </c>
      <c r="N1315" s="113" t="s">
        <v>44</v>
      </c>
      <c r="O1315" s="113" t="s">
        <v>385</v>
      </c>
      <c r="P1315" s="113" t="s">
        <v>824</v>
      </c>
      <c r="Q1315" s="113">
        <v>32</v>
      </c>
      <c r="R1315" s="113" t="s">
        <v>83</v>
      </c>
      <c r="S1315" s="84" t="str">
        <f t="shared" si="140"/>
        <v>BEANIE WOOL</v>
      </c>
      <c r="T1315" s="84" t="str">
        <f t="shared" si="143"/>
        <v>серый</v>
      </c>
      <c r="Y1315" s="60">
        <f t="shared" si="144"/>
        <v>2</v>
      </c>
      <c r="Z1315" s="49">
        <f t="shared" si="145"/>
        <v>286</v>
      </c>
      <c r="AA1315" s="60">
        <f t="shared" si="146"/>
        <v>2286</v>
      </c>
    </row>
    <row r="1316" spans="1:27">
      <c r="A1316" s="84" t="str">
        <f t="shared" si="141"/>
        <v>85993241</v>
      </c>
      <c r="B1316" s="84" t="str">
        <f t="shared" si="142"/>
        <v>02-287-09</v>
      </c>
      <c r="C1316" s="113" t="s">
        <v>2800</v>
      </c>
      <c r="D1316" s="113" t="s">
        <v>2801</v>
      </c>
      <c r="E1316" s="113" t="s">
        <v>800</v>
      </c>
      <c r="F1316" s="114">
        <v>0</v>
      </c>
      <c r="G1316" s="113" t="s">
        <v>2802</v>
      </c>
      <c r="H1316" s="113" t="s">
        <v>53</v>
      </c>
      <c r="I1316" s="113" t="s">
        <v>792</v>
      </c>
      <c r="J1316" s="113" t="s">
        <v>340</v>
      </c>
      <c r="K1316" s="113" t="s">
        <v>382</v>
      </c>
      <c r="L1316" s="113" t="s">
        <v>420</v>
      </c>
      <c r="M1316" s="113" t="s">
        <v>389</v>
      </c>
      <c r="N1316" s="113" t="s">
        <v>43</v>
      </c>
      <c r="O1316" s="113" t="s">
        <v>385</v>
      </c>
      <c r="P1316" s="113" t="s">
        <v>824</v>
      </c>
      <c r="Q1316" s="113">
        <v>1</v>
      </c>
      <c r="R1316" s="113" t="s">
        <v>53</v>
      </c>
      <c r="S1316" s="84" t="str">
        <f t="shared" si="140"/>
        <v>BEANIE COTTON</v>
      </c>
      <c r="T1316" s="84" t="str">
        <f t="shared" si="143"/>
        <v>черный</v>
      </c>
      <c r="Y1316" s="60">
        <f t="shared" si="144"/>
        <v>2</v>
      </c>
      <c r="Z1316" s="49">
        <f t="shared" si="145"/>
        <v>287</v>
      </c>
      <c r="AA1316" s="60">
        <f t="shared" si="146"/>
        <v>2287</v>
      </c>
    </row>
    <row r="1317" spans="1:27">
      <c r="A1317" s="84" t="str">
        <f t="shared" si="141"/>
        <v>85993242</v>
      </c>
      <c r="B1317" s="84" t="str">
        <f t="shared" si="142"/>
        <v>02-287-16</v>
      </c>
      <c r="C1317" s="113" t="s">
        <v>2803</v>
      </c>
      <c r="D1317" s="113" t="s">
        <v>2804</v>
      </c>
      <c r="E1317" s="113" t="s">
        <v>800</v>
      </c>
      <c r="F1317" s="114">
        <v>0</v>
      </c>
      <c r="G1317" s="113" t="s">
        <v>2802</v>
      </c>
      <c r="H1317" s="113" t="s">
        <v>55</v>
      </c>
      <c r="I1317" s="113" t="s">
        <v>792</v>
      </c>
      <c r="J1317" s="113" t="s">
        <v>340</v>
      </c>
      <c r="K1317" s="113" t="s">
        <v>382</v>
      </c>
      <c r="L1317" s="113" t="s">
        <v>420</v>
      </c>
      <c r="M1317" s="113" t="s">
        <v>389</v>
      </c>
      <c r="N1317" s="113" t="s">
        <v>43</v>
      </c>
      <c r="O1317" s="113" t="s">
        <v>385</v>
      </c>
      <c r="P1317" s="113" t="s">
        <v>824</v>
      </c>
      <c r="Q1317" s="113">
        <v>2</v>
      </c>
      <c r="R1317" s="113" t="s">
        <v>71</v>
      </c>
      <c r="S1317" s="84" t="str">
        <f t="shared" si="140"/>
        <v>BEANIE COTTON</v>
      </c>
      <c r="T1317" s="84" t="str">
        <f t="shared" si="143"/>
        <v>темно-синий</v>
      </c>
      <c r="Y1317" s="60">
        <f t="shared" si="144"/>
        <v>2</v>
      </c>
      <c r="Z1317" s="49">
        <f t="shared" si="145"/>
        <v>287</v>
      </c>
      <c r="AA1317" s="60">
        <f t="shared" si="146"/>
        <v>2287</v>
      </c>
    </row>
    <row r="1318" spans="1:27">
      <c r="A1318" s="84" t="str">
        <f t="shared" si="141"/>
        <v>85993243</v>
      </c>
      <c r="B1318" s="84" t="str">
        <f t="shared" si="142"/>
        <v>02-287-08</v>
      </c>
      <c r="C1318" s="113" t="s">
        <v>2805</v>
      </c>
      <c r="D1318" s="113" t="s">
        <v>2806</v>
      </c>
      <c r="E1318" s="113" t="s">
        <v>800</v>
      </c>
      <c r="F1318" s="114">
        <v>0</v>
      </c>
      <c r="G1318" s="113" t="s">
        <v>2802</v>
      </c>
      <c r="H1318" s="113" t="s">
        <v>83</v>
      </c>
      <c r="I1318" s="113" t="s">
        <v>792</v>
      </c>
      <c r="J1318" s="113" t="s">
        <v>340</v>
      </c>
      <c r="K1318" s="113" t="s">
        <v>382</v>
      </c>
      <c r="L1318" s="113" t="s">
        <v>420</v>
      </c>
      <c r="M1318" s="113" t="s">
        <v>389</v>
      </c>
      <c r="N1318" s="113" t="s">
        <v>43</v>
      </c>
      <c r="O1318" s="113" t="s">
        <v>385</v>
      </c>
      <c r="P1318" s="113" t="s">
        <v>824</v>
      </c>
      <c r="Q1318" s="113">
        <v>3</v>
      </c>
      <c r="R1318" s="113" t="s">
        <v>83</v>
      </c>
      <c r="S1318" s="84" t="str">
        <f t="shared" si="140"/>
        <v>BEANIE COTTON</v>
      </c>
      <c r="T1318" s="84" t="str">
        <f t="shared" si="143"/>
        <v>серый</v>
      </c>
      <c r="Y1318" s="60">
        <f t="shared" si="144"/>
        <v>2</v>
      </c>
      <c r="Z1318" s="49">
        <f t="shared" si="145"/>
        <v>287</v>
      </c>
      <c r="AA1318" s="60">
        <f t="shared" si="146"/>
        <v>2287</v>
      </c>
    </row>
    <row r="1319" spans="1:27">
      <c r="A1319" s="84" t="str">
        <f t="shared" si="141"/>
        <v>859933313</v>
      </c>
      <c r="B1319" s="84" t="str">
        <f t="shared" si="142"/>
        <v>02-140-05</v>
      </c>
      <c r="C1319" s="113" t="s">
        <v>2807</v>
      </c>
      <c r="D1319" s="113" t="s">
        <v>2808</v>
      </c>
      <c r="E1319" s="113" t="s">
        <v>800</v>
      </c>
      <c r="F1319" s="114">
        <v>0</v>
      </c>
      <c r="G1319" s="113" t="s">
        <v>1630</v>
      </c>
      <c r="H1319" s="113" t="s">
        <v>83</v>
      </c>
      <c r="I1319" s="113" t="s">
        <v>811</v>
      </c>
      <c r="J1319" s="113" t="s">
        <v>514</v>
      </c>
      <c r="K1319" s="113" t="s">
        <v>382</v>
      </c>
      <c r="L1319" s="113" t="s">
        <v>420</v>
      </c>
      <c r="M1319" s="113" t="s">
        <v>389</v>
      </c>
      <c r="N1319" s="113" t="s">
        <v>44</v>
      </c>
      <c r="O1319" s="113" t="s">
        <v>385</v>
      </c>
      <c r="P1319" s="113" t="s">
        <v>824</v>
      </c>
      <c r="Q1319" s="113">
        <v>13</v>
      </c>
      <c r="R1319" s="113" t="s">
        <v>83</v>
      </c>
      <c r="S1319" s="84" t="str">
        <f t="shared" si="140"/>
        <v>LONG BEANIE</v>
      </c>
      <c r="T1319" s="84" t="str">
        <f t="shared" si="143"/>
        <v>серый</v>
      </c>
      <c r="Y1319" s="60">
        <f t="shared" si="144"/>
        <v>2</v>
      </c>
      <c r="Z1319" s="49">
        <f t="shared" si="145"/>
        <v>140</v>
      </c>
      <c r="AA1319" s="60">
        <f t="shared" si="146"/>
        <v>2140</v>
      </c>
    </row>
    <row r="1320" spans="1:27">
      <c r="A1320" s="84" t="str">
        <f t="shared" si="141"/>
        <v>859933325</v>
      </c>
      <c r="B1320" s="84" t="str">
        <f t="shared" si="142"/>
        <v>02-140-16</v>
      </c>
      <c r="C1320" s="113" t="s">
        <v>2809</v>
      </c>
      <c r="D1320" s="113" t="s">
        <v>2810</v>
      </c>
      <c r="E1320" s="113" t="s">
        <v>800</v>
      </c>
      <c r="F1320" s="114">
        <v>0</v>
      </c>
      <c r="G1320" s="113" t="s">
        <v>1630</v>
      </c>
      <c r="H1320" s="113" t="s">
        <v>71</v>
      </c>
      <c r="I1320" s="113" t="s">
        <v>811</v>
      </c>
      <c r="J1320" s="113" t="s">
        <v>514</v>
      </c>
      <c r="K1320" s="113" t="s">
        <v>382</v>
      </c>
      <c r="L1320" s="113" t="s">
        <v>420</v>
      </c>
      <c r="M1320" s="113" t="s">
        <v>389</v>
      </c>
      <c r="N1320" s="113" t="s">
        <v>44</v>
      </c>
      <c r="O1320" s="113" t="s">
        <v>385</v>
      </c>
      <c r="P1320" s="113" t="s">
        <v>824</v>
      </c>
      <c r="Q1320" s="113">
        <v>25</v>
      </c>
      <c r="R1320" s="113" t="s">
        <v>71</v>
      </c>
      <c r="S1320" s="84" t="str">
        <f t="shared" si="140"/>
        <v>LONG BEANIE</v>
      </c>
      <c r="T1320" s="84" t="str">
        <f t="shared" si="143"/>
        <v>синий</v>
      </c>
      <c r="Y1320" s="60">
        <f t="shared" si="144"/>
        <v>2</v>
      </c>
      <c r="Z1320" s="49">
        <f t="shared" si="145"/>
        <v>140</v>
      </c>
      <c r="AA1320" s="60">
        <f t="shared" si="146"/>
        <v>2140</v>
      </c>
    </row>
    <row r="1321" spans="1:27">
      <c r="A1321" s="84" t="str">
        <f t="shared" si="141"/>
        <v>859933576</v>
      </c>
      <c r="B1321" s="84" t="str">
        <f t="shared" si="142"/>
        <v>02-141-15</v>
      </c>
      <c r="C1321" s="113" t="s">
        <v>2811</v>
      </c>
      <c r="D1321" s="113" t="s">
        <v>2812</v>
      </c>
      <c r="E1321" s="113" t="s">
        <v>800</v>
      </c>
      <c r="F1321" s="114">
        <v>0</v>
      </c>
      <c r="G1321" s="113" t="s">
        <v>1633</v>
      </c>
      <c r="H1321" s="113" t="s">
        <v>86</v>
      </c>
      <c r="I1321" s="113" t="s">
        <v>819</v>
      </c>
      <c r="J1321" s="113" t="s">
        <v>340</v>
      </c>
      <c r="K1321" s="113" t="s">
        <v>382</v>
      </c>
      <c r="L1321" s="113" t="s">
        <v>420</v>
      </c>
      <c r="M1321" s="113" t="s">
        <v>389</v>
      </c>
      <c r="N1321" s="113" t="s">
        <v>44</v>
      </c>
      <c r="O1321" s="113" t="s">
        <v>385</v>
      </c>
      <c r="P1321" s="113" t="s">
        <v>824</v>
      </c>
      <c r="Q1321" s="113">
        <v>76</v>
      </c>
      <c r="R1321" s="113" t="s">
        <v>86</v>
      </c>
      <c r="S1321" s="84" t="str">
        <f t="shared" si="140"/>
        <v>WISCONSIN</v>
      </c>
      <c r="T1321" s="84" t="str">
        <f t="shared" si="143"/>
        <v>коричневый</v>
      </c>
      <c r="Y1321" s="60">
        <f t="shared" si="144"/>
        <v>2</v>
      </c>
      <c r="Z1321" s="49">
        <f t="shared" si="145"/>
        <v>141</v>
      </c>
      <c r="AA1321" s="60">
        <f t="shared" si="146"/>
        <v>2141</v>
      </c>
    </row>
    <row r="1322" spans="1:27">
      <c r="A1322" s="84" t="str">
        <f t="shared" si="141"/>
        <v>882090426</v>
      </c>
      <c r="B1322" s="84" t="str">
        <f t="shared" si="142"/>
        <v>02-288-14</v>
      </c>
      <c r="C1322" s="113" t="s">
        <v>2813</v>
      </c>
      <c r="D1322" s="113" t="s">
        <v>2814</v>
      </c>
      <c r="E1322" s="113" t="s">
        <v>787</v>
      </c>
      <c r="F1322" s="114">
        <v>57</v>
      </c>
      <c r="G1322" s="113" t="s">
        <v>2815</v>
      </c>
      <c r="H1322" s="113" t="s">
        <v>86</v>
      </c>
      <c r="I1322" s="113" t="s">
        <v>2630</v>
      </c>
      <c r="J1322" s="113" t="s">
        <v>340</v>
      </c>
      <c r="K1322" s="113" t="s">
        <v>382</v>
      </c>
      <c r="L1322" s="113" t="s">
        <v>420</v>
      </c>
      <c r="M1322" s="113" t="s">
        <v>389</v>
      </c>
      <c r="N1322" s="113" t="s">
        <v>44</v>
      </c>
      <c r="O1322" s="113" t="s">
        <v>433</v>
      </c>
      <c r="P1322" s="113" t="s">
        <v>824</v>
      </c>
      <c r="Q1322" s="113">
        <v>26</v>
      </c>
      <c r="R1322" s="113" t="s">
        <v>86</v>
      </c>
      <c r="S1322" s="84" t="str">
        <f t="shared" si="140"/>
        <v>DOCKER PATCHWORK</v>
      </c>
      <c r="T1322" s="84" t="str">
        <f t="shared" si="143"/>
        <v>коричневый</v>
      </c>
      <c r="Y1322" s="60">
        <f t="shared" si="144"/>
        <v>2</v>
      </c>
      <c r="Z1322" s="49">
        <f t="shared" si="145"/>
        <v>288</v>
      </c>
      <c r="AA1322" s="60">
        <f t="shared" si="146"/>
        <v>2288</v>
      </c>
    </row>
    <row r="1323" spans="1:27">
      <c r="A1323" s="84" t="str">
        <f t="shared" si="141"/>
        <v>882090426</v>
      </c>
      <c r="B1323" s="84" t="str">
        <f t="shared" si="142"/>
        <v>02-288-14</v>
      </c>
      <c r="C1323" s="113" t="s">
        <v>2816</v>
      </c>
      <c r="D1323" s="113" t="s">
        <v>2814</v>
      </c>
      <c r="E1323" s="113" t="s">
        <v>785</v>
      </c>
      <c r="F1323" s="114">
        <v>59</v>
      </c>
      <c r="G1323" s="113" t="s">
        <v>2815</v>
      </c>
      <c r="H1323" s="113" t="s">
        <v>86</v>
      </c>
      <c r="I1323" s="113" t="s">
        <v>2630</v>
      </c>
      <c r="J1323" s="113" t="s">
        <v>340</v>
      </c>
      <c r="K1323" s="113" t="s">
        <v>382</v>
      </c>
      <c r="L1323" s="113" t="s">
        <v>420</v>
      </c>
      <c r="M1323" s="113" t="s">
        <v>389</v>
      </c>
      <c r="N1323" s="113" t="s">
        <v>44</v>
      </c>
      <c r="O1323" s="113" t="s">
        <v>433</v>
      </c>
      <c r="P1323" s="113" t="s">
        <v>824</v>
      </c>
      <c r="Q1323" s="113">
        <v>26</v>
      </c>
      <c r="R1323" s="113" t="s">
        <v>86</v>
      </c>
      <c r="S1323" s="84" t="str">
        <f t="shared" si="140"/>
        <v>DOCKER PATCHWORK</v>
      </c>
      <c r="T1323" s="84" t="str">
        <f t="shared" si="143"/>
        <v>коричневый</v>
      </c>
      <c r="Y1323" s="60">
        <f t="shared" si="144"/>
        <v>2</v>
      </c>
      <c r="Z1323" s="49">
        <f t="shared" si="145"/>
        <v>288</v>
      </c>
      <c r="AA1323" s="60">
        <f t="shared" si="146"/>
        <v>2288</v>
      </c>
    </row>
    <row r="1324" spans="1:27">
      <c r="A1324" s="84" t="str">
        <f t="shared" si="141"/>
        <v>21981071</v>
      </c>
      <c r="B1324" s="84" t="str">
        <f t="shared" si="142"/>
        <v>02-289-09</v>
      </c>
      <c r="C1324" s="113" t="s">
        <v>2817</v>
      </c>
      <c r="D1324" s="113" t="s">
        <v>2818</v>
      </c>
      <c r="E1324" s="113" t="s">
        <v>787</v>
      </c>
      <c r="F1324" s="114">
        <v>57</v>
      </c>
      <c r="G1324" s="113" t="s">
        <v>2819</v>
      </c>
      <c r="H1324" s="113" t="s">
        <v>53</v>
      </c>
      <c r="I1324" s="113" t="s">
        <v>786</v>
      </c>
      <c r="J1324" s="113" t="s">
        <v>330</v>
      </c>
      <c r="K1324" s="113" t="s">
        <v>382</v>
      </c>
      <c r="L1324" s="113" t="s">
        <v>420</v>
      </c>
      <c r="M1324" s="113" t="s">
        <v>388</v>
      </c>
      <c r="N1324" s="113" t="s">
        <v>30</v>
      </c>
      <c r="O1324" s="113" t="s">
        <v>386</v>
      </c>
      <c r="P1324" s="113" t="s">
        <v>824</v>
      </c>
      <c r="Q1324" s="113">
        <v>1</v>
      </c>
      <c r="R1324" s="113" t="s">
        <v>53</v>
      </c>
      <c r="S1324" s="84" t="str">
        <f t="shared" si="140"/>
        <v>DARICO</v>
      </c>
      <c r="T1324" s="84" t="str">
        <f t="shared" si="143"/>
        <v>черный</v>
      </c>
      <c r="Y1324" s="60">
        <f t="shared" si="144"/>
        <v>2</v>
      </c>
      <c r="Z1324" s="49">
        <f t="shared" si="145"/>
        <v>289</v>
      </c>
      <c r="AA1324" s="60">
        <f t="shared" si="146"/>
        <v>2289</v>
      </c>
    </row>
    <row r="1325" spans="1:27">
      <c r="A1325" s="84" t="str">
        <f t="shared" si="141"/>
        <v>21981071</v>
      </c>
      <c r="B1325" s="84" t="str">
        <f t="shared" si="142"/>
        <v>02-289-09</v>
      </c>
      <c r="C1325" s="113" t="s">
        <v>2820</v>
      </c>
      <c r="D1325" s="113" t="s">
        <v>2818</v>
      </c>
      <c r="E1325" s="113" t="s">
        <v>785</v>
      </c>
      <c r="F1325" s="114">
        <v>59</v>
      </c>
      <c r="G1325" s="113" t="s">
        <v>2819</v>
      </c>
      <c r="H1325" s="113" t="s">
        <v>53</v>
      </c>
      <c r="I1325" s="113" t="s">
        <v>786</v>
      </c>
      <c r="J1325" s="113" t="s">
        <v>330</v>
      </c>
      <c r="K1325" s="113" t="s">
        <v>382</v>
      </c>
      <c r="L1325" s="113" t="s">
        <v>420</v>
      </c>
      <c r="M1325" s="113" t="s">
        <v>388</v>
      </c>
      <c r="N1325" s="113" t="s">
        <v>30</v>
      </c>
      <c r="O1325" s="113" t="s">
        <v>386</v>
      </c>
      <c r="P1325" s="113" t="s">
        <v>824</v>
      </c>
      <c r="Q1325" s="113">
        <v>1</v>
      </c>
      <c r="R1325" s="113" t="s">
        <v>53</v>
      </c>
      <c r="S1325" s="84" t="str">
        <f t="shared" si="140"/>
        <v>DARICO</v>
      </c>
      <c r="T1325" s="84" t="str">
        <f t="shared" si="143"/>
        <v>черный</v>
      </c>
      <c r="Y1325" s="60">
        <f t="shared" si="144"/>
        <v>2</v>
      </c>
      <c r="Z1325" s="49">
        <f t="shared" si="145"/>
        <v>289</v>
      </c>
      <c r="AA1325" s="60">
        <f t="shared" si="146"/>
        <v>2289</v>
      </c>
    </row>
    <row r="1326" spans="1:27">
      <c r="A1326" s="84" t="str">
        <f t="shared" si="141"/>
        <v>21981071</v>
      </c>
      <c r="B1326" s="84" t="str">
        <f t="shared" si="142"/>
        <v>02-289-09</v>
      </c>
      <c r="C1326" s="113" t="s">
        <v>2821</v>
      </c>
      <c r="D1326" s="113" t="s">
        <v>2818</v>
      </c>
      <c r="E1326" s="113" t="s">
        <v>788</v>
      </c>
      <c r="F1326" s="114">
        <v>61</v>
      </c>
      <c r="G1326" s="113" t="s">
        <v>2819</v>
      </c>
      <c r="H1326" s="113" t="s">
        <v>53</v>
      </c>
      <c r="I1326" s="113" t="s">
        <v>786</v>
      </c>
      <c r="J1326" s="113" t="s">
        <v>330</v>
      </c>
      <c r="K1326" s="113" t="s">
        <v>382</v>
      </c>
      <c r="L1326" s="113" t="s">
        <v>420</v>
      </c>
      <c r="M1326" s="113" t="s">
        <v>388</v>
      </c>
      <c r="N1326" s="113" t="s">
        <v>30</v>
      </c>
      <c r="O1326" s="113" t="s">
        <v>386</v>
      </c>
      <c r="P1326" s="113" t="s">
        <v>824</v>
      </c>
      <c r="Q1326" s="113">
        <v>1</v>
      </c>
      <c r="R1326" s="113" t="s">
        <v>53</v>
      </c>
      <c r="S1326" s="84" t="str">
        <f t="shared" si="140"/>
        <v>DARICO</v>
      </c>
      <c r="T1326" s="84" t="str">
        <f t="shared" si="143"/>
        <v>черный</v>
      </c>
      <c r="Y1326" s="60">
        <f t="shared" si="144"/>
        <v>2</v>
      </c>
      <c r="Z1326" s="49">
        <f t="shared" si="145"/>
        <v>289</v>
      </c>
      <c r="AA1326" s="60">
        <f t="shared" si="146"/>
        <v>2289</v>
      </c>
    </row>
    <row r="1327" spans="1:27">
      <c r="A1327" s="84" t="str">
        <f t="shared" si="141"/>
        <v>25281081</v>
      </c>
      <c r="B1327" s="84" t="str">
        <f t="shared" si="142"/>
        <v>02-290-09</v>
      </c>
      <c r="C1327" s="113" t="s">
        <v>2822</v>
      </c>
      <c r="D1327" s="113" t="s">
        <v>2823</v>
      </c>
      <c r="E1327" s="113" t="s">
        <v>787</v>
      </c>
      <c r="F1327" s="114">
        <v>57</v>
      </c>
      <c r="G1327" s="113" t="s">
        <v>2824</v>
      </c>
      <c r="H1327" s="113" t="s">
        <v>53</v>
      </c>
      <c r="I1327" s="113" t="s">
        <v>786</v>
      </c>
      <c r="J1327" s="113" t="s">
        <v>330</v>
      </c>
      <c r="K1327" s="113" t="s">
        <v>382</v>
      </c>
      <c r="L1327" s="113" t="s">
        <v>420</v>
      </c>
      <c r="M1327" s="113" t="s">
        <v>388</v>
      </c>
      <c r="N1327" s="113" t="s">
        <v>30</v>
      </c>
      <c r="O1327" s="113" t="s">
        <v>386</v>
      </c>
      <c r="P1327" s="113" t="s">
        <v>824</v>
      </c>
      <c r="Q1327" s="113">
        <v>1</v>
      </c>
      <c r="R1327" s="113" t="s">
        <v>53</v>
      </c>
      <c r="S1327" s="84" t="str">
        <f t="shared" si="140"/>
        <v>TRAVELLER WOOLFELT</v>
      </c>
      <c r="T1327" s="84" t="str">
        <f t="shared" si="143"/>
        <v>черный</v>
      </c>
      <c r="Y1327" s="60">
        <f t="shared" si="144"/>
        <v>2</v>
      </c>
      <c r="Z1327" s="49">
        <f t="shared" si="145"/>
        <v>290</v>
      </c>
      <c r="AA1327" s="60">
        <f t="shared" si="146"/>
        <v>2290</v>
      </c>
    </row>
    <row r="1328" spans="1:27">
      <c r="A1328" s="84" t="str">
        <f t="shared" si="141"/>
        <v>25281081</v>
      </c>
      <c r="B1328" s="84" t="str">
        <f t="shared" si="142"/>
        <v>02-290-09</v>
      </c>
      <c r="C1328" s="113" t="s">
        <v>2825</v>
      </c>
      <c r="D1328" s="113" t="s">
        <v>2823</v>
      </c>
      <c r="E1328" s="113" t="s">
        <v>785</v>
      </c>
      <c r="F1328" s="114">
        <v>59</v>
      </c>
      <c r="G1328" s="113" t="s">
        <v>2824</v>
      </c>
      <c r="H1328" s="113" t="s">
        <v>53</v>
      </c>
      <c r="I1328" s="113" t="s">
        <v>786</v>
      </c>
      <c r="J1328" s="113" t="s">
        <v>330</v>
      </c>
      <c r="K1328" s="113" t="s">
        <v>382</v>
      </c>
      <c r="L1328" s="113" t="s">
        <v>420</v>
      </c>
      <c r="M1328" s="113" t="s">
        <v>388</v>
      </c>
      <c r="N1328" s="113" t="s">
        <v>30</v>
      </c>
      <c r="O1328" s="113" t="s">
        <v>386</v>
      </c>
      <c r="P1328" s="113" t="s">
        <v>824</v>
      </c>
      <c r="Q1328" s="113">
        <v>1</v>
      </c>
      <c r="R1328" s="113" t="s">
        <v>53</v>
      </c>
      <c r="S1328" s="84" t="str">
        <f t="shared" si="140"/>
        <v>TRAVELLER WOOLFELT</v>
      </c>
      <c r="T1328" s="84" t="str">
        <f t="shared" si="143"/>
        <v>черный</v>
      </c>
      <c r="Y1328" s="60">
        <f t="shared" si="144"/>
        <v>2</v>
      </c>
      <c r="Z1328" s="49">
        <f t="shared" si="145"/>
        <v>290</v>
      </c>
      <c r="AA1328" s="60">
        <f t="shared" si="146"/>
        <v>2290</v>
      </c>
    </row>
    <row r="1329" spans="1:27">
      <c r="A1329" s="84" t="str">
        <f t="shared" si="141"/>
        <v>25281081</v>
      </c>
      <c r="B1329" s="84" t="str">
        <f t="shared" si="142"/>
        <v>02-290-09</v>
      </c>
      <c r="C1329" s="113" t="s">
        <v>2826</v>
      </c>
      <c r="D1329" s="113" t="s">
        <v>2823</v>
      </c>
      <c r="E1329" s="113" t="s">
        <v>788</v>
      </c>
      <c r="F1329" s="114">
        <v>61</v>
      </c>
      <c r="G1329" s="113" t="s">
        <v>2824</v>
      </c>
      <c r="H1329" s="113" t="s">
        <v>53</v>
      </c>
      <c r="I1329" s="113" t="s">
        <v>786</v>
      </c>
      <c r="J1329" s="113" t="s">
        <v>330</v>
      </c>
      <c r="K1329" s="113" t="s">
        <v>382</v>
      </c>
      <c r="L1329" s="113" t="s">
        <v>420</v>
      </c>
      <c r="M1329" s="113" t="s">
        <v>388</v>
      </c>
      <c r="N1329" s="113" t="s">
        <v>30</v>
      </c>
      <c r="O1329" s="113" t="s">
        <v>386</v>
      </c>
      <c r="P1329" s="113" t="s">
        <v>824</v>
      </c>
      <c r="Q1329" s="113">
        <v>1</v>
      </c>
      <c r="R1329" s="113" t="s">
        <v>53</v>
      </c>
      <c r="S1329" s="84" t="str">
        <f t="shared" si="140"/>
        <v>TRAVELLER WOOLFELT</v>
      </c>
      <c r="T1329" s="84" t="str">
        <f t="shared" si="143"/>
        <v>черный</v>
      </c>
      <c r="Y1329" s="60">
        <f t="shared" si="144"/>
        <v>2</v>
      </c>
      <c r="Z1329" s="49">
        <f t="shared" si="145"/>
        <v>290</v>
      </c>
      <c r="AA1329" s="60">
        <f t="shared" si="146"/>
        <v>2290</v>
      </c>
    </row>
    <row r="1330" spans="1:27">
      <c r="A1330" s="84" t="str">
        <f t="shared" si="141"/>
        <v>25281081</v>
      </c>
      <c r="B1330" s="84" t="str">
        <f t="shared" si="142"/>
        <v>02-290-09</v>
      </c>
      <c r="C1330" s="113" t="s">
        <v>2827</v>
      </c>
      <c r="D1330" s="113" t="s">
        <v>2823</v>
      </c>
      <c r="E1330" s="113" t="s">
        <v>789</v>
      </c>
      <c r="F1330" s="114">
        <v>63</v>
      </c>
      <c r="G1330" s="113" t="s">
        <v>2824</v>
      </c>
      <c r="H1330" s="113" t="s">
        <v>53</v>
      </c>
      <c r="I1330" s="113" t="s">
        <v>786</v>
      </c>
      <c r="J1330" s="113" t="s">
        <v>330</v>
      </c>
      <c r="K1330" s="113" t="s">
        <v>382</v>
      </c>
      <c r="L1330" s="113" t="s">
        <v>420</v>
      </c>
      <c r="M1330" s="113" t="s">
        <v>388</v>
      </c>
      <c r="N1330" s="113" t="s">
        <v>30</v>
      </c>
      <c r="O1330" s="113" t="s">
        <v>386</v>
      </c>
      <c r="P1330" s="113" t="s">
        <v>824</v>
      </c>
      <c r="Q1330" s="113">
        <v>1</v>
      </c>
      <c r="R1330" s="113" t="s">
        <v>53</v>
      </c>
      <c r="S1330" s="84" t="str">
        <f t="shared" si="140"/>
        <v>TRAVELLER WOOLFELT</v>
      </c>
      <c r="T1330" s="84" t="str">
        <f t="shared" si="143"/>
        <v>черный</v>
      </c>
      <c r="Y1330" s="60">
        <f t="shared" si="144"/>
        <v>2</v>
      </c>
      <c r="Z1330" s="49">
        <f t="shared" si="145"/>
        <v>290</v>
      </c>
      <c r="AA1330" s="60">
        <f t="shared" si="146"/>
        <v>2290</v>
      </c>
    </row>
    <row r="1331" spans="1:27">
      <c r="A1331" s="84" t="str">
        <f t="shared" si="141"/>
        <v>259810241</v>
      </c>
      <c r="B1331" s="84" t="str">
        <f t="shared" si="142"/>
        <v>02-083-03</v>
      </c>
      <c r="C1331" s="113" t="s">
        <v>2828</v>
      </c>
      <c r="D1331" s="113" t="s">
        <v>2829</v>
      </c>
      <c r="E1331" s="113" t="s">
        <v>785</v>
      </c>
      <c r="F1331" s="114">
        <v>59</v>
      </c>
      <c r="G1331" s="113" t="s">
        <v>1073</v>
      </c>
      <c r="H1331" s="113" t="s">
        <v>195</v>
      </c>
      <c r="I1331" s="113" t="s">
        <v>786</v>
      </c>
      <c r="J1331" s="113" t="s">
        <v>330</v>
      </c>
      <c r="K1331" s="113" t="s">
        <v>382</v>
      </c>
      <c r="L1331" s="113" t="s">
        <v>420</v>
      </c>
      <c r="M1331" s="113" t="s">
        <v>388</v>
      </c>
      <c r="N1331" s="113" t="s">
        <v>30</v>
      </c>
      <c r="O1331" s="113" t="s">
        <v>386</v>
      </c>
      <c r="P1331" s="113" t="s">
        <v>824</v>
      </c>
      <c r="Q1331" s="113">
        <v>41</v>
      </c>
      <c r="R1331" s="113" t="s">
        <v>195</v>
      </c>
      <c r="S1331" s="84" t="str">
        <f t="shared" si="140"/>
        <v>TRAVELLER</v>
      </c>
      <c r="T1331" s="84" t="str">
        <f t="shared" si="143"/>
        <v>оливковый</v>
      </c>
      <c r="Y1331" s="60">
        <f t="shared" si="144"/>
        <v>2</v>
      </c>
      <c r="Z1331" s="49">
        <f t="shared" si="145"/>
        <v>83</v>
      </c>
      <c r="AA1331" s="60">
        <f t="shared" si="146"/>
        <v>2083</v>
      </c>
    </row>
    <row r="1332" spans="1:27">
      <c r="A1332" s="84" t="str">
        <f t="shared" si="141"/>
        <v>35981021</v>
      </c>
      <c r="B1332" s="84" t="str">
        <f t="shared" si="142"/>
        <v>02-084-09</v>
      </c>
      <c r="C1332" s="113" t="s">
        <v>2830</v>
      </c>
      <c r="D1332" s="113" t="s">
        <v>2831</v>
      </c>
      <c r="E1332" s="113" t="s">
        <v>787</v>
      </c>
      <c r="F1332" s="114">
        <v>57</v>
      </c>
      <c r="G1332" s="113" t="s">
        <v>1096</v>
      </c>
      <c r="H1332" s="113" t="s">
        <v>53</v>
      </c>
      <c r="I1332" s="113" t="s">
        <v>786</v>
      </c>
      <c r="J1332" s="113" t="s">
        <v>331</v>
      </c>
      <c r="K1332" s="113" t="s">
        <v>382</v>
      </c>
      <c r="L1332" s="113" t="s">
        <v>420</v>
      </c>
      <c r="M1332" s="113" t="s">
        <v>388</v>
      </c>
      <c r="N1332" s="113" t="s">
        <v>44</v>
      </c>
      <c r="O1332" s="113" t="s">
        <v>386</v>
      </c>
      <c r="P1332" s="113" t="s">
        <v>824</v>
      </c>
      <c r="Q1332" s="113">
        <v>1</v>
      </c>
      <c r="R1332" s="113" t="s">
        <v>53</v>
      </c>
      <c r="S1332" s="84" t="str">
        <f t="shared" si="140"/>
        <v>WESTERN</v>
      </c>
      <c r="T1332" s="84" t="str">
        <f t="shared" si="143"/>
        <v>черный</v>
      </c>
      <c r="Y1332" s="60">
        <f t="shared" si="144"/>
        <v>2</v>
      </c>
      <c r="Z1332" s="49">
        <f t="shared" si="145"/>
        <v>84</v>
      </c>
      <c r="AA1332" s="60">
        <f t="shared" si="146"/>
        <v>2084</v>
      </c>
    </row>
    <row r="1333" spans="1:27">
      <c r="A1333" s="84" t="str">
        <f t="shared" si="141"/>
        <v>35981021</v>
      </c>
      <c r="B1333" s="84" t="str">
        <f t="shared" si="142"/>
        <v>02-084-09</v>
      </c>
      <c r="C1333" s="113" t="s">
        <v>2832</v>
      </c>
      <c r="D1333" s="113" t="s">
        <v>2831</v>
      </c>
      <c r="E1333" s="113" t="s">
        <v>785</v>
      </c>
      <c r="F1333" s="114">
        <v>59</v>
      </c>
      <c r="G1333" s="113" t="s">
        <v>1096</v>
      </c>
      <c r="H1333" s="113" t="s">
        <v>53</v>
      </c>
      <c r="I1333" s="113" t="s">
        <v>786</v>
      </c>
      <c r="J1333" s="113" t="s">
        <v>331</v>
      </c>
      <c r="K1333" s="113" t="s">
        <v>382</v>
      </c>
      <c r="L1333" s="113" t="s">
        <v>420</v>
      </c>
      <c r="M1333" s="113" t="s">
        <v>388</v>
      </c>
      <c r="N1333" s="113" t="s">
        <v>44</v>
      </c>
      <c r="O1333" s="113" t="s">
        <v>386</v>
      </c>
      <c r="P1333" s="113" t="s">
        <v>824</v>
      </c>
      <c r="Q1333" s="113">
        <v>1</v>
      </c>
      <c r="R1333" s="113" t="s">
        <v>53</v>
      </c>
      <c r="S1333" s="84" t="str">
        <f t="shared" si="140"/>
        <v>WESTERN</v>
      </c>
      <c r="T1333" s="84" t="str">
        <f t="shared" si="143"/>
        <v>черный</v>
      </c>
      <c r="Y1333" s="60">
        <f t="shared" si="144"/>
        <v>2</v>
      </c>
      <c r="Z1333" s="49">
        <f t="shared" si="145"/>
        <v>84</v>
      </c>
      <c r="AA1333" s="60">
        <f t="shared" si="146"/>
        <v>2084</v>
      </c>
    </row>
    <row r="1334" spans="1:27">
      <c r="A1334" s="84" t="str">
        <f t="shared" si="141"/>
        <v>35981021</v>
      </c>
      <c r="B1334" s="84" t="str">
        <f t="shared" si="142"/>
        <v>02-084-09</v>
      </c>
      <c r="C1334" s="113" t="s">
        <v>2833</v>
      </c>
      <c r="D1334" s="113" t="s">
        <v>2831</v>
      </c>
      <c r="E1334" s="113" t="s">
        <v>788</v>
      </c>
      <c r="F1334" s="114">
        <v>61</v>
      </c>
      <c r="G1334" s="113" t="s">
        <v>1096</v>
      </c>
      <c r="H1334" s="113" t="s">
        <v>53</v>
      </c>
      <c r="I1334" s="113" t="s">
        <v>786</v>
      </c>
      <c r="J1334" s="113" t="s">
        <v>331</v>
      </c>
      <c r="K1334" s="113" t="s">
        <v>382</v>
      </c>
      <c r="L1334" s="113" t="s">
        <v>420</v>
      </c>
      <c r="M1334" s="113" t="s">
        <v>388</v>
      </c>
      <c r="N1334" s="113" t="s">
        <v>44</v>
      </c>
      <c r="O1334" s="113" t="s">
        <v>386</v>
      </c>
      <c r="P1334" s="113" t="s">
        <v>824</v>
      </c>
      <c r="Q1334" s="113">
        <v>1</v>
      </c>
      <c r="R1334" s="113" t="s">
        <v>53</v>
      </c>
      <c r="S1334" s="84" t="str">
        <f t="shared" si="140"/>
        <v>WESTERN</v>
      </c>
      <c r="T1334" s="84" t="str">
        <f t="shared" si="143"/>
        <v>черный</v>
      </c>
      <c r="Y1334" s="60">
        <f t="shared" si="144"/>
        <v>2</v>
      </c>
      <c r="Z1334" s="49">
        <f t="shared" si="145"/>
        <v>84</v>
      </c>
      <c r="AA1334" s="60">
        <f t="shared" si="146"/>
        <v>2084</v>
      </c>
    </row>
    <row r="1335" spans="1:27">
      <c r="A1335" s="84" t="str">
        <f t="shared" si="141"/>
        <v>35981021</v>
      </c>
      <c r="B1335" s="84" t="str">
        <f t="shared" si="142"/>
        <v>02-084-09</v>
      </c>
      <c r="C1335" s="113" t="s">
        <v>2834</v>
      </c>
      <c r="D1335" s="113" t="s">
        <v>2831</v>
      </c>
      <c r="E1335" s="113" t="s">
        <v>789</v>
      </c>
      <c r="F1335" s="114">
        <v>63</v>
      </c>
      <c r="G1335" s="113" t="s">
        <v>1096</v>
      </c>
      <c r="H1335" s="113" t="s">
        <v>53</v>
      </c>
      <c r="I1335" s="113" t="s">
        <v>786</v>
      </c>
      <c r="J1335" s="113" t="s">
        <v>331</v>
      </c>
      <c r="K1335" s="113" t="s">
        <v>382</v>
      </c>
      <c r="L1335" s="113" t="s">
        <v>420</v>
      </c>
      <c r="M1335" s="113" t="s">
        <v>388</v>
      </c>
      <c r="N1335" s="113" t="s">
        <v>44</v>
      </c>
      <c r="O1335" s="113" t="s">
        <v>386</v>
      </c>
      <c r="P1335" s="113" t="s">
        <v>824</v>
      </c>
      <c r="Q1335" s="113">
        <v>1</v>
      </c>
      <c r="R1335" s="113" t="s">
        <v>53</v>
      </c>
      <c r="S1335" s="84" t="str">
        <f t="shared" si="140"/>
        <v>WESTERN</v>
      </c>
      <c r="T1335" s="84" t="str">
        <f t="shared" si="143"/>
        <v>черный</v>
      </c>
      <c r="Y1335" s="60">
        <f t="shared" si="144"/>
        <v>2</v>
      </c>
      <c r="Z1335" s="49">
        <f t="shared" si="145"/>
        <v>84</v>
      </c>
      <c r="AA1335" s="60">
        <f t="shared" si="146"/>
        <v>2084</v>
      </c>
    </row>
    <row r="1336" spans="1:27">
      <c r="A1336" s="84" t="str">
        <f t="shared" si="141"/>
        <v>35981021</v>
      </c>
      <c r="B1336" s="84" t="str">
        <f t="shared" si="142"/>
        <v>02-084-09</v>
      </c>
      <c r="C1336" s="113" t="s">
        <v>2835</v>
      </c>
      <c r="D1336" s="113" t="s">
        <v>2831</v>
      </c>
      <c r="E1336" s="113" t="s">
        <v>790</v>
      </c>
      <c r="F1336" s="114">
        <v>55</v>
      </c>
      <c r="G1336" s="113" t="s">
        <v>1096</v>
      </c>
      <c r="H1336" s="113" t="s">
        <v>53</v>
      </c>
      <c r="I1336" s="113" t="s">
        <v>786</v>
      </c>
      <c r="J1336" s="113" t="s">
        <v>331</v>
      </c>
      <c r="K1336" s="113" t="s">
        <v>382</v>
      </c>
      <c r="L1336" s="113" t="s">
        <v>420</v>
      </c>
      <c r="M1336" s="113" t="s">
        <v>388</v>
      </c>
      <c r="N1336" s="113" t="s">
        <v>44</v>
      </c>
      <c r="O1336" s="113" t="s">
        <v>386</v>
      </c>
      <c r="P1336" s="113" t="s">
        <v>824</v>
      </c>
      <c r="Q1336" s="113">
        <v>1</v>
      </c>
      <c r="R1336" s="113" t="s">
        <v>53</v>
      </c>
      <c r="S1336" s="84" t="str">
        <f t="shared" si="140"/>
        <v>WESTERN</v>
      </c>
      <c r="T1336" s="84" t="str">
        <f t="shared" si="143"/>
        <v>черный</v>
      </c>
      <c r="Y1336" s="60">
        <f t="shared" si="144"/>
        <v>2</v>
      </c>
      <c r="Z1336" s="49">
        <f t="shared" si="145"/>
        <v>84</v>
      </c>
      <c r="AA1336" s="60">
        <f t="shared" si="146"/>
        <v>2084</v>
      </c>
    </row>
    <row r="1337" spans="1:27">
      <c r="A1337" s="84" t="str">
        <f t="shared" si="141"/>
        <v>211820178</v>
      </c>
      <c r="B1337" s="84" t="str">
        <f t="shared" si="142"/>
        <v>02-006-36</v>
      </c>
      <c r="C1337" s="113" t="s">
        <v>2836</v>
      </c>
      <c r="D1337" s="113" t="s">
        <v>2837</v>
      </c>
      <c r="E1337" s="113" t="s">
        <v>787</v>
      </c>
      <c r="F1337" s="114">
        <v>57</v>
      </c>
      <c r="G1337" s="113" t="s">
        <v>828</v>
      </c>
      <c r="H1337" s="113" t="s">
        <v>63</v>
      </c>
      <c r="I1337" s="113" t="s">
        <v>802</v>
      </c>
      <c r="J1337" s="113" t="s">
        <v>330</v>
      </c>
      <c r="K1337" s="113" t="s">
        <v>382</v>
      </c>
      <c r="L1337" s="113" t="s">
        <v>420</v>
      </c>
      <c r="M1337" s="113" t="s">
        <v>388</v>
      </c>
      <c r="N1337" s="113" t="s">
        <v>38</v>
      </c>
      <c r="O1337" s="113" t="s">
        <v>442</v>
      </c>
      <c r="P1337" s="113" t="s">
        <v>824</v>
      </c>
      <c r="Q1337" s="113">
        <v>78</v>
      </c>
      <c r="R1337" s="113" t="s">
        <v>63</v>
      </c>
      <c r="S1337" s="84" t="str">
        <f t="shared" si="140"/>
        <v>PENN</v>
      </c>
      <c r="T1337" s="84" t="str">
        <f t="shared" si="143"/>
        <v>бежевый</v>
      </c>
      <c r="Y1337" s="60">
        <f t="shared" si="144"/>
        <v>2</v>
      </c>
      <c r="Z1337" s="49">
        <f t="shared" si="145"/>
        <v>6</v>
      </c>
      <c r="AA1337" s="60">
        <f t="shared" si="146"/>
        <v>2006</v>
      </c>
    </row>
    <row r="1338" spans="1:27">
      <c r="A1338" s="84" t="str">
        <f t="shared" si="141"/>
        <v>211820178</v>
      </c>
      <c r="B1338" s="84" t="str">
        <f t="shared" si="142"/>
        <v>02-006-36</v>
      </c>
      <c r="C1338" s="113" t="s">
        <v>2838</v>
      </c>
      <c r="D1338" s="113" t="s">
        <v>2837</v>
      </c>
      <c r="E1338" s="113" t="s">
        <v>797</v>
      </c>
      <c r="F1338" s="114">
        <v>58</v>
      </c>
      <c r="G1338" s="113" t="s">
        <v>828</v>
      </c>
      <c r="H1338" s="113" t="s">
        <v>63</v>
      </c>
      <c r="I1338" s="113" t="s">
        <v>802</v>
      </c>
      <c r="J1338" s="113" t="s">
        <v>330</v>
      </c>
      <c r="K1338" s="113" t="s">
        <v>382</v>
      </c>
      <c r="L1338" s="113" t="s">
        <v>420</v>
      </c>
      <c r="M1338" s="113" t="s">
        <v>388</v>
      </c>
      <c r="N1338" s="113" t="s">
        <v>38</v>
      </c>
      <c r="O1338" s="113" t="s">
        <v>442</v>
      </c>
      <c r="P1338" s="113" t="s">
        <v>824</v>
      </c>
      <c r="Q1338" s="113">
        <v>78</v>
      </c>
      <c r="R1338" s="113" t="s">
        <v>63</v>
      </c>
      <c r="S1338" s="84" t="str">
        <f t="shared" si="140"/>
        <v>PENN</v>
      </c>
      <c r="T1338" s="84" t="str">
        <f t="shared" si="143"/>
        <v>бежевый</v>
      </c>
      <c r="Y1338" s="60">
        <f t="shared" si="144"/>
        <v>2</v>
      </c>
      <c r="Z1338" s="49">
        <f t="shared" si="145"/>
        <v>6</v>
      </c>
      <c r="AA1338" s="60">
        <f t="shared" si="146"/>
        <v>2006</v>
      </c>
    </row>
    <row r="1339" spans="1:27">
      <c r="A1339" s="84" t="str">
        <f t="shared" si="141"/>
        <v>211820178</v>
      </c>
      <c r="B1339" s="84" t="str">
        <f t="shared" si="142"/>
        <v>02-006-36</v>
      </c>
      <c r="C1339" s="113" t="s">
        <v>2839</v>
      </c>
      <c r="D1339" s="113" t="s">
        <v>2837</v>
      </c>
      <c r="E1339" s="113" t="s">
        <v>785</v>
      </c>
      <c r="F1339" s="114">
        <v>59</v>
      </c>
      <c r="G1339" s="113" t="s">
        <v>828</v>
      </c>
      <c r="H1339" s="113" t="s">
        <v>63</v>
      </c>
      <c r="I1339" s="113" t="s">
        <v>802</v>
      </c>
      <c r="J1339" s="113" t="s">
        <v>330</v>
      </c>
      <c r="K1339" s="113" t="s">
        <v>382</v>
      </c>
      <c r="L1339" s="113" t="s">
        <v>420</v>
      </c>
      <c r="M1339" s="113" t="s">
        <v>388</v>
      </c>
      <c r="N1339" s="113" t="s">
        <v>38</v>
      </c>
      <c r="O1339" s="113" t="s">
        <v>442</v>
      </c>
      <c r="P1339" s="113" t="s">
        <v>824</v>
      </c>
      <c r="Q1339" s="113">
        <v>78</v>
      </c>
      <c r="R1339" s="113" t="s">
        <v>63</v>
      </c>
      <c r="S1339" s="84" t="str">
        <f t="shared" si="140"/>
        <v>PENN</v>
      </c>
      <c r="T1339" s="84" t="str">
        <f t="shared" si="143"/>
        <v>бежевый</v>
      </c>
      <c r="Y1339" s="60">
        <f t="shared" si="144"/>
        <v>2</v>
      </c>
      <c r="Z1339" s="49">
        <f t="shared" si="145"/>
        <v>6</v>
      </c>
      <c r="AA1339" s="60">
        <f t="shared" si="146"/>
        <v>2006</v>
      </c>
    </row>
    <row r="1340" spans="1:27">
      <c r="A1340" s="84" t="str">
        <f t="shared" si="141"/>
        <v>211820178</v>
      </c>
      <c r="B1340" s="84" t="str">
        <f t="shared" si="142"/>
        <v>02-006-36</v>
      </c>
      <c r="C1340" s="113" t="s">
        <v>2840</v>
      </c>
      <c r="D1340" s="113" t="s">
        <v>2837</v>
      </c>
      <c r="E1340" s="113" t="s">
        <v>788</v>
      </c>
      <c r="F1340" s="114">
        <v>61</v>
      </c>
      <c r="G1340" s="113" t="s">
        <v>828</v>
      </c>
      <c r="H1340" s="113" t="s">
        <v>63</v>
      </c>
      <c r="I1340" s="113" t="s">
        <v>802</v>
      </c>
      <c r="J1340" s="113" t="s">
        <v>330</v>
      </c>
      <c r="K1340" s="113" t="s">
        <v>382</v>
      </c>
      <c r="L1340" s="113" t="s">
        <v>420</v>
      </c>
      <c r="M1340" s="113" t="s">
        <v>388</v>
      </c>
      <c r="N1340" s="113" t="s">
        <v>38</v>
      </c>
      <c r="O1340" s="113" t="s">
        <v>442</v>
      </c>
      <c r="P1340" s="113" t="s">
        <v>824</v>
      </c>
      <c r="Q1340" s="113">
        <v>78</v>
      </c>
      <c r="R1340" s="113" t="s">
        <v>63</v>
      </c>
      <c r="S1340" s="84" t="str">
        <f t="shared" si="140"/>
        <v>PENN</v>
      </c>
      <c r="T1340" s="84" t="str">
        <f t="shared" si="143"/>
        <v>бежевый</v>
      </c>
      <c r="Y1340" s="60">
        <f t="shared" si="144"/>
        <v>2</v>
      </c>
      <c r="Z1340" s="49">
        <f t="shared" si="145"/>
        <v>6</v>
      </c>
      <c r="AA1340" s="60">
        <f t="shared" si="146"/>
        <v>2006</v>
      </c>
    </row>
    <row r="1341" spans="1:27">
      <c r="A1341" s="84" t="str">
        <f t="shared" si="141"/>
        <v>211820178</v>
      </c>
      <c r="B1341" s="84" t="str">
        <f t="shared" si="142"/>
        <v>02-006-36</v>
      </c>
      <c r="C1341" s="113" t="s">
        <v>2841</v>
      </c>
      <c r="D1341" s="113" t="s">
        <v>2837</v>
      </c>
      <c r="E1341" s="113" t="s">
        <v>798</v>
      </c>
      <c r="F1341" s="114">
        <v>60</v>
      </c>
      <c r="G1341" s="113" t="s">
        <v>828</v>
      </c>
      <c r="H1341" s="113" t="s">
        <v>63</v>
      </c>
      <c r="I1341" s="113" t="s">
        <v>802</v>
      </c>
      <c r="J1341" s="113" t="s">
        <v>330</v>
      </c>
      <c r="K1341" s="113" t="s">
        <v>382</v>
      </c>
      <c r="L1341" s="113" t="s">
        <v>420</v>
      </c>
      <c r="M1341" s="113" t="s">
        <v>388</v>
      </c>
      <c r="N1341" s="113" t="s">
        <v>38</v>
      </c>
      <c r="O1341" s="113" t="s">
        <v>442</v>
      </c>
      <c r="P1341" s="113" t="s">
        <v>824</v>
      </c>
      <c r="Q1341" s="113">
        <v>78</v>
      </c>
      <c r="R1341" s="113" t="s">
        <v>63</v>
      </c>
      <c r="S1341" s="84" t="str">
        <f t="shared" si="140"/>
        <v>PENN</v>
      </c>
      <c r="T1341" s="84" t="str">
        <f t="shared" si="143"/>
        <v>бежевый</v>
      </c>
      <c r="Y1341" s="60">
        <f t="shared" si="144"/>
        <v>2</v>
      </c>
      <c r="Z1341" s="49">
        <f t="shared" si="145"/>
        <v>6</v>
      </c>
      <c r="AA1341" s="60">
        <f t="shared" si="146"/>
        <v>2006</v>
      </c>
    </row>
    <row r="1342" spans="1:27">
      <c r="A1342" s="84" t="str">
        <f t="shared" si="141"/>
        <v>211820178</v>
      </c>
      <c r="B1342" s="84" t="str">
        <f t="shared" si="142"/>
        <v>02-006-36</v>
      </c>
      <c r="C1342" s="113" t="s">
        <v>2842</v>
      </c>
      <c r="D1342" s="113" t="s">
        <v>2837</v>
      </c>
      <c r="E1342" s="113" t="s">
        <v>789</v>
      </c>
      <c r="F1342" s="114">
        <v>63</v>
      </c>
      <c r="G1342" s="113" t="s">
        <v>828</v>
      </c>
      <c r="H1342" s="113" t="s">
        <v>63</v>
      </c>
      <c r="I1342" s="113" t="s">
        <v>802</v>
      </c>
      <c r="J1342" s="113" t="s">
        <v>330</v>
      </c>
      <c r="K1342" s="113" t="s">
        <v>382</v>
      </c>
      <c r="L1342" s="113" t="s">
        <v>420</v>
      </c>
      <c r="M1342" s="113" t="s">
        <v>388</v>
      </c>
      <c r="N1342" s="113" t="s">
        <v>38</v>
      </c>
      <c r="O1342" s="113" t="s">
        <v>442</v>
      </c>
      <c r="P1342" s="113" t="s">
        <v>824</v>
      </c>
      <c r="Q1342" s="113">
        <v>78</v>
      </c>
      <c r="R1342" s="113" t="s">
        <v>63</v>
      </c>
      <c r="S1342" s="84" t="str">
        <f t="shared" si="140"/>
        <v>PENN</v>
      </c>
      <c r="T1342" s="84" t="str">
        <f t="shared" si="143"/>
        <v>бежевый</v>
      </c>
      <c r="Y1342" s="60">
        <f t="shared" si="144"/>
        <v>2</v>
      </c>
      <c r="Z1342" s="49">
        <f t="shared" si="145"/>
        <v>6</v>
      </c>
      <c r="AA1342" s="60">
        <f t="shared" si="146"/>
        <v>2006</v>
      </c>
    </row>
    <row r="1343" spans="1:27">
      <c r="A1343" s="84" t="str">
        <f t="shared" si="141"/>
        <v>32981021</v>
      </c>
      <c r="B1343" s="84" t="str">
        <f t="shared" si="142"/>
        <v>02-291-09</v>
      </c>
      <c r="C1343" s="113" t="s">
        <v>2843</v>
      </c>
      <c r="D1343" s="113" t="s">
        <v>2844</v>
      </c>
      <c r="E1343" s="113" t="s">
        <v>787</v>
      </c>
      <c r="F1343" s="114">
        <v>57</v>
      </c>
      <c r="G1343" s="113" t="s">
        <v>2845</v>
      </c>
      <c r="H1343" s="113" t="s">
        <v>53</v>
      </c>
      <c r="I1343" s="113" t="s">
        <v>786</v>
      </c>
      <c r="J1343" s="113" t="s">
        <v>331</v>
      </c>
      <c r="K1343" s="113" t="s">
        <v>382</v>
      </c>
      <c r="L1343" s="113" t="s">
        <v>420</v>
      </c>
      <c r="M1343" s="113" t="s">
        <v>388</v>
      </c>
      <c r="N1343" s="113" t="s">
        <v>30</v>
      </c>
      <c r="O1343" s="113" t="s">
        <v>386</v>
      </c>
      <c r="P1343" s="113" t="s">
        <v>824</v>
      </c>
      <c r="Q1343" s="113">
        <v>1</v>
      </c>
      <c r="R1343" s="113" t="s">
        <v>53</v>
      </c>
      <c r="S1343" s="84" t="str">
        <f t="shared" si="140"/>
        <v>WESTERN</v>
      </c>
      <c r="T1343" s="84" t="str">
        <f t="shared" si="143"/>
        <v>черный</v>
      </c>
      <c r="Y1343" s="60">
        <f t="shared" si="144"/>
        <v>2</v>
      </c>
      <c r="Z1343" s="49">
        <f t="shared" si="145"/>
        <v>291</v>
      </c>
      <c r="AA1343" s="60">
        <f t="shared" si="146"/>
        <v>2291</v>
      </c>
    </row>
    <row r="1344" spans="1:27">
      <c r="A1344" s="84" t="str">
        <f t="shared" si="141"/>
        <v>32981021</v>
      </c>
      <c r="B1344" s="84" t="str">
        <f t="shared" si="142"/>
        <v>02-291-09</v>
      </c>
      <c r="C1344" s="113" t="s">
        <v>2846</v>
      </c>
      <c r="D1344" s="113" t="s">
        <v>2844</v>
      </c>
      <c r="E1344" s="113" t="s">
        <v>785</v>
      </c>
      <c r="F1344" s="114">
        <v>59</v>
      </c>
      <c r="G1344" s="113" t="s">
        <v>2845</v>
      </c>
      <c r="H1344" s="113" t="s">
        <v>53</v>
      </c>
      <c r="I1344" s="113" t="s">
        <v>786</v>
      </c>
      <c r="J1344" s="113" t="s">
        <v>331</v>
      </c>
      <c r="K1344" s="113" t="s">
        <v>382</v>
      </c>
      <c r="L1344" s="113" t="s">
        <v>420</v>
      </c>
      <c r="M1344" s="113" t="s">
        <v>388</v>
      </c>
      <c r="N1344" s="113" t="s">
        <v>30</v>
      </c>
      <c r="O1344" s="113" t="s">
        <v>386</v>
      </c>
      <c r="P1344" s="113" t="s">
        <v>824</v>
      </c>
      <c r="Q1344" s="113">
        <v>1</v>
      </c>
      <c r="R1344" s="113" t="s">
        <v>53</v>
      </c>
      <c r="S1344" s="84" t="str">
        <f t="shared" si="140"/>
        <v>WESTERN</v>
      </c>
      <c r="T1344" s="84" t="str">
        <f t="shared" si="143"/>
        <v>черный</v>
      </c>
      <c r="Y1344" s="60">
        <f t="shared" si="144"/>
        <v>2</v>
      </c>
      <c r="Z1344" s="49">
        <f t="shared" si="145"/>
        <v>291</v>
      </c>
      <c r="AA1344" s="60">
        <f t="shared" si="146"/>
        <v>2291</v>
      </c>
    </row>
    <row r="1345" spans="1:27">
      <c r="A1345" s="84" t="str">
        <f t="shared" si="141"/>
        <v>32981021</v>
      </c>
      <c r="B1345" s="84" t="str">
        <f t="shared" si="142"/>
        <v>02-291-09</v>
      </c>
      <c r="C1345" s="113" t="s">
        <v>2847</v>
      </c>
      <c r="D1345" s="113" t="s">
        <v>2844</v>
      </c>
      <c r="E1345" s="113" t="s">
        <v>788</v>
      </c>
      <c r="F1345" s="114">
        <v>61</v>
      </c>
      <c r="G1345" s="113" t="s">
        <v>2845</v>
      </c>
      <c r="H1345" s="113" t="s">
        <v>53</v>
      </c>
      <c r="I1345" s="113" t="s">
        <v>786</v>
      </c>
      <c r="J1345" s="113" t="s">
        <v>331</v>
      </c>
      <c r="K1345" s="113" t="s">
        <v>382</v>
      </c>
      <c r="L1345" s="113" t="s">
        <v>420</v>
      </c>
      <c r="M1345" s="113" t="s">
        <v>388</v>
      </c>
      <c r="N1345" s="113" t="s">
        <v>30</v>
      </c>
      <c r="O1345" s="113" t="s">
        <v>386</v>
      </c>
      <c r="P1345" s="113" t="s">
        <v>824</v>
      </c>
      <c r="Q1345" s="113">
        <v>1</v>
      </c>
      <c r="R1345" s="113" t="s">
        <v>53</v>
      </c>
      <c r="S1345" s="84" t="str">
        <f t="shared" si="140"/>
        <v>WESTERN</v>
      </c>
      <c r="T1345" s="84" t="str">
        <f t="shared" si="143"/>
        <v>черный</v>
      </c>
      <c r="Y1345" s="60">
        <f t="shared" si="144"/>
        <v>2</v>
      </c>
      <c r="Z1345" s="49">
        <f t="shared" si="145"/>
        <v>291</v>
      </c>
      <c r="AA1345" s="60">
        <f t="shared" si="146"/>
        <v>2291</v>
      </c>
    </row>
    <row r="1346" spans="1:27">
      <c r="A1346" s="84" t="str">
        <f t="shared" si="141"/>
        <v>32981021</v>
      </c>
      <c r="B1346" s="84" t="str">
        <f t="shared" si="142"/>
        <v>02-291-09</v>
      </c>
      <c r="C1346" s="113" t="s">
        <v>2848</v>
      </c>
      <c r="D1346" s="113" t="s">
        <v>2844</v>
      </c>
      <c r="E1346" s="113" t="s">
        <v>789</v>
      </c>
      <c r="F1346" s="114">
        <v>63</v>
      </c>
      <c r="G1346" s="113" t="s">
        <v>2845</v>
      </c>
      <c r="H1346" s="113" t="s">
        <v>53</v>
      </c>
      <c r="I1346" s="113" t="s">
        <v>786</v>
      </c>
      <c r="J1346" s="113" t="s">
        <v>331</v>
      </c>
      <c r="K1346" s="113" t="s">
        <v>382</v>
      </c>
      <c r="L1346" s="113" t="s">
        <v>420</v>
      </c>
      <c r="M1346" s="113" t="s">
        <v>388</v>
      </c>
      <c r="N1346" s="113" t="s">
        <v>30</v>
      </c>
      <c r="O1346" s="113" t="s">
        <v>386</v>
      </c>
      <c r="P1346" s="113" t="s">
        <v>824</v>
      </c>
      <c r="Q1346" s="113">
        <v>1</v>
      </c>
      <c r="R1346" s="113" t="s">
        <v>53</v>
      </c>
      <c r="S1346" s="84" t="str">
        <f t="shared" ref="S1346:S1409" si="147">IF(A1346&lt;&gt;"",IF(FIND(" ",G1346)&gt;=1,MID(G1346,FIND(" ",G1346)+1,LEN(G1346)),""),"")</f>
        <v>WESTERN</v>
      </c>
      <c r="T1346" s="84" t="str">
        <f t="shared" si="143"/>
        <v>черный</v>
      </c>
      <c r="Y1346" s="60">
        <f t="shared" si="144"/>
        <v>2</v>
      </c>
      <c r="Z1346" s="49">
        <f t="shared" si="145"/>
        <v>291</v>
      </c>
      <c r="AA1346" s="60">
        <f t="shared" si="146"/>
        <v>2291</v>
      </c>
    </row>
    <row r="1347" spans="1:27">
      <c r="A1347" s="84" t="str">
        <f t="shared" ref="A1347:A1410" si="148">IF(G1347&amp;Q1347&lt;&gt;"",IF(FIND(" ",G1347)&gt;=1,MID(G1347,1,FIND(" ",G1347)-1)&amp;Q1347,G1347&amp;Q1347),"")</f>
        <v>6170504331</v>
      </c>
      <c r="B1347" s="84" t="str">
        <f t="shared" ref="B1347:B1410" si="149">IF(C1347&lt;&gt;"",LEFT(C1347,9),"")</f>
        <v>02-265-05</v>
      </c>
      <c r="C1347" s="113" t="s">
        <v>2849</v>
      </c>
      <c r="D1347" s="113" t="s">
        <v>2850</v>
      </c>
      <c r="E1347" s="113" t="s">
        <v>790</v>
      </c>
      <c r="F1347" s="114">
        <v>55</v>
      </c>
      <c r="G1347" s="113" t="s">
        <v>2347</v>
      </c>
      <c r="H1347" s="113" t="s">
        <v>277</v>
      </c>
      <c r="I1347" s="113" t="s">
        <v>786</v>
      </c>
      <c r="J1347" s="113" t="s">
        <v>320</v>
      </c>
      <c r="K1347" s="113" t="s">
        <v>382</v>
      </c>
      <c r="L1347" s="113" t="s">
        <v>420</v>
      </c>
      <c r="M1347" s="113" t="s">
        <v>388</v>
      </c>
      <c r="N1347" s="113" t="s">
        <v>44</v>
      </c>
      <c r="O1347" s="113" t="s">
        <v>433</v>
      </c>
      <c r="P1347" s="113" t="s">
        <v>824</v>
      </c>
      <c r="Q1347" s="113">
        <v>331</v>
      </c>
      <c r="R1347" s="113" t="s">
        <v>83</v>
      </c>
      <c r="S1347" s="84" t="str">
        <f t="shared" si="147"/>
        <v>IVY HERRINGBONE</v>
      </c>
      <c r="T1347" s="84" t="str">
        <f t="shared" ref="T1347:T1410" si="150">IF(H1347&lt;&gt;"",H1347,"")</f>
        <v>темно-серый</v>
      </c>
      <c r="Y1347" s="60">
        <f t="shared" ref="Y1347:Y1410" si="151">IFERROR(VALUE(MID($C1347,1,2)),0)</f>
        <v>2</v>
      </c>
      <c r="Z1347" s="49">
        <f t="shared" ref="Z1347:Z1410" si="152">IFERROR(VALUE(MID($C1347,4,3)),0)</f>
        <v>265</v>
      </c>
      <c r="AA1347" s="60">
        <f t="shared" ref="AA1347:AA1410" si="153">VALUE(RIGHT("00"&amp;Y1347,2)&amp;RIGHT("000"&amp;Z1347,3))</f>
        <v>2265</v>
      </c>
    </row>
    <row r="1348" spans="1:27">
      <c r="A1348" s="84" t="str">
        <f t="shared" si="148"/>
        <v>6170504331</v>
      </c>
      <c r="B1348" s="84" t="str">
        <f t="shared" si="149"/>
        <v>02-265-05</v>
      </c>
      <c r="C1348" s="113" t="s">
        <v>2851</v>
      </c>
      <c r="D1348" s="113" t="s">
        <v>2850</v>
      </c>
      <c r="E1348" s="113" t="s">
        <v>813</v>
      </c>
      <c r="F1348" s="114">
        <v>56</v>
      </c>
      <c r="G1348" s="113" t="s">
        <v>2347</v>
      </c>
      <c r="H1348" s="113" t="s">
        <v>277</v>
      </c>
      <c r="I1348" s="113" t="s">
        <v>786</v>
      </c>
      <c r="J1348" s="113" t="s">
        <v>320</v>
      </c>
      <c r="K1348" s="113" t="s">
        <v>382</v>
      </c>
      <c r="L1348" s="113" t="s">
        <v>420</v>
      </c>
      <c r="M1348" s="113" t="s">
        <v>388</v>
      </c>
      <c r="N1348" s="113" t="s">
        <v>44</v>
      </c>
      <c r="O1348" s="113" t="s">
        <v>433</v>
      </c>
      <c r="P1348" s="113" t="s">
        <v>824</v>
      </c>
      <c r="Q1348" s="113">
        <v>331</v>
      </c>
      <c r="R1348" s="113" t="s">
        <v>83</v>
      </c>
      <c r="S1348" s="84" t="str">
        <f t="shared" si="147"/>
        <v>IVY HERRINGBONE</v>
      </c>
      <c r="T1348" s="84" t="str">
        <f t="shared" si="150"/>
        <v>темно-серый</v>
      </c>
      <c r="Y1348" s="60">
        <f t="shared" si="151"/>
        <v>2</v>
      </c>
      <c r="Z1348" s="49">
        <f t="shared" si="152"/>
        <v>265</v>
      </c>
      <c r="AA1348" s="60">
        <f t="shared" si="153"/>
        <v>2265</v>
      </c>
    </row>
    <row r="1349" spans="1:27">
      <c r="A1349" s="84" t="str">
        <f t="shared" si="148"/>
        <v>6170504331</v>
      </c>
      <c r="B1349" s="84" t="str">
        <f t="shared" si="149"/>
        <v>02-265-05</v>
      </c>
      <c r="C1349" s="113" t="s">
        <v>2852</v>
      </c>
      <c r="D1349" s="113" t="s">
        <v>2850</v>
      </c>
      <c r="E1349" s="113" t="s">
        <v>787</v>
      </c>
      <c r="F1349" s="114">
        <v>57</v>
      </c>
      <c r="G1349" s="113" t="s">
        <v>2347</v>
      </c>
      <c r="H1349" s="113" t="s">
        <v>277</v>
      </c>
      <c r="I1349" s="113" t="s">
        <v>786</v>
      </c>
      <c r="J1349" s="113" t="s">
        <v>320</v>
      </c>
      <c r="K1349" s="113" t="s">
        <v>382</v>
      </c>
      <c r="L1349" s="113" t="s">
        <v>420</v>
      </c>
      <c r="M1349" s="113" t="s">
        <v>388</v>
      </c>
      <c r="N1349" s="113" t="s">
        <v>44</v>
      </c>
      <c r="O1349" s="113" t="s">
        <v>433</v>
      </c>
      <c r="P1349" s="113" t="s">
        <v>824</v>
      </c>
      <c r="Q1349" s="113">
        <v>331</v>
      </c>
      <c r="R1349" s="113" t="s">
        <v>83</v>
      </c>
      <c r="S1349" s="84" t="str">
        <f t="shared" si="147"/>
        <v>IVY HERRINGBONE</v>
      </c>
      <c r="T1349" s="84" t="str">
        <f t="shared" si="150"/>
        <v>темно-серый</v>
      </c>
      <c r="Y1349" s="60">
        <f t="shared" si="151"/>
        <v>2</v>
      </c>
      <c r="Z1349" s="49">
        <f t="shared" si="152"/>
        <v>265</v>
      </c>
      <c r="AA1349" s="60">
        <f t="shared" si="153"/>
        <v>2265</v>
      </c>
    </row>
    <row r="1350" spans="1:27">
      <c r="A1350" s="84" t="str">
        <f t="shared" si="148"/>
        <v>6170504331</v>
      </c>
      <c r="B1350" s="84" t="str">
        <f t="shared" si="149"/>
        <v>02-265-05</v>
      </c>
      <c r="C1350" s="113" t="s">
        <v>2853</v>
      </c>
      <c r="D1350" s="113" t="s">
        <v>2850</v>
      </c>
      <c r="E1350" s="113" t="s">
        <v>797</v>
      </c>
      <c r="F1350" s="114">
        <v>58</v>
      </c>
      <c r="G1350" s="113" t="s">
        <v>2347</v>
      </c>
      <c r="H1350" s="113" t="s">
        <v>277</v>
      </c>
      <c r="I1350" s="113" t="s">
        <v>786</v>
      </c>
      <c r="J1350" s="113" t="s">
        <v>320</v>
      </c>
      <c r="K1350" s="113" t="s">
        <v>382</v>
      </c>
      <c r="L1350" s="113" t="s">
        <v>420</v>
      </c>
      <c r="M1350" s="113" t="s">
        <v>388</v>
      </c>
      <c r="N1350" s="113" t="s">
        <v>44</v>
      </c>
      <c r="O1350" s="113" t="s">
        <v>433</v>
      </c>
      <c r="P1350" s="113" t="s">
        <v>824</v>
      </c>
      <c r="Q1350" s="113">
        <v>331</v>
      </c>
      <c r="R1350" s="113" t="s">
        <v>83</v>
      </c>
      <c r="S1350" s="84" t="str">
        <f t="shared" si="147"/>
        <v>IVY HERRINGBONE</v>
      </c>
      <c r="T1350" s="84" t="str">
        <f t="shared" si="150"/>
        <v>темно-серый</v>
      </c>
      <c r="Y1350" s="60">
        <f t="shared" si="151"/>
        <v>2</v>
      </c>
      <c r="Z1350" s="49">
        <f t="shared" si="152"/>
        <v>265</v>
      </c>
      <c r="AA1350" s="60">
        <f t="shared" si="153"/>
        <v>2265</v>
      </c>
    </row>
    <row r="1351" spans="1:27">
      <c r="A1351" s="84" t="str">
        <f t="shared" si="148"/>
        <v>6170504331</v>
      </c>
      <c r="B1351" s="84" t="str">
        <f t="shared" si="149"/>
        <v>02-265-05</v>
      </c>
      <c r="C1351" s="113" t="s">
        <v>2854</v>
      </c>
      <c r="D1351" s="113" t="s">
        <v>2850</v>
      </c>
      <c r="E1351" s="113" t="s">
        <v>785</v>
      </c>
      <c r="F1351" s="114">
        <v>59</v>
      </c>
      <c r="G1351" s="113" t="s">
        <v>2347</v>
      </c>
      <c r="H1351" s="113" t="s">
        <v>277</v>
      </c>
      <c r="I1351" s="113" t="s">
        <v>786</v>
      </c>
      <c r="J1351" s="113" t="s">
        <v>320</v>
      </c>
      <c r="K1351" s="113" t="s">
        <v>382</v>
      </c>
      <c r="L1351" s="113" t="s">
        <v>420</v>
      </c>
      <c r="M1351" s="113" t="s">
        <v>388</v>
      </c>
      <c r="N1351" s="113" t="s">
        <v>44</v>
      </c>
      <c r="O1351" s="113" t="s">
        <v>433</v>
      </c>
      <c r="P1351" s="113" t="s">
        <v>824</v>
      </c>
      <c r="Q1351" s="113">
        <v>331</v>
      </c>
      <c r="R1351" s="113" t="s">
        <v>83</v>
      </c>
      <c r="S1351" s="84" t="str">
        <f t="shared" si="147"/>
        <v>IVY HERRINGBONE</v>
      </c>
      <c r="T1351" s="84" t="str">
        <f t="shared" si="150"/>
        <v>темно-серый</v>
      </c>
      <c r="Y1351" s="60">
        <f t="shared" si="151"/>
        <v>2</v>
      </c>
      <c r="Z1351" s="49">
        <f t="shared" si="152"/>
        <v>265</v>
      </c>
      <c r="AA1351" s="60">
        <f t="shared" si="153"/>
        <v>2265</v>
      </c>
    </row>
    <row r="1352" spans="1:27">
      <c r="A1352" s="84" t="str">
        <f t="shared" si="148"/>
        <v>6170504331</v>
      </c>
      <c r="B1352" s="84" t="str">
        <f t="shared" si="149"/>
        <v>02-265-05</v>
      </c>
      <c r="C1352" s="113" t="s">
        <v>2855</v>
      </c>
      <c r="D1352" s="113" t="s">
        <v>2850</v>
      </c>
      <c r="E1352" s="113" t="s">
        <v>788</v>
      </c>
      <c r="F1352" s="114">
        <v>61</v>
      </c>
      <c r="G1352" s="113" t="s">
        <v>2347</v>
      </c>
      <c r="H1352" s="113" t="s">
        <v>277</v>
      </c>
      <c r="I1352" s="113" t="s">
        <v>786</v>
      </c>
      <c r="J1352" s="113" t="s">
        <v>320</v>
      </c>
      <c r="K1352" s="113" t="s">
        <v>382</v>
      </c>
      <c r="L1352" s="113" t="s">
        <v>420</v>
      </c>
      <c r="M1352" s="113" t="s">
        <v>388</v>
      </c>
      <c r="N1352" s="113" t="s">
        <v>44</v>
      </c>
      <c r="O1352" s="113" t="s">
        <v>433</v>
      </c>
      <c r="P1352" s="113" t="s">
        <v>824</v>
      </c>
      <c r="Q1352" s="113">
        <v>331</v>
      </c>
      <c r="R1352" s="113" t="s">
        <v>83</v>
      </c>
      <c r="S1352" s="84" t="str">
        <f t="shared" si="147"/>
        <v>IVY HERRINGBONE</v>
      </c>
      <c r="T1352" s="84" t="str">
        <f t="shared" si="150"/>
        <v>темно-серый</v>
      </c>
      <c r="Y1352" s="60">
        <f t="shared" si="151"/>
        <v>2</v>
      </c>
      <c r="Z1352" s="49">
        <f t="shared" si="152"/>
        <v>265</v>
      </c>
      <c r="AA1352" s="60">
        <f t="shared" si="153"/>
        <v>2265</v>
      </c>
    </row>
    <row r="1353" spans="1:27">
      <c r="A1353" s="84" t="str">
        <f t="shared" si="148"/>
        <v>6170504331</v>
      </c>
      <c r="B1353" s="84" t="str">
        <f t="shared" si="149"/>
        <v>02-265-05</v>
      </c>
      <c r="C1353" s="113" t="s">
        <v>2856</v>
      </c>
      <c r="D1353" s="113" t="s">
        <v>2850</v>
      </c>
      <c r="E1353" s="113" t="s">
        <v>835</v>
      </c>
      <c r="F1353" s="114">
        <v>62</v>
      </c>
      <c r="G1353" s="113" t="s">
        <v>2347</v>
      </c>
      <c r="H1353" s="113" t="s">
        <v>277</v>
      </c>
      <c r="I1353" s="113" t="s">
        <v>786</v>
      </c>
      <c r="J1353" s="113" t="s">
        <v>320</v>
      </c>
      <c r="K1353" s="113" t="s">
        <v>382</v>
      </c>
      <c r="L1353" s="113" t="s">
        <v>420</v>
      </c>
      <c r="M1353" s="113" t="s">
        <v>388</v>
      </c>
      <c r="N1353" s="113" t="s">
        <v>44</v>
      </c>
      <c r="O1353" s="113" t="s">
        <v>433</v>
      </c>
      <c r="P1353" s="113" t="s">
        <v>824</v>
      </c>
      <c r="Q1353" s="113">
        <v>331</v>
      </c>
      <c r="R1353" s="113" t="s">
        <v>83</v>
      </c>
      <c r="S1353" s="84" t="str">
        <f t="shared" si="147"/>
        <v>IVY HERRINGBONE</v>
      </c>
      <c r="T1353" s="84" t="str">
        <f t="shared" si="150"/>
        <v>темно-серый</v>
      </c>
      <c r="Y1353" s="60">
        <f t="shared" si="151"/>
        <v>2</v>
      </c>
      <c r="Z1353" s="49">
        <f t="shared" si="152"/>
        <v>265</v>
      </c>
      <c r="AA1353" s="60">
        <f t="shared" si="153"/>
        <v>2265</v>
      </c>
    </row>
    <row r="1354" spans="1:27">
      <c r="A1354" s="84" t="str">
        <f t="shared" si="148"/>
        <v>6170504331</v>
      </c>
      <c r="B1354" s="84" t="str">
        <f t="shared" si="149"/>
        <v>02-265-05</v>
      </c>
      <c r="C1354" s="113" t="s">
        <v>2857</v>
      </c>
      <c r="D1354" s="113" t="s">
        <v>2850</v>
      </c>
      <c r="E1354" s="113" t="s">
        <v>789</v>
      </c>
      <c r="F1354" s="114">
        <v>63</v>
      </c>
      <c r="G1354" s="113" t="s">
        <v>2347</v>
      </c>
      <c r="H1354" s="113" t="s">
        <v>277</v>
      </c>
      <c r="I1354" s="113" t="s">
        <v>786</v>
      </c>
      <c r="J1354" s="113" t="s">
        <v>320</v>
      </c>
      <c r="K1354" s="113" t="s">
        <v>382</v>
      </c>
      <c r="L1354" s="113" t="s">
        <v>420</v>
      </c>
      <c r="M1354" s="113" t="s">
        <v>388</v>
      </c>
      <c r="N1354" s="113" t="s">
        <v>44</v>
      </c>
      <c r="O1354" s="113" t="s">
        <v>433</v>
      </c>
      <c r="P1354" s="113" t="s">
        <v>824</v>
      </c>
      <c r="Q1354" s="113">
        <v>331</v>
      </c>
      <c r="R1354" s="113" t="s">
        <v>83</v>
      </c>
      <c r="S1354" s="84" t="str">
        <f t="shared" si="147"/>
        <v>IVY HERRINGBONE</v>
      </c>
      <c r="T1354" s="84" t="str">
        <f t="shared" si="150"/>
        <v>темно-серый</v>
      </c>
      <c r="Y1354" s="60">
        <f t="shared" si="151"/>
        <v>2</v>
      </c>
      <c r="Z1354" s="49">
        <f t="shared" si="152"/>
        <v>265</v>
      </c>
      <c r="AA1354" s="60">
        <f t="shared" si="153"/>
        <v>2265</v>
      </c>
    </row>
    <row r="1355" spans="1:27">
      <c r="A1355" s="84" t="str">
        <f t="shared" si="148"/>
        <v>6170504332</v>
      </c>
      <c r="B1355" s="84" t="str">
        <f t="shared" si="149"/>
        <v>02-265-74</v>
      </c>
      <c r="C1355" s="113" t="s">
        <v>2858</v>
      </c>
      <c r="D1355" s="113" t="s">
        <v>2859</v>
      </c>
      <c r="E1355" s="113" t="s">
        <v>790</v>
      </c>
      <c r="F1355" s="114">
        <v>55</v>
      </c>
      <c r="G1355" s="113" t="s">
        <v>2347</v>
      </c>
      <c r="H1355" s="113" t="s">
        <v>251</v>
      </c>
      <c r="I1355" s="113" t="s">
        <v>786</v>
      </c>
      <c r="J1355" s="113" t="s">
        <v>320</v>
      </c>
      <c r="K1355" s="113" t="s">
        <v>382</v>
      </c>
      <c r="L1355" s="113" t="s">
        <v>420</v>
      </c>
      <c r="M1355" s="113" t="s">
        <v>388</v>
      </c>
      <c r="N1355" s="113" t="s">
        <v>44</v>
      </c>
      <c r="O1355" s="113" t="s">
        <v>433</v>
      </c>
      <c r="P1355" s="113" t="s">
        <v>824</v>
      </c>
      <c r="Q1355" s="113">
        <v>332</v>
      </c>
      <c r="R1355" s="113" t="s">
        <v>71</v>
      </c>
      <c r="S1355" s="84" t="str">
        <f t="shared" si="147"/>
        <v>IVY HERRINGBONE</v>
      </c>
      <c r="T1355" s="84" t="str">
        <f t="shared" si="150"/>
        <v>синий / коричневый</v>
      </c>
      <c r="Y1355" s="60">
        <f t="shared" si="151"/>
        <v>2</v>
      </c>
      <c r="Z1355" s="49">
        <f t="shared" si="152"/>
        <v>265</v>
      </c>
      <c r="AA1355" s="60">
        <f t="shared" si="153"/>
        <v>2265</v>
      </c>
    </row>
    <row r="1356" spans="1:27">
      <c r="A1356" s="84" t="str">
        <f t="shared" si="148"/>
        <v>6170504332</v>
      </c>
      <c r="B1356" s="84" t="str">
        <f t="shared" si="149"/>
        <v>02-265-74</v>
      </c>
      <c r="C1356" s="113" t="s">
        <v>2860</v>
      </c>
      <c r="D1356" s="113" t="s">
        <v>2859</v>
      </c>
      <c r="E1356" s="113" t="s">
        <v>813</v>
      </c>
      <c r="F1356" s="114">
        <v>56</v>
      </c>
      <c r="G1356" s="113" t="s">
        <v>2347</v>
      </c>
      <c r="H1356" s="113" t="s">
        <v>251</v>
      </c>
      <c r="I1356" s="113" t="s">
        <v>786</v>
      </c>
      <c r="J1356" s="113" t="s">
        <v>320</v>
      </c>
      <c r="K1356" s="113" t="s">
        <v>382</v>
      </c>
      <c r="L1356" s="113" t="s">
        <v>420</v>
      </c>
      <c r="M1356" s="113" t="s">
        <v>388</v>
      </c>
      <c r="N1356" s="113" t="s">
        <v>44</v>
      </c>
      <c r="O1356" s="113" t="s">
        <v>433</v>
      </c>
      <c r="P1356" s="113" t="s">
        <v>824</v>
      </c>
      <c r="Q1356" s="113">
        <v>332</v>
      </c>
      <c r="R1356" s="113" t="s">
        <v>71</v>
      </c>
      <c r="S1356" s="84" t="str">
        <f t="shared" si="147"/>
        <v>IVY HERRINGBONE</v>
      </c>
      <c r="T1356" s="84" t="str">
        <f t="shared" si="150"/>
        <v>синий / коричневый</v>
      </c>
      <c r="Y1356" s="60">
        <f t="shared" si="151"/>
        <v>2</v>
      </c>
      <c r="Z1356" s="49">
        <f t="shared" si="152"/>
        <v>265</v>
      </c>
      <c r="AA1356" s="60">
        <f t="shared" si="153"/>
        <v>2265</v>
      </c>
    </row>
    <row r="1357" spans="1:27">
      <c r="A1357" s="84" t="str">
        <f t="shared" si="148"/>
        <v>6170504332</v>
      </c>
      <c r="B1357" s="84" t="str">
        <f t="shared" si="149"/>
        <v>02-265-74</v>
      </c>
      <c r="C1357" s="113" t="s">
        <v>2861</v>
      </c>
      <c r="D1357" s="113" t="s">
        <v>2859</v>
      </c>
      <c r="E1357" s="113" t="s">
        <v>787</v>
      </c>
      <c r="F1357" s="114">
        <v>57</v>
      </c>
      <c r="G1357" s="113" t="s">
        <v>2347</v>
      </c>
      <c r="H1357" s="113" t="s">
        <v>251</v>
      </c>
      <c r="I1357" s="113" t="s">
        <v>786</v>
      </c>
      <c r="J1357" s="113" t="s">
        <v>320</v>
      </c>
      <c r="K1357" s="113" t="s">
        <v>382</v>
      </c>
      <c r="L1357" s="113" t="s">
        <v>420</v>
      </c>
      <c r="M1357" s="113" t="s">
        <v>388</v>
      </c>
      <c r="N1357" s="113" t="s">
        <v>44</v>
      </c>
      <c r="O1357" s="113" t="s">
        <v>433</v>
      </c>
      <c r="P1357" s="113" t="s">
        <v>824</v>
      </c>
      <c r="Q1357" s="113">
        <v>332</v>
      </c>
      <c r="R1357" s="113" t="s">
        <v>71</v>
      </c>
      <c r="S1357" s="84" t="str">
        <f t="shared" si="147"/>
        <v>IVY HERRINGBONE</v>
      </c>
      <c r="T1357" s="84" t="str">
        <f t="shared" si="150"/>
        <v>синий / коричневый</v>
      </c>
      <c r="Y1357" s="60">
        <f t="shared" si="151"/>
        <v>2</v>
      </c>
      <c r="Z1357" s="49">
        <f t="shared" si="152"/>
        <v>265</v>
      </c>
      <c r="AA1357" s="60">
        <f t="shared" si="153"/>
        <v>2265</v>
      </c>
    </row>
    <row r="1358" spans="1:27">
      <c r="A1358" s="84" t="str">
        <f t="shared" si="148"/>
        <v>6170504332</v>
      </c>
      <c r="B1358" s="84" t="str">
        <f t="shared" si="149"/>
        <v>02-265-74</v>
      </c>
      <c r="C1358" s="113" t="s">
        <v>2862</v>
      </c>
      <c r="D1358" s="113" t="s">
        <v>2859</v>
      </c>
      <c r="E1358" s="113" t="s">
        <v>797</v>
      </c>
      <c r="F1358" s="114">
        <v>58</v>
      </c>
      <c r="G1358" s="113" t="s">
        <v>2347</v>
      </c>
      <c r="H1358" s="113" t="s">
        <v>251</v>
      </c>
      <c r="I1358" s="113" t="s">
        <v>786</v>
      </c>
      <c r="J1358" s="113" t="s">
        <v>320</v>
      </c>
      <c r="K1358" s="113" t="s">
        <v>382</v>
      </c>
      <c r="L1358" s="113" t="s">
        <v>420</v>
      </c>
      <c r="M1358" s="113" t="s">
        <v>388</v>
      </c>
      <c r="N1358" s="113" t="s">
        <v>44</v>
      </c>
      <c r="O1358" s="113" t="s">
        <v>433</v>
      </c>
      <c r="P1358" s="113" t="s">
        <v>824</v>
      </c>
      <c r="Q1358" s="113">
        <v>332</v>
      </c>
      <c r="R1358" s="113" t="s">
        <v>71</v>
      </c>
      <c r="S1358" s="84" t="str">
        <f t="shared" si="147"/>
        <v>IVY HERRINGBONE</v>
      </c>
      <c r="T1358" s="84" t="str">
        <f t="shared" si="150"/>
        <v>синий / коричневый</v>
      </c>
      <c r="Y1358" s="60">
        <f t="shared" si="151"/>
        <v>2</v>
      </c>
      <c r="Z1358" s="49">
        <f t="shared" si="152"/>
        <v>265</v>
      </c>
      <c r="AA1358" s="60">
        <f t="shared" si="153"/>
        <v>2265</v>
      </c>
    </row>
    <row r="1359" spans="1:27">
      <c r="A1359" s="84" t="str">
        <f t="shared" si="148"/>
        <v>6170504332</v>
      </c>
      <c r="B1359" s="84" t="str">
        <f t="shared" si="149"/>
        <v>02-265-74</v>
      </c>
      <c r="C1359" s="113" t="s">
        <v>2863</v>
      </c>
      <c r="D1359" s="113" t="s">
        <v>2859</v>
      </c>
      <c r="E1359" s="113" t="s">
        <v>785</v>
      </c>
      <c r="F1359" s="114">
        <v>59</v>
      </c>
      <c r="G1359" s="113" t="s">
        <v>2347</v>
      </c>
      <c r="H1359" s="113" t="s">
        <v>251</v>
      </c>
      <c r="I1359" s="113" t="s">
        <v>786</v>
      </c>
      <c r="J1359" s="113" t="s">
        <v>320</v>
      </c>
      <c r="K1359" s="113" t="s">
        <v>382</v>
      </c>
      <c r="L1359" s="113" t="s">
        <v>420</v>
      </c>
      <c r="M1359" s="113" t="s">
        <v>388</v>
      </c>
      <c r="N1359" s="113" t="s">
        <v>44</v>
      </c>
      <c r="O1359" s="113" t="s">
        <v>433</v>
      </c>
      <c r="P1359" s="113" t="s">
        <v>824</v>
      </c>
      <c r="Q1359" s="113">
        <v>332</v>
      </c>
      <c r="R1359" s="113" t="s">
        <v>71</v>
      </c>
      <c r="S1359" s="84" t="str">
        <f t="shared" si="147"/>
        <v>IVY HERRINGBONE</v>
      </c>
      <c r="T1359" s="84" t="str">
        <f t="shared" si="150"/>
        <v>синий / коричневый</v>
      </c>
      <c r="Y1359" s="60">
        <f t="shared" si="151"/>
        <v>2</v>
      </c>
      <c r="Z1359" s="49">
        <f t="shared" si="152"/>
        <v>265</v>
      </c>
      <c r="AA1359" s="60">
        <f t="shared" si="153"/>
        <v>2265</v>
      </c>
    </row>
    <row r="1360" spans="1:27">
      <c r="A1360" s="84" t="str">
        <f t="shared" si="148"/>
        <v>6170504332</v>
      </c>
      <c r="B1360" s="84" t="str">
        <f t="shared" si="149"/>
        <v>02-265-74</v>
      </c>
      <c r="C1360" s="113" t="s">
        <v>2864</v>
      </c>
      <c r="D1360" s="113" t="s">
        <v>2859</v>
      </c>
      <c r="E1360" s="113" t="s">
        <v>798</v>
      </c>
      <c r="F1360" s="114">
        <v>60</v>
      </c>
      <c r="G1360" s="113" t="s">
        <v>2347</v>
      </c>
      <c r="H1360" s="113" t="s">
        <v>251</v>
      </c>
      <c r="I1360" s="113" t="s">
        <v>786</v>
      </c>
      <c r="J1360" s="113" t="s">
        <v>320</v>
      </c>
      <c r="K1360" s="113" t="s">
        <v>382</v>
      </c>
      <c r="L1360" s="113" t="s">
        <v>420</v>
      </c>
      <c r="M1360" s="113" t="s">
        <v>388</v>
      </c>
      <c r="N1360" s="113" t="s">
        <v>44</v>
      </c>
      <c r="O1360" s="113" t="s">
        <v>433</v>
      </c>
      <c r="P1360" s="113" t="s">
        <v>824</v>
      </c>
      <c r="Q1360" s="113">
        <v>332</v>
      </c>
      <c r="R1360" s="113" t="s">
        <v>71</v>
      </c>
      <c r="S1360" s="84" t="str">
        <f t="shared" si="147"/>
        <v>IVY HERRINGBONE</v>
      </c>
      <c r="T1360" s="84" t="str">
        <f t="shared" si="150"/>
        <v>синий / коричневый</v>
      </c>
      <c r="Y1360" s="60">
        <f t="shared" si="151"/>
        <v>2</v>
      </c>
      <c r="Z1360" s="49">
        <f t="shared" si="152"/>
        <v>265</v>
      </c>
      <c r="AA1360" s="60">
        <f t="shared" si="153"/>
        <v>2265</v>
      </c>
    </row>
    <row r="1361" spans="1:27">
      <c r="A1361" s="84" t="str">
        <f t="shared" si="148"/>
        <v>6170504332</v>
      </c>
      <c r="B1361" s="84" t="str">
        <f t="shared" si="149"/>
        <v>02-265-74</v>
      </c>
      <c r="C1361" s="113" t="s">
        <v>2865</v>
      </c>
      <c r="D1361" s="113" t="s">
        <v>2859</v>
      </c>
      <c r="E1361" s="113" t="s">
        <v>788</v>
      </c>
      <c r="F1361" s="114">
        <v>61</v>
      </c>
      <c r="G1361" s="113" t="s">
        <v>2347</v>
      </c>
      <c r="H1361" s="113" t="s">
        <v>251</v>
      </c>
      <c r="I1361" s="113" t="s">
        <v>786</v>
      </c>
      <c r="J1361" s="113" t="s">
        <v>320</v>
      </c>
      <c r="K1361" s="113" t="s">
        <v>382</v>
      </c>
      <c r="L1361" s="113" t="s">
        <v>420</v>
      </c>
      <c r="M1361" s="113" t="s">
        <v>388</v>
      </c>
      <c r="N1361" s="113" t="s">
        <v>44</v>
      </c>
      <c r="O1361" s="113" t="s">
        <v>433</v>
      </c>
      <c r="P1361" s="113" t="s">
        <v>824</v>
      </c>
      <c r="Q1361" s="113">
        <v>332</v>
      </c>
      <c r="R1361" s="113" t="s">
        <v>71</v>
      </c>
      <c r="S1361" s="84" t="str">
        <f t="shared" si="147"/>
        <v>IVY HERRINGBONE</v>
      </c>
      <c r="T1361" s="84" t="str">
        <f t="shared" si="150"/>
        <v>синий / коричневый</v>
      </c>
      <c r="Y1361" s="60">
        <f t="shared" si="151"/>
        <v>2</v>
      </c>
      <c r="Z1361" s="49">
        <f t="shared" si="152"/>
        <v>265</v>
      </c>
      <c r="AA1361" s="60">
        <f t="shared" si="153"/>
        <v>2265</v>
      </c>
    </row>
    <row r="1362" spans="1:27">
      <c r="A1362" s="84" t="str">
        <f t="shared" si="148"/>
        <v>6170504332</v>
      </c>
      <c r="B1362" s="84" t="str">
        <f t="shared" si="149"/>
        <v>02-265-74</v>
      </c>
      <c r="C1362" s="113" t="s">
        <v>2866</v>
      </c>
      <c r="D1362" s="113" t="s">
        <v>2859</v>
      </c>
      <c r="E1362" s="113" t="s">
        <v>835</v>
      </c>
      <c r="F1362" s="114">
        <v>62</v>
      </c>
      <c r="G1362" s="113" t="s">
        <v>2347</v>
      </c>
      <c r="H1362" s="113" t="s">
        <v>251</v>
      </c>
      <c r="I1362" s="113" t="s">
        <v>786</v>
      </c>
      <c r="J1362" s="113" t="s">
        <v>320</v>
      </c>
      <c r="K1362" s="113" t="s">
        <v>382</v>
      </c>
      <c r="L1362" s="113" t="s">
        <v>420</v>
      </c>
      <c r="M1362" s="113" t="s">
        <v>388</v>
      </c>
      <c r="N1362" s="113" t="s">
        <v>44</v>
      </c>
      <c r="O1362" s="113" t="s">
        <v>433</v>
      </c>
      <c r="P1362" s="113" t="s">
        <v>824</v>
      </c>
      <c r="Q1362" s="113">
        <v>332</v>
      </c>
      <c r="R1362" s="113" t="s">
        <v>71</v>
      </c>
      <c r="S1362" s="84" t="str">
        <f t="shared" si="147"/>
        <v>IVY HERRINGBONE</v>
      </c>
      <c r="T1362" s="84" t="str">
        <f t="shared" si="150"/>
        <v>синий / коричневый</v>
      </c>
      <c r="Y1362" s="60">
        <f t="shared" si="151"/>
        <v>2</v>
      </c>
      <c r="Z1362" s="49">
        <f t="shared" si="152"/>
        <v>265</v>
      </c>
      <c r="AA1362" s="60">
        <f t="shared" si="153"/>
        <v>2265</v>
      </c>
    </row>
    <row r="1363" spans="1:27">
      <c r="A1363" s="84" t="str">
        <f t="shared" si="148"/>
        <v>6170504332</v>
      </c>
      <c r="B1363" s="84" t="str">
        <f t="shared" si="149"/>
        <v>02-265-74</v>
      </c>
      <c r="C1363" s="113" t="s">
        <v>2867</v>
      </c>
      <c r="D1363" s="113" t="s">
        <v>2859</v>
      </c>
      <c r="E1363" s="113" t="s">
        <v>789</v>
      </c>
      <c r="F1363" s="114">
        <v>63</v>
      </c>
      <c r="G1363" s="113" t="s">
        <v>2347</v>
      </c>
      <c r="H1363" s="113" t="s">
        <v>251</v>
      </c>
      <c r="I1363" s="113" t="s">
        <v>786</v>
      </c>
      <c r="J1363" s="113" t="s">
        <v>320</v>
      </c>
      <c r="K1363" s="113" t="s">
        <v>382</v>
      </c>
      <c r="L1363" s="113" t="s">
        <v>420</v>
      </c>
      <c r="M1363" s="113" t="s">
        <v>388</v>
      </c>
      <c r="N1363" s="113" t="s">
        <v>44</v>
      </c>
      <c r="O1363" s="113" t="s">
        <v>433</v>
      </c>
      <c r="P1363" s="113" t="s">
        <v>824</v>
      </c>
      <c r="Q1363" s="113">
        <v>332</v>
      </c>
      <c r="R1363" s="113" t="s">
        <v>71</v>
      </c>
      <c r="S1363" s="84" t="str">
        <f t="shared" si="147"/>
        <v>IVY HERRINGBONE</v>
      </c>
      <c r="T1363" s="84" t="str">
        <f t="shared" si="150"/>
        <v>синий / коричневый</v>
      </c>
      <c r="Y1363" s="60">
        <f t="shared" si="151"/>
        <v>2</v>
      </c>
      <c r="Z1363" s="49">
        <f t="shared" si="152"/>
        <v>265</v>
      </c>
      <c r="AA1363" s="60">
        <f t="shared" si="153"/>
        <v>2265</v>
      </c>
    </row>
    <row r="1364" spans="1:27">
      <c r="A1364" s="84" t="str">
        <f t="shared" si="148"/>
        <v>6170504374</v>
      </c>
      <c r="B1364" s="84" t="str">
        <f t="shared" si="149"/>
        <v>02-265-57</v>
      </c>
      <c r="C1364" s="113" t="s">
        <v>2868</v>
      </c>
      <c r="D1364" s="113" t="s">
        <v>2869</v>
      </c>
      <c r="E1364" s="113" t="s">
        <v>797</v>
      </c>
      <c r="F1364" s="114">
        <v>58</v>
      </c>
      <c r="G1364" s="113" t="s">
        <v>2347</v>
      </c>
      <c r="H1364" s="113" t="s">
        <v>742</v>
      </c>
      <c r="I1364" s="113" t="s">
        <v>786</v>
      </c>
      <c r="J1364" s="113" t="s">
        <v>320</v>
      </c>
      <c r="K1364" s="113" t="s">
        <v>382</v>
      </c>
      <c r="L1364" s="113" t="s">
        <v>420</v>
      </c>
      <c r="M1364" s="113" t="s">
        <v>388</v>
      </c>
      <c r="N1364" s="113" t="s">
        <v>44</v>
      </c>
      <c r="O1364" s="113" t="s">
        <v>433</v>
      </c>
      <c r="P1364" s="113" t="s">
        <v>824</v>
      </c>
      <c r="Q1364" s="113">
        <v>374</v>
      </c>
      <c r="R1364" s="113" t="s">
        <v>60</v>
      </c>
      <c r="S1364" s="84" t="str">
        <f t="shared" si="147"/>
        <v>IVY HERRINGBONE</v>
      </c>
      <c r="T1364" s="84" t="str">
        <f t="shared" si="150"/>
        <v>зеленый / бежевый</v>
      </c>
      <c r="Y1364" s="60">
        <f t="shared" si="151"/>
        <v>2</v>
      </c>
      <c r="Z1364" s="49">
        <f t="shared" si="152"/>
        <v>265</v>
      </c>
      <c r="AA1364" s="60">
        <f t="shared" si="153"/>
        <v>2265</v>
      </c>
    </row>
    <row r="1365" spans="1:27">
      <c r="A1365" s="84" t="str">
        <f t="shared" si="148"/>
        <v>6170504374</v>
      </c>
      <c r="B1365" s="84" t="str">
        <f t="shared" si="149"/>
        <v>02-265-57</v>
      </c>
      <c r="C1365" s="113" t="s">
        <v>2870</v>
      </c>
      <c r="D1365" s="113" t="s">
        <v>2869</v>
      </c>
      <c r="E1365" s="113" t="s">
        <v>798</v>
      </c>
      <c r="F1365" s="114">
        <v>60</v>
      </c>
      <c r="G1365" s="113" t="s">
        <v>2347</v>
      </c>
      <c r="H1365" s="113" t="s">
        <v>742</v>
      </c>
      <c r="I1365" s="113" t="s">
        <v>786</v>
      </c>
      <c r="J1365" s="113" t="s">
        <v>320</v>
      </c>
      <c r="K1365" s="113" t="s">
        <v>382</v>
      </c>
      <c r="L1365" s="113" t="s">
        <v>420</v>
      </c>
      <c r="M1365" s="113" t="s">
        <v>388</v>
      </c>
      <c r="N1365" s="113" t="s">
        <v>44</v>
      </c>
      <c r="O1365" s="113" t="s">
        <v>433</v>
      </c>
      <c r="P1365" s="113" t="s">
        <v>824</v>
      </c>
      <c r="Q1365" s="113">
        <v>374</v>
      </c>
      <c r="R1365" s="113" t="s">
        <v>60</v>
      </c>
      <c r="S1365" s="84" t="str">
        <f t="shared" si="147"/>
        <v>IVY HERRINGBONE</v>
      </c>
      <c r="T1365" s="84" t="str">
        <f t="shared" si="150"/>
        <v>зеленый / бежевый</v>
      </c>
      <c r="Y1365" s="60">
        <f t="shared" si="151"/>
        <v>2</v>
      </c>
      <c r="Z1365" s="49">
        <f t="shared" si="152"/>
        <v>265</v>
      </c>
      <c r="AA1365" s="60">
        <f t="shared" si="153"/>
        <v>2265</v>
      </c>
    </row>
    <row r="1366" spans="1:27">
      <c r="A1366" s="84" t="str">
        <f t="shared" si="148"/>
        <v>62101051</v>
      </c>
      <c r="B1366" s="84" t="str">
        <f t="shared" si="149"/>
        <v>02-249-09</v>
      </c>
      <c r="C1366" s="113" t="s">
        <v>2871</v>
      </c>
      <c r="D1366" s="113" t="s">
        <v>2872</v>
      </c>
      <c r="E1366" s="113" t="s">
        <v>787</v>
      </c>
      <c r="F1366" s="114">
        <v>57</v>
      </c>
      <c r="G1366" s="113" t="s">
        <v>2363</v>
      </c>
      <c r="H1366" s="113" t="s">
        <v>53</v>
      </c>
      <c r="I1366" s="113" t="s">
        <v>1026</v>
      </c>
      <c r="J1366" s="113" t="s">
        <v>336</v>
      </c>
      <c r="K1366" s="113" t="s">
        <v>382</v>
      </c>
      <c r="L1366" s="113" t="s">
        <v>420</v>
      </c>
      <c r="M1366" s="113" t="s">
        <v>388</v>
      </c>
      <c r="N1366" s="113" t="s">
        <v>44</v>
      </c>
      <c r="O1366" s="113" t="s">
        <v>433</v>
      </c>
      <c r="P1366" s="113" t="s">
        <v>824</v>
      </c>
      <c r="Q1366" s="113">
        <v>1</v>
      </c>
      <c r="R1366" s="113" t="s">
        <v>53</v>
      </c>
      <c r="S1366" s="84" t="str">
        <f t="shared" si="147"/>
        <v>KENT EF</v>
      </c>
      <c r="T1366" s="84" t="str">
        <f t="shared" si="150"/>
        <v>черный</v>
      </c>
      <c r="Y1366" s="60">
        <f t="shared" si="151"/>
        <v>2</v>
      </c>
      <c r="Z1366" s="49">
        <f t="shared" si="152"/>
        <v>249</v>
      </c>
      <c r="AA1366" s="60">
        <f t="shared" si="153"/>
        <v>2249</v>
      </c>
    </row>
    <row r="1367" spans="1:27">
      <c r="A1367" s="84" t="str">
        <f t="shared" si="148"/>
        <v>62101051</v>
      </c>
      <c r="B1367" s="84" t="str">
        <f t="shared" si="149"/>
        <v>02-249-09</v>
      </c>
      <c r="C1367" s="113" t="s">
        <v>2873</v>
      </c>
      <c r="D1367" s="113" t="s">
        <v>2872</v>
      </c>
      <c r="E1367" s="113" t="s">
        <v>785</v>
      </c>
      <c r="F1367" s="114">
        <v>59</v>
      </c>
      <c r="G1367" s="113" t="s">
        <v>2363</v>
      </c>
      <c r="H1367" s="113" t="s">
        <v>53</v>
      </c>
      <c r="I1367" s="113" t="s">
        <v>1026</v>
      </c>
      <c r="J1367" s="113" t="s">
        <v>336</v>
      </c>
      <c r="K1367" s="113" t="s">
        <v>382</v>
      </c>
      <c r="L1367" s="113" t="s">
        <v>420</v>
      </c>
      <c r="M1367" s="113" t="s">
        <v>388</v>
      </c>
      <c r="N1367" s="113" t="s">
        <v>44</v>
      </c>
      <c r="O1367" s="113" t="s">
        <v>433</v>
      </c>
      <c r="P1367" s="113" t="s">
        <v>824</v>
      </c>
      <c r="Q1367" s="113">
        <v>1</v>
      </c>
      <c r="R1367" s="113" t="s">
        <v>53</v>
      </c>
      <c r="S1367" s="84" t="str">
        <f t="shared" si="147"/>
        <v>KENT EF</v>
      </c>
      <c r="T1367" s="84" t="str">
        <f t="shared" si="150"/>
        <v>черный</v>
      </c>
      <c r="Y1367" s="60">
        <f t="shared" si="151"/>
        <v>2</v>
      </c>
      <c r="Z1367" s="49">
        <f t="shared" si="152"/>
        <v>249</v>
      </c>
      <c r="AA1367" s="60">
        <f t="shared" si="153"/>
        <v>2249</v>
      </c>
    </row>
    <row r="1368" spans="1:27">
      <c r="A1368" s="84" t="str">
        <f t="shared" si="148"/>
        <v>62101051</v>
      </c>
      <c r="B1368" s="84" t="str">
        <f t="shared" si="149"/>
        <v>02-249-09</v>
      </c>
      <c r="C1368" s="113" t="s">
        <v>2874</v>
      </c>
      <c r="D1368" s="113" t="s">
        <v>2872</v>
      </c>
      <c r="E1368" s="113" t="s">
        <v>788</v>
      </c>
      <c r="F1368" s="114">
        <v>61</v>
      </c>
      <c r="G1368" s="113" t="s">
        <v>2363</v>
      </c>
      <c r="H1368" s="113" t="s">
        <v>53</v>
      </c>
      <c r="I1368" s="113" t="s">
        <v>1026</v>
      </c>
      <c r="J1368" s="113" t="s">
        <v>336</v>
      </c>
      <c r="K1368" s="113" t="s">
        <v>382</v>
      </c>
      <c r="L1368" s="113" t="s">
        <v>420</v>
      </c>
      <c r="M1368" s="113" t="s">
        <v>388</v>
      </c>
      <c r="N1368" s="113" t="s">
        <v>44</v>
      </c>
      <c r="O1368" s="113" t="s">
        <v>433</v>
      </c>
      <c r="P1368" s="113" t="s">
        <v>824</v>
      </c>
      <c r="Q1368" s="113">
        <v>1</v>
      </c>
      <c r="R1368" s="113" t="s">
        <v>53</v>
      </c>
      <c r="S1368" s="84" t="str">
        <f t="shared" si="147"/>
        <v>KENT EF</v>
      </c>
      <c r="T1368" s="84" t="str">
        <f t="shared" si="150"/>
        <v>черный</v>
      </c>
      <c r="Y1368" s="60">
        <f t="shared" si="151"/>
        <v>2</v>
      </c>
      <c r="Z1368" s="49">
        <f t="shared" si="152"/>
        <v>249</v>
      </c>
      <c r="AA1368" s="60">
        <f t="shared" si="153"/>
        <v>2249</v>
      </c>
    </row>
    <row r="1369" spans="1:27">
      <c r="A1369" s="84" t="str">
        <f t="shared" si="148"/>
        <v>62101051</v>
      </c>
      <c r="B1369" s="84" t="str">
        <f t="shared" si="149"/>
        <v>02-249-09</v>
      </c>
      <c r="C1369" s="113" t="s">
        <v>2875</v>
      </c>
      <c r="D1369" s="113" t="s">
        <v>2872</v>
      </c>
      <c r="E1369" s="113" t="s">
        <v>789</v>
      </c>
      <c r="F1369" s="114">
        <v>63</v>
      </c>
      <c r="G1369" s="113" t="s">
        <v>2363</v>
      </c>
      <c r="H1369" s="113" t="s">
        <v>53</v>
      </c>
      <c r="I1369" s="113" t="s">
        <v>1026</v>
      </c>
      <c r="J1369" s="113" t="s">
        <v>336</v>
      </c>
      <c r="K1369" s="113" t="s">
        <v>382</v>
      </c>
      <c r="L1369" s="113" t="s">
        <v>420</v>
      </c>
      <c r="M1369" s="113" t="s">
        <v>388</v>
      </c>
      <c r="N1369" s="113" t="s">
        <v>44</v>
      </c>
      <c r="O1369" s="113" t="s">
        <v>433</v>
      </c>
      <c r="P1369" s="113" t="s">
        <v>824</v>
      </c>
      <c r="Q1369" s="113">
        <v>1</v>
      </c>
      <c r="R1369" s="113" t="s">
        <v>53</v>
      </c>
      <c r="S1369" s="84" t="str">
        <f t="shared" si="147"/>
        <v>KENT EF</v>
      </c>
      <c r="T1369" s="84" t="str">
        <f t="shared" si="150"/>
        <v>черный</v>
      </c>
      <c r="Y1369" s="60">
        <f t="shared" si="151"/>
        <v>2</v>
      </c>
      <c r="Z1369" s="49">
        <f t="shared" si="152"/>
        <v>249</v>
      </c>
      <c r="AA1369" s="60">
        <f t="shared" si="153"/>
        <v>2249</v>
      </c>
    </row>
    <row r="1370" spans="1:27">
      <c r="A1370" s="84" t="str">
        <f t="shared" si="148"/>
        <v>6380502365</v>
      </c>
      <c r="B1370" s="84" t="str">
        <f t="shared" si="149"/>
        <v>02-087-91</v>
      </c>
      <c r="C1370" s="113" t="s">
        <v>2876</v>
      </c>
      <c r="D1370" s="113" t="s">
        <v>2877</v>
      </c>
      <c r="E1370" s="113" t="s">
        <v>790</v>
      </c>
      <c r="F1370" s="114">
        <v>55</v>
      </c>
      <c r="G1370" s="113" t="s">
        <v>1117</v>
      </c>
      <c r="H1370" s="113" t="s">
        <v>226</v>
      </c>
      <c r="I1370" s="113" t="s">
        <v>786</v>
      </c>
      <c r="J1370" s="113" t="s">
        <v>324</v>
      </c>
      <c r="K1370" s="113" t="s">
        <v>382</v>
      </c>
      <c r="L1370" s="113" t="s">
        <v>420</v>
      </c>
      <c r="M1370" s="113" t="s">
        <v>388</v>
      </c>
      <c r="N1370" s="113" t="s">
        <v>44</v>
      </c>
      <c r="O1370" s="113" t="s">
        <v>433</v>
      </c>
      <c r="P1370" s="113" t="s">
        <v>824</v>
      </c>
      <c r="Q1370" s="113">
        <v>365</v>
      </c>
      <c r="R1370" s="113" t="s">
        <v>86</v>
      </c>
      <c r="S1370" s="84" t="str">
        <f t="shared" si="147"/>
        <v>BELFAST WOOLRICH</v>
      </c>
      <c r="T1370" s="84" t="str">
        <f t="shared" si="150"/>
        <v>светло-коричневый</v>
      </c>
      <c r="Y1370" s="60">
        <f t="shared" si="151"/>
        <v>2</v>
      </c>
      <c r="Z1370" s="49">
        <f t="shared" si="152"/>
        <v>87</v>
      </c>
      <c r="AA1370" s="60">
        <f t="shared" si="153"/>
        <v>2087</v>
      </c>
    </row>
    <row r="1371" spans="1:27">
      <c r="A1371" s="84" t="str">
        <f t="shared" si="148"/>
        <v>6380502365</v>
      </c>
      <c r="B1371" s="84" t="str">
        <f t="shared" si="149"/>
        <v>02-087-91</v>
      </c>
      <c r="C1371" s="113" t="s">
        <v>2878</v>
      </c>
      <c r="D1371" s="113" t="s">
        <v>2877</v>
      </c>
      <c r="E1371" s="113" t="s">
        <v>813</v>
      </c>
      <c r="F1371" s="114">
        <v>56</v>
      </c>
      <c r="G1371" s="113" t="s">
        <v>1117</v>
      </c>
      <c r="H1371" s="113" t="s">
        <v>226</v>
      </c>
      <c r="I1371" s="113" t="s">
        <v>786</v>
      </c>
      <c r="J1371" s="113" t="s">
        <v>324</v>
      </c>
      <c r="K1371" s="113" t="s">
        <v>382</v>
      </c>
      <c r="L1371" s="113" t="s">
        <v>420</v>
      </c>
      <c r="M1371" s="113" t="s">
        <v>388</v>
      </c>
      <c r="N1371" s="113" t="s">
        <v>44</v>
      </c>
      <c r="O1371" s="113" t="s">
        <v>433</v>
      </c>
      <c r="P1371" s="113" t="s">
        <v>824</v>
      </c>
      <c r="Q1371" s="113">
        <v>365</v>
      </c>
      <c r="R1371" s="113" t="s">
        <v>86</v>
      </c>
      <c r="S1371" s="84" t="str">
        <f t="shared" si="147"/>
        <v>BELFAST WOOLRICH</v>
      </c>
      <c r="T1371" s="84" t="str">
        <f t="shared" si="150"/>
        <v>светло-коричневый</v>
      </c>
      <c r="Y1371" s="60">
        <f t="shared" si="151"/>
        <v>2</v>
      </c>
      <c r="Z1371" s="49">
        <f t="shared" si="152"/>
        <v>87</v>
      </c>
      <c r="AA1371" s="60">
        <f t="shared" si="153"/>
        <v>2087</v>
      </c>
    </row>
    <row r="1372" spans="1:27">
      <c r="A1372" s="84" t="str">
        <f t="shared" si="148"/>
        <v>6380502365</v>
      </c>
      <c r="B1372" s="84" t="str">
        <f t="shared" si="149"/>
        <v>02-087-91</v>
      </c>
      <c r="C1372" s="113" t="s">
        <v>2879</v>
      </c>
      <c r="D1372" s="113" t="s">
        <v>2877</v>
      </c>
      <c r="E1372" s="113" t="s">
        <v>787</v>
      </c>
      <c r="F1372" s="114">
        <v>57</v>
      </c>
      <c r="G1372" s="113" t="s">
        <v>1117</v>
      </c>
      <c r="H1372" s="113" t="s">
        <v>226</v>
      </c>
      <c r="I1372" s="113" t="s">
        <v>786</v>
      </c>
      <c r="J1372" s="113" t="s">
        <v>324</v>
      </c>
      <c r="K1372" s="113" t="s">
        <v>382</v>
      </c>
      <c r="L1372" s="113" t="s">
        <v>420</v>
      </c>
      <c r="M1372" s="113" t="s">
        <v>388</v>
      </c>
      <c r="N1372" s="113" t="s">
        <v>44</v>
      </c>
      <c r="O1372" s="113" t="s">
        <v>433</v>
      </c>
      <c r="P1372" s="113" t="s">
        <v>824</v>
      </c>
      <c r="Q1372" s="113">
        <v>365</v>
      </c>
      <c r="R1372" s="113" t="s">
        <v>86</v>
      </c>
      <c r="S1372" s="84" t="str">
        <f t="shared" si="147"/>
        <v>BELFAST WOOLRICH</v>
      </c>
      <c r="T1372" s="84" t="str">
        <f t="shared" si="150"/>
        <v>светло-коричневый</v>
      </c>
      <c r="Y1372" s="60">
        <f t="shared" si="151"/>
        <v>2</v>
      </c>
      <c r="Z1372" s="49">
        <f t="shared" si="152"/>
        <v>87</v>
      </c>
      <c r="AA1372" s="60">
        <f t="shared" si="153"/>
        <v>2087</v>
      </c>
    </row>
    <row r="1373" spans="1:27">
      <c r="A1373" s="84" t="str">
        <f t="shared" si="148"/>
        <v>6380502365</v>
      </c>
      <c r="B1373" s="84" t="str">
        <f t="shared" si="149"/>
        <v>02-087-91</v>
      </c>
      <c r="C1373" s="113" t="s">
        <v>2880</v>
      </c>
      <c r="D1373" s="113" t="s">
        <v>2877</v>
      </c>
      <c r="E1373" s="113" t="s">
        <v>797</v>
      </c>
      <c r="F1373" s="114">
        <v>58</v>
      </c>
      <c r="G1373" s="113" t="s">
        <v>1117</v>
      </c>
      <c r="H1373" s="113" t="s">
        <v>226</v>
      </c>
      <c r="I1373" s="113" t="s">
        <v>786</v>
      </c>
      <c r="J1373" s="113" t="s">
        <v>324</v>
      </c>
      <c r="K1373" s="113" t="s">
        <v>382</v>
      </c>
      <c r="L1373" s="113" t="s">
        <v>420</v>
      </c>
      <c r="M1373" s="113" t="s">
        <v>388</v>
      </c>
      <c r="N1373" s="113" t="s">
        <v>44</v>
      </c>
      <c r="O1373" s="113" t="s">
        <v>433</v>
      </c>
      <c r="P1373" s="113" t="s">
        <v>824</v>
      </c>
      <c r="Q1373" s="113">
        <v>365</v>
      </c>
      <c r="R1373" s="113" t="s">
        <v>86</v>
      </c>
      <c r="S1373" s="84" t="str">
        <f t="shared" si="147"/>
        <v>BELFAST WOOLRICH</v>
      </c>
      <c r="T1373" s="84" t="str">
        <f t="shared" si="150"/>
        <v>светло-коричневый</v>
      </c>
      <c r="Y1373" s="60">
        <f t="shared" si="151"/>
        <v>2</v>
      </c>
      <c r="Z1373" s="49">
        <f t="shared" si="152"/>
        <v>87</v>
      </c>
      <c r="AA1373" s="60">
        <f t="shared" si="153"/>
        <v>2087</v>
      </c>
    </row>
    <row r="1374" spans="1:27">
      <c r="A1374" s="84" t="str">
        <f t="shared" si="148"/>
        <v>6380502365</v>
      </c>
      <c r="B1374" s="84" t="str">
        <f t="shared" si="149"/>
        <v>02-087-91</v>
      </c>
      <c r="C1374" s="113" t="s">
        <v>2881</v>
      </c>
      <c r="D1374" s="113" t="s">
        <v>2877</v>
      </c>
      <c r="E1374" s="113" t="s">
        <v>785</v>
      </c>
      <c r="F1374" s="114">
        <v>59</v>
      </c>
      <c r="G1374" s="113" t="s">
        <v>1117</v>
      </c>
      <c r="H1374" s="113" t="s">
        <v>226</v>
      </c>
      <c r="I1374" s="113" t="s">
        <v>786</v>
      </c>
      <c r="J1374" s="113" t="s">
        <v>324</v>
      </c>
      <c r="K1374" s="113" t="s">
        <v>382</v>
      </c>
      <c r="L1374" s="113" t="s">
        <v>420</v>
      </c>
      <c r="M1374" s="113" t="s">
        <v>388</v>
      </c>
      <c r="N1374" s="113" t="s">
        <v>44</v>
      </c>
      <c r="O1374" s="113" t="s">
        <v>433</v>
      </c>
      <c r="P1374" s="113" t="s">
        <v>824</v>
      </c>
      <c r="Q1374" s="113">
        <v>365</v>
      </c>
      <c r="R1374" s="113" t="s">
        <v>86</v>
      </c>
      <c r="S1374" s="84" t="str">
        <f t="shared" si="147"/>
        <v>BELFAST WOOLRICH</v>
      </c>
      <c r="T1374" s="84" t="str">
        <f t="shared" si="150"/>
        <v>светло-коричневый</v>
      </c>
      <c r="Y1374" s="60">
        <f t="shared" si="151"/>
        <v>2</v>
      </c>
      <c r="Z1374" s="49">
        <f t="shared" si="152"/>
        <v>87</v>
      </c>
      <c r="AA1374" s="60">
        <f t="shared" si="153"/>
        <v>2087</v>
      </c>
    </row>
    <row r="1375" spans="1:27">
      <c r="A1375" s="84" t="str">
        <f t="shared" si="148"/>
        <v>6380502365</v>
      </c>
      <c r="B1375" s="84" t="str">
        <f t="shared" si="149"/>
        <v>02-087-91</v>
      </c>
      <c r="C1375" s="113" t="s">
        <v>2882</v>
      </c>
      <c r="D1375" s="113" t="s">
        <v>2877</v>
      </c>
      <c r="E1375" s="113" t="s">
        <v>798</v>
      </c>
      <c r="F1375" s="114">
        <v>60</v>
      </c>
      <c r="G1375" s="113" t="s">
        <v>1117</v>
      </c>
      <c r="H1375" s="113" t="s">
        <v>226</v>
      </c>
      <c r="I1375" s="113" t="s">
        <v>786</v>
      </c>
      <c r="J1375" s="113" t="s">
        <v>324</v>
      </c>
      <c r="K1375" s="113" t="s">
        <v>382</v>
      </c>
      <c r="L1375" s="113" t="s">
        <v>420</v>
      </c>
      <c r="M1375" s="113" t="s">
        <v>388</v>
      </c>
      <c r="N1375" s="113" t="s">
        <v>44</v>
      </c>
      <c r="O1375" s="113" t="s">
        <v>433</v>
      </c>
      <c r="P1375" s="113" t="s">
        <v>824</v>
      </c>
      <c r="Q1375" s="113">
        <v>365</v>
      </c>
      <c r="R1375" s="113" t="s">
        <v>86</v>
      </c>
      <c r="S1375" s="84" t="str">
        <f t="shared" si="147"/>
        <v>BELFAST WOOLRICH</v>
      </c>
      <c r="T1375" s="84" t="str">
        <f t="shared" si="150"/>
        <v>светло-коричневый</v>
      </c>
      <c r="Y1375" s="60">
        <f t="shared" si="151"/>
        <v>2</v>
      </c>
      <c r="Z1375" s="49">
        <f t="shared" si="152"/>
        <v>87</v>
      </c>
      <c r="AA1375" s="60">
        <f t="shared" si="153"/>
        <v>2087</v>
      </c>
    </row>
    <row r="1376" spans="1:27">
      <c r="A1376" s="84" t="str">
        <f t="shared" si="148"/>
        <v>6380502365</v>
      </c>
      <c r="B1376" s="84" t="str">
        <f t="shared" si="149"/>
        <v>02-087-91</v>
      </c>
      <c r="C1376" s="113" t="s">
        <v>2883</v>
      </c>
      <c r="D1376" s="113" t="s">
        <v>2877</v>
      </c>
      <c r="E1376" s="113" t="s">
        <v>788</v>
      </c>
      <c r="F1376" s="114">
        <v>61</v>
      </c>
      <c r="G1376" s="113" t="s">
        <v>1117</v>
      </c>
      <c r="H1376" s="113" t="s">
        <v>226</v>
      </c>
      <c r="I1376" s="113" t="s">
        <v>786</v>
      </c>
      <c r="J1376" s="113" t="s">
        <v>324</v>
      </c>
      <c r="K1376" s="113" t="s">
        <v>382</v>
      </c>
      <c r="L1376" s="113" t="s">
        <v>420</v>
      </c>
      <c r="M1376" s="113" t="s">
        <v>388</v>
      </c>
      <c r="N1376" s="113" t="s">
        <v>44</v>
      </c>
      <c r="O1376" s="113" t="s">
        <v>433</v>
      </c>
      <c r="P1376" s="113" t="s">
        <v>824</v>
      </c>
      <c r="Q1376" s="113">
        <v>365</v>
      </c>
      <c r="R1376" s="113" t="s">
        <v>86</v>
      </c>
      <c r="S1376" s="84" t="str">
        <f t="shared" si="147"/>
        <v>BELFAST WOOLRICH</v>
      </c>
      <c r="T1376" s="84" t="str">
        <f t="shared" si="150"/>
        <v>светло-коричневый</v>
      </c>
      <c r="Y1376" s="60">
        <f t="shared" si="151"/>
        <v>2</v>
      </c>
      <c r="Z1376" s="49">
        <f t="shared" si="152"/>
        <v>87</v>
      </c>
      <c r="AA1376" s="60">
        <f t="shared" si="153"/>
        <v>2087</v>
      </c>
    </row>
    <row r="1377" spans="1:27">
      <c r="A1377" s="84" t="str">
        <f t="shared" si="148"/>
        <v>6380502365</v>
      </c>
      <c r="B1377" s="84" t="str">
        <f t="shared" si="149"/>
        <v>02-087-91</v>
      </c>
      <c r="C1377" s="113" t="s">
        <v>2884</v>
      </c>
      <c r="D1377" s="113" t="s">
        <v>2877</v>
      </c>
      <c r="E1377" s="113" t="s">
        <v>835</v>
      </c>
      <c r="F1377" s="114">
        <v>62</v>
      </c>
      <c r="G1377" s="113" t="s">
        <v>1117</v>
      </c>
      <c r="H1377" s="113" t="s">
        <v>226</v>
      </c>
      <c r="I1377" s="113" t="s">
        <v>786</v>
      </c>
      <c r="J1377" s="113" t="s">
        <v>324</v>
      </c>
      <c r="K1377" s="113" t="s">
        <v>382</v>
      </c>
      <c r="L1377" s="113" t="s">
        <v>420</v>
      </c>
      <c r="M1377" s="113" t="s">
        <v>388</v>
      </c>
      <c r="N1377" s="113" t="s">
        <v>44</v>
      </c>
      <c r="O1377" s="113" t="s">
        <v>433</v>
      </c>
      <c r="P1377" s="113" t="s">
        <v>824</v>
      </c>
      <c r="Q1377" s="113">
        <v>365</v>
      </c>
      <c r="R1377" s="113" t="s">
        <v>86</v>
      </c>
      <c r="S1377" s="84" t="str">
        <f t="shared" si="147"/>
        <v>BELFAST WOOLRICH</v>
      </c>
      <c r="T1377" s="84" t="str">
        <f t="shared" si="150"/>
        <v>светло-коричневый</v>
      </c>
      <c r="Y1377" s="60">
        <f t="shared" si="151"/>
        <v>2</v>
      </c>
      <c r="Z1377" s="49">
        <f t="shared" si="152"/>
        <v>87</v>
      </c>
      <c r="AA1377" s="60">
        <f t="shared" si="153"/>
        <v>2087</v>
      </c>
    </row>
    <row r="1378" spans="1:27">
      <c r="A1378" s="84" t="str">
        <f t="shared" si="148"/>
        <v>6380502387</v>
      </c>
      <c r="B1378" s="84" t="str">
        <f t="shared" si="149"/>
        <v>02-087-12</v>
      </c>
      <c r="C1378" s="113" t="s">
        <v>2885</v>
      </c>
      <c r="D1378" s="113" t="s">
        <v>2886</v>
      </c>
      <c r="E1378" s="113" t="s">
        <v>813</v>
      </c>
      <c r="F1378" s="114">
        <v>56</v>
      </c>
      <c r="G1378" s="113" t="s">
        <v>1117</v>
      </c>
      <c r="H1378" s="113" t="s">
        <v>121</v>
      </c>
      <c r="I1378" s="113" t="s">
        <v>786</v>
      </c>
      <c r="J1378" s="113" t="s">
        <v>324</v>
      </c>
      <c r="K1378" s="113" t="s">
        <v>382</v>
      </c>
      <c r="L1378" s="113" t="s">
        <v>420</v>
      </c>
      <c r="M1378" s="113" t="s">
        <v>388</v>
      </c>
      <c r="N1378" s="113" t="s">
        <v>44</v>
      </c>
      <c r="O1378" s="113" t="s">
        <v>433</v>
      </c>
      <c r="P1378" s="113" t="s">
        <v>824</v>
      </c>
      <c r="Q1378" s="113">
        <v>387</v>
      </c>
      <c r="R1378" s="113" t="s">
        <v>121</v>
      </c>
      <c r="S1378" s="84" t="str">
        <f t="shared" si="147"/>
        <v>BELFAST WOOLRICH</v>
      </c>
      <c r="T1378" s="84" t="str">
        <f t="shared" si="150"/>
        <v>бордовый</v>
      </c>
      <c r="Y1378" s="60">
        <f t="shared" si="151"/>
        <v>2</v>
      </c>
      <c r="Z1378" s="49">
        <f t="shared" si="152"/>
        <v>87</v>
      </c>
      <c r="AA1378" s="60">
        <f t="shared" si="153"/>
        <v>2087</v>
      </c>
    </row>
    <row r="1379" spans="1:27">
      <c r="A1379" s="84" t="str">
        <f t="shared" si="148"/>
        <v>6380502387</v>
      </c>
      <c r="B1379" s="84" t="str">
        <f t="shared" si="149"/>
        <v>02-087-12</v>
      </c>
      <c r="C1379" s="113" t="s">
        <v>2887</v>
      </c>
      <c r="D1379" s="113" t="s">
        <v>2886</v>
      </c>
      <c r="E1379" s="113" t="s">
        <v>797</v>
      </c>
      <c r="F1379" s="114">
        <v>58</v>
      </c>
      <c r="G1379" s="113" t="s">
        <v>1117</v>
      </c>
      <c r="H1379" s="113" t="s">
        <v>121</v>
      </c>
      <c r="I1379" s="113" t="s">
        <v>786</v>
      </c>
      <c r="J1379" s="113" t="s">
        <v>324</v>
      </c>
      <c r="K1379" s="113" t="s">
        <v>382</v>
      </c>
      <c r="L1379" s="113" t="s">
        <v>420</v>
      </c>
      <c r="M1379" s="113" t="s">
        <v>388</v>
      </c>
      <c r="N1379" s="113" t="s">
        <v>44</v>
      </c>
      <c r="O1379" s="113" t="s">
        <v>433</v>
      </c>
      <c r="P1379" s="113" t="s">
        <v>824</v>
      </c>
      <c r="Q1379" s="113">
        <v>387</v>
      </c>
      <c r="R1379" s="113" t="s">
        <v>121</v>
      </c>
      <c r="S1379" s="84" t="str">
        <f t="shared" si="147"/>
        <v>BELFAST WOOLRICH</v>
      </c>
      <c r="T1379" s="84" t="str">
        <f t="shared" si="150"/>
        <v>бордовый</v>
      </c>
      <c r="Y1379" s="60">
        <f t="shared" si="151"/>
        <v>2</v>
      </c>
      <c r="Z1379" s="49">
        <f t="shared" si="152"/>
        <v>87</v>
      </c>
      <c r="AA1379" s="60">
        <f t="shared" si="153"/>
        <v>2087</v>
      </c>
    </row>
    <row r="1380" spans="1:27">
      <c r="A1380" s="84" t="str">
        <f t="shared" si="148"/>
        <v>6380502387</v>
      </c>
      <c r="B1380" s="84" t="str">
        <f t="shared" si="149"/>
        <v>02-087-12</v>
      </c>
      <c r="C1380" s="113" t="s">
        <v>2888</v>
      </c>
      <c r="D1380" s="113" t="s">
        <v>2886</v>
      </c>
      <c r="E1380" s="113" t="s">
        <v>785</v>
      </c>
      <c r="F1380" s="114">
        <v>59</v>
      </c>
      <c r="G1380" s="113" t="s">
        <v>1117</v>
      </c>
      <c r="H1380" s="113" t="s">
        <v>121</v>
      </c>
      <c r="I1380" s="113" t="s">
        <v>786</v>
      </c>
      <c r="J1380" s="113" t="s">
        <v>324</v>
      </c>
      <c r="K1380" s="113" t="s">
        <v>382</v>
      </c>
      <c r="L1380" s="113" t="s">
        <v>420</v>
      </c>
      <c r="M1380" s="113" t="s">
        <v>388</v>
      </c>
      <c r="N1380" s="113" t="s">
        <v>44</v>
      </c>
      <c r="O1380" s="113" t="s">
        <v>433</v>
      </c>
      <c r="P1380" s="113" t="s">
        <v>824</v>
      </c>
      <c r="Q1380" s="113">
        <v>387</v>
      </c>
      <c r="R1380" s="113" t="s">
        <v>121</v>
      </c>
      <c r="S1380" s="84" t="str">
        <f t="shared" si="147"/>
        <v>BELFAST WOOLRICH</v>
      </c>
      <c r="T1380" s="84" t="str">
        <f t="shared" si="150"/>
        <v>бордовый</v>
      </c>
      <c r="Y1380" s="60">
        <f t="shared" si="151"/>
        <v>2</v>
      </c>
      <c r="Z1380" s="49">
        <f t="shared" si="152"/>
        <v>87</v>
      </c>
      <c r="AA1380" s="60">
        <f t="shared" si="153"/>
        <v>2087</v>
      </c>
    </row>
    <row r="1381" spans="1:27">
      <c r="A1381" s="84" t="str">
        <f t="shared" si="148"/>
        <v>6380502387</v>
      </c>
      <c r="B1381" s="84" t="str">
        <f t="shared" si="149"/>
        <v>02-087-12</v>
      </c>
      <c r="C1381" s="113" t="s">
        <v>2889</v>
      </c>
      <c r="D1381" s="113" t="s">
        <v>2886</v>
      </c>
      <c r="E1381" s="113" t="s">
        <v>798</v>
      </c>
      <c r="F1381" s="114">
        <v>60</v>
      </c>
      <c r="G1381" s="113" t="s">
        <v>1117</v>
      </c>
      <c r="H1381" s="113" t="s">
        <v>121</v>
      </c>
      <c r="I1381" s="113" t="s">
        <v>786</v>
      </c>
      <c r="J1381" s="113" t="s">
        <v>324</v>
      </c>
      <c r="K1381" s="113" t="s">
        <v>382</v>
      </c>
      <c r="L1381" s="113" t="s">
        <v>420</v>
      </c>
      <c r="M1381" s="113" t="s">
        <v>388</v>
      </c>
      <c r="N1381" s="113" t="s">
        <v>44</v>
      </c>
      <c r="O1381" s="113" t="s">
        <v>433</v>
      </c>
      <c r="P1381" s="113" t="s">
        <v>824</v>
      </c>
      <c r="Q1381" s="113">
        <v>387</v>
      </c>
      <c r="R1381" s="113" t="s">
        <v>121</v>
      </c>
      <c r="S1381" s="84" t="str">
        <f t="shared" si="147"/>
        <v>BELFAST WOOLRICH</v>
      </c>
      <c r="T1381" s="84" t="str">
        <f t="shared" si="150"/>
        <v>бордовый</v>
      </c>
      <c r="Y1381" s="60">
        <f t="shared" si="151"/>
        <v>2</v>
      </c>
      <c r="Z1381" s="49">
        <f t="shared" si="152"/>
        <v>87</v>
      </c>
      <c r="AA1381" s="60">
        <f t="shared" si="153"/>
        <v>2087</v>
      </c>
    </row>
    <row r="1382" spans="1:27">
      <c r="A1382" s="84" t="str">
        <f t="shared" si="148"/>
        <v>6380502387</v>
      </c>
      <c r="B1382" s="84" t="str">
        <f t="shared" si="149"/>
        <v>02-087-12</v>
      </c>
      <c r="C1382" s="113" t="s">
        <v>2890</v>
      </c>
      <c r="D1382" s="113" t="s">
        <v>2886</v>
      </c>
      <c r="E1382" s="113" t="s">
        <v>835</v>
      </c>
      <c r="F1382" s="114">
        <v>62</v>
      </c>
      <c r="G1382" s="113" t="s">
        <v>1117</v>
      </c>
      <c r="H1382" s="113" t="s">
        <v>121</v>
      </c>
      <c r="I1382" s="113" t="s">
        <v>786</v>
      </c>
      <c r="J1382" s="113" t="s">
        <v>324</v>
      </c>
      <c r="K1382" s="113" t="s">
        <v>382</v>
      </c>
      <c r="L1382" s="113" t="s">
        <v>420</v>
      </c>
      <c r="M1382" s="113" t="s">
        <v>388</v>
      </c>
      <c r="N1382" s="113" t="s">
        <v>44</v>
      </c>
      <c r="O1382" s="113" t="s">
        <v>433</v>
      </c>
      <c r="P1382" s="113" t="s">
        <v>824</v>
      </c>
      <c r="Q1382" s="113">
        <v>387</v>
      </c>
      <c r="R1382" s="113" t="s">
        <v>121</v>
      </c>
      <c r="S1382" s="84" t="str">
        <f t="shared" si="147"/>
        <v>BELFAST WOOLRICH</v>
      </c>
      <c r="T1382" s="84" t="str">
        <f t="shared" si="150"/>
        <v>бордовый</v>
      </c>
      <c r="Y1382" s="60">
        <f t="shared" si="151"/>
        <v>2</v>
      </c>
      <c r="Z1382" s="49">
        <f t="shared" si="152"/>
        <v>87</v>
      </c>
      <c r="AA1382" s="60">
        <f t="shared" si="153"/>
        <v>2087</v>
      </c>
    </row>
    <row r="1383" spans="1:27">
      <c r="A1383" s="84" t="str">
        <f t="shared" si="148"/>
        <v>6380502387</v>
      </c>
      <c r="B1383" s="84" t="str">
        <f t="shared" si="149"/>
        <v>02-087-12</v>
      </c>
      <c r="C1383" s="113" t="s">
        <v>2891</v>
      </c>
      <c r="D1383" s="113" t="s">
        <v>2886</v>
      </c>
      <c r="E1383" s="113" t="s">
        <v>789</v>
      </c>
      <c r="F1383" s="114">
        <v>63</v>
      </c>
      <c r="G1383" s="113" t="s">
        <v>1117</v>
      </c>
      <c r="H1383" s="113" t="s">
        <v>121</v>
      </c>
      <c r="I1383" s="113" t="s">
        <v>786</v>
      </c>
      <c r="J1383" s="113" t="s">
        <v>324</v>
      </c>
      <c r="K1383" s="113" t="s">
        <v>382</v>
      </c>
      <c r="L1383" s="113" t="s">
        <v>420</v>
      </c>
      <c r="M1383" s="113" t="s">
        <v>388</v>
      </c>
      <c r="N1383" s="113" t="s">
        <v>44</v>
      </c>
      <c r="O1383" s="113" t="s">
        <v>433</v>
      </c>
      <c r="P1383" s="113" t="s">
        <v>824</v>
      </c>
      <c r="Q1383" s="113">
        <v>387</v>
      </c>
      <c r="R1383" s="113" t="s">
        <v>121</v>
      </c>
      <c r="S1383" s="84" t="str">
        <f t="shared" si="147"/>
        <v>BELFAST WOOLRICH</v>
      </c>
      <c r="T1383" s="84" t="str">
        <f t="shared" si="150"/>
        <v>бордовый</v>
      </c>
      <c r="Y1383" s="60">
        <f t="shared" si="151"/>
        <v>2</v>
      </c>
      <c r="Z1383" s="49">
        <f t="shared" si="152"/>
        <v>87</v>
      </c>
      <c r="AA1383" s="60">
        <f t="shared" si="153"/>
        <v>2087</v>
      </c>
    </row>
    <row r="1384" spans="1:27">
      <c r="A1384" s="84" t="str">
        <f t="shared" si="148"/>
        <v>6640601427</v>
      </c>
      <c r="B1384" s="84" t="str">
        <f t="shared" si="149"/>
        <v>02-268-32</v>
      </c>
      <c r="C1384" s="113" t="s">
        <v>2892</v>
      </c>
      <c r="D1384" s="113" t="s">
        <v>2893</v>
      </c>
      <c r="E1384" s="113" t="s">
        <v>797</v>
      </c>
      <c r="F1384" s="114">
        <v>58</v>
      </c>
      <c r="G1384" s="113" t="s">
        <v>2519</v>
      </c>
      <c r="H1384" s="113" t="s">
        <v>97</v>
      </c>
      <c r="I1384" s="113" t="s">
        <v>786</v>
      </c>
      <c r="J1384" s="113" t="s">
        <v>349</v>
      </c>
      <c r="K1384" s="113" t="s">
        <v>382</v>
      </c>
      <c r="L1384" s="113" t="s">
        <v>420</v>
      </c>
      <c r="M1384" s="113" t="s">
        <v>388</v>
      </c>
      <c r="N1384" s="113" t="s">
        <v>44</v>
      </c>
      <c r="O1384" s="113" t="s">
        <v>433</v>
      </c>
      <c r="P1384" s="113" t="s">
        <v>824</v>
      </c>
      <c r="Q1384" s="113">
        <v>427</v>
      </c>
      <c r="R1384" s="113" t="s">
        <v>63</v>
      </c>
      <c r="S1384" s="84" t="str">
        <f t="shared" si="147"/>
        <v>6-PANEL DONEGAL</v>
      </c>
      <c r="T1384" s="84" t="str">
        <f t="shared" si="150"/>
        <v>бежевый / синий</v>
      </c>
      <c r="Y1384" s="60">
        <f t="shared" si="151"/>
        <v>2</v>
      </c>
      <c r="Z1384" s="49">
        <f t="shared" si="152"/>
        <v>268</v>
      </c>
      <c r="AA1384" s="60">
        <f t="shared" si="153"/>
        <v>2268</v>
      </c>
    </row>
    <row r="1385" spans="1:27">
      <c r="A1385" s="84" t="str">
        <f t="shared" si="148"/>
        <v>6640601427</v>
      </c>
      <c r="B1385" s="84" t="str">
        <f t="shared" si="149"/>
        <v>02-268-32</v>
      </c>
      <c r="C1385" s="113" t="s">
        <v>2894</v>
      </c>
      <c r="D1385" s="113" t="s">
        <v>2893</v>
      </c>
      <c r="E1385" s="113" t="s">
        <v>785</v>
      </c>
      <c r="F1385" s="114">
        <v>59</v>
      </c>
      <c r="G1385" s="113" t="s">
        <v>2519</v>
      </c>
      <c r="H1385" s="113" t="s">
        <v>97</v>
      </c>
      <c r="I1385" s="113" t="s">
        <v>786</v>
      </c>
      <c r="J1385" s="113" t="s">
        <v>349</v>
      </c>
      <c r="K1385" s="113" t="s">
        <v>382</v>
      </c>
      <c r="L1385" s="113" t="s">
        <v>420</v>
      </c>
      <c r="M1385" s="113" t="s">
        <v>388</v>
      </c>
      <c r="N1385" s="113" t="s">
        <v>44</v>
      </c>
      <c r="O1385" s="113" t="s">
        <v>433</v>
      </c>
      <c r="P1385" s="113" t="s">
        <v>824</v>
      </c>
      <c r="Q1385" s="113">
        <v>427</v>
      </c>
      <c r="R1385" s="113" t="s">
        <v>63</v>
      </c>
      <c r="S1385" s="84" t="str">
        <f t="shared" si="147"/>
        <v>6-PANEL DONEGAL</v>
      </c>
      <c r="T1385" s="84" t="str">
        <f t="shared" si="150"/>
        <v>бежевый / синий</v>
      </c>
      <c r="Y1385" s="60">
        <f t="shared" si="151"/>
        <v>2</v>
      </c>
      <c r="Z1385" s="49">
        <f t="shared" si="152"/>
        <v>268</v>
      </c>
      <c r="AA1385" s="60">
        <f t="shared" si="153"/>
        <v>2268</v>
      </c>
    </row>
    <row r="1386" spans="1:27">
      <c r="A1386" s="84" t="str">
        <f t="shared" si="148"/>
        <v>6640601427</v>
      </c>
      <c r="B1386" s="84" t="str">
        <f t="shared" si="149"/>
        <v>02-268-32</v>
      </c>
      <c r="C1386" s="113" t="s">
        <v>2895</v>
      </c>
      <c r="D1386" s="113" t="s">
        <v>2893</v>
      </c>
      <c r="E1386" s="113" t="s">
        <v>798</v>
      </c>
      <c r="F1386" s="114">
        <v>60</v>
      </c>
      <c r="G1386" s="113" t="s">
        <v>2519</v>
      </c>
      <c r="H1386" s="113" t="s">
        <v>97</v>
      </c>
      <c r="I1386" s="113" t="s">
        <v>786</v>
      </c>
      <c r="J1386" s="113" t="s">
        <v>349</v>
      </c>
      <c r="K1386" s="113" t="s">
        <v>382</v>
      </c>
      <c r="L1386" s="113" t="s">
        <v>420</v>
      </c>
      <c r="M1386" s="113" t="s">
        <v>388</v>
      </c>
      <c r="N1386" s="113" t="s">
        <v>44</v>
      </c>
      <c r="O1386" s="113" t="s">
        <v>433</v>
      </c>
      <c r="P1386" s="113" t="s">
        <v>824</v>
      </c>
      <c r="Q1386" s="113">
        <v>427</v>
      </c>
      <c r="R1386" s="113" t="s">
        <v>63</v>
      </c>
      <c r="S1386" s="84" t="str">
        <f t="shared" si="147"/>
        <v>6-PANEL DONEGAL</v>
      </c>
      <c r="T1386" s="84" t="str">
        <f t="shared" si="150"/>
        <v>бежевый / синий</v>
      </c>
      <c r="Y1386" s="60">
        <f t="shared" si="151"/>
        <v>2</v>
      </c>
      <c r="Z1386" s="49">
        <f t="shared" si="152"/>
        <v>268</v>
      </c>
      <c r="AA1386" s="60">
        <f t="shared" si="153"/>
        <v>2268</v>
      </c>
    </row>
    <row r="1387" spans="1:27">
      <c r="A1387" s="84" t="str">
        <f t="shared" si="148"/>
        <v>6640601427</v>
      </c>
      <c r="B1387" s="84" t="str">
        <f t="shared" si="149"/>
        <v>02-268-32</v>
      </c>
      <c r="C1387" s="113" t="s">
        <v>2896</v>
      </c>
      <c r="D1387" s="113" t="s">
        <v>2893</v>
      </c>
      <c r="E1387" s="113" t="s">
        <v>835</v>
      </c>
      <c r="F1387" s="114">
        <v>62</v>
      </c>
      <c r="G1387" s="113" t="s">
        <v>2519</v>
      </c>
      <c r="H1387" s="113" t="s">
        <v>97</v>
      </c>
      <c r="I1387" s="113" t="s">
        <v>786</v>
      </c>
      <c r="J1387" s="113" t="s">
        <v>349</v>
      </c>
      <c r="K1387" s="113" t="s">
        <v>382</v>
      </c>
      <c r="L1387" s="113" t="s">
        <v>420</v>
      </c>
      <c r="M1387" s="113" t="s">
        <v>388</v>
      </c>
      <c r="N1387" s="113" t="s">
        <v>44</v>
      </c>
      <c r="O1387" s="113" t="s">
        <v>433</v>
      </c>
      <c r="P1387" s="113" t="s">
        <v>824</v>
      </c>
      <c r="Q1387" s="113">
        <v>427</v>
      </c>
      <c r="R1387" s="113" t="s">
        <v>63</v>
      </c>
      <c r="S1387" s="84" t="str">
        <f t="shared" si="147"/>
        <v>6-PANEL DONEGAL</v>
      </c>
      <c r="T1387" s="84" t="str">
        <f t="shared" si="150"/>
        <v>бежевый / синий</v>
      </c>
      <c r="Y1387" s="60">
        <f t="shared" si="151"/>
        <v>2</v>
      </c>
      <c r="Z1387" s="49">
        <f t="shared" si="152"/>
        <v>268</v>
      </c>
      <c r="AA1387" s="60">
        <f t="shared" si="153"/>
        <v>2268</v>
      </c>
    </row>
    <row r="1388" spans="1:27">
      <c r="A1388" s="84" t="str">
        <f t="shared" si="148"/>
        <v>6640601432</v>
      </c>
      <c r="B1388" s="84" t="str">
        <f t="shared" si="149"/>
        <v>02-268-78</v>
      </c>
      <c r="C1388" s="113" t="s">
        <v>2897</v>
      </c>
      <c r="D1388" s="113" t="s">
        <v>2898</v>
      </c>
      <c r="E1388" s="113" t="s">
        <v>813</v>
      </c>
      <c r="F1388" s="114">
        <v>56</v>
      </c>
      <c r="G1388" s="113" t="s">
        <v>2519</v>
      </c>
      <c r="H1388" s="113" t="s">
        <v>309</v>
      </c>
      <c r="I1388" s="113" t="s">
        <v>786</v>
      </c>
      <c r="J1388" s="113" t="s">
        <v>349</v>
      </c>
      <c r="K1388" s="113" t="s">
        <v>382</v>
      </c>
      <c r="L1388" s="113" t="s">
        <v>420</v>
      </c>
      <c r="M1388" s="113" t="s">
        <v>388</v>
      </c>
      <c r="N1388" s="113" t="s">
        <v>44</v>
      </c>
      <c r="O1388" s="113" t="s">
        <v>433</v>
      </c>
      <c r="P1388" s="113" t="s">
        <v>824</v>
      </c>
      <c r="Q1388" s="113">
        <v>432</v>
      </c>
      <c r="R1388" s="113" t="s">
        <v>53</v>
      </c>
      <c r="S1388" s="84" t="str">
        <f t="shared" si="147"/>
        <v>6-PANEL DONEGAL</v>
      </c>
      <c r="T1388" s="84" t="str">
        <f t="shared" si="150"/>
        <v>черный / синий</v>
      </c>
      <c r="Y1388" s="60">
        <f t="shared" si="151"/>
        <v>2</v>
      </c>
      <c r="Z1388" s="49">
        <f t="shared" si="152"/>
        <v>268</v>
      </c>
      <c r="AA1388" s="60">
        <f t="shared" si="153"/>
        <v>2268</v>
      </c>
    </row>
    <row r="1389" spans="1:27">
      <c r="A1389" s="84" t="str">
        <f t="shared" si="148"/>
        <v>6640601432</v>
      </c>
      <c r="B1389" s="84" t="str">
        <f t="shared" si="149"/>
        <v>02-268-78</v>
      </c>
      <c r="C1389" s="113" t="s">
        <v>2899</v>
      </c>
      <c r="D1389" s="113" t="s">
        <v>2898</v>
      </c>
      <c r="E1389" s="113" t="s">
        <v>787</v>
      </c>
      <c r="F1389" s="114">
        <v>57</v>
      </c>
      <c r="G1389" s="113" t="s">
        <v>2519</v>
      </c>
      <c r="H1389" s="113" t="s">
        <v>309</v>
      </c>
      <c r="I1389" s="113" t="s">
        <v>786</v>
      </c>
      <c r="J1389" s="113" t="s">
        <v>349</v>
      </c>
      <c r="K1389" s="113" t="s">
        <v>382</v>
      </c>
      <c r="L1389" s="113" t="s">
        <v>420</v>
      </c>
      <c r="M1389" s="113" t="s">
        <v>388</v>
      </c>
      <c r="N1389" s="113" t="s">
        <v>44</v>
      </c>
      <c r="O1389" s="113" t="s">
        <v>433</v>
      </c>
      <c r="P1389" s="113" t="s">
        <v>824</v>
      </c>
      <c r="Q1389" s="113">
        <v>432</v>
      </c>
      <c r="R1389" s="113" t="s">
        <v>53</v>
      </c>
      <c r="S1389" s="84" t="str">
        <f t="shared" si="147"/>
        <v>6-PANEL DONEGAL</v>
      </c>
      <c r="T1389" s="84" t="str">
        <f t="shared" si="150"/>
        <v>черный / синий</v>
      </c>
      <c r="Y1389" s="60">
        <f t="shared" si="151"/>
        <v>2</v>
      </c>
      <c r="Z1389" s="49">
        <f t="shared" si="152"/>
        <v>268</v>
      </c>
      <c r="AA1389" s="60">
        <f t="shared" si="153"/>
        <v>2268</v>
      </c>
    </row>
    <row r="1390" spans="1:27">
      <c r="A1390" s="84" t="str">
        <f t="shared" si="148"/>
        <v>6640601432</v>
      </c>
      <c r="B1390" s="84" t="str">
        <f t="shared" si="149"/>
        <v>02-268-78</v>
      </c>
      <c r="C1390" s="113" t="s">
        <v>2900</v>
      </c>
      <c r="D1390" s="113" t="s">
        <v>2898</v>
      </c>
      <c r="E1390" s="113" t="s">
        <v>797</v>
      </c>
      <c r="F1390" s="114">
        <v>58</v>
      </c>
      <c r="G1390" s="113" t="s">
        <v>2519</v>
      </c>
      <c r="H1390" s="113" t="s">
        <v>309</v>
      </c>
      <c r="I1390" s="113" t="s">
        <v>786</v>
      </c>
      <c r="J1390" s="113" t="s">
        <v>349</v>
      </c>
      <c r="K1390" s="113" t="s">
        <v>382</v>
      </c>
      <c r="L1390" s="113" t="s">
        <v>420</v>
      </c>
      <c r="M1390" s="113" t="s">
        <v>388</v>
      </c>
      <c r="N1390" s="113" t="s">
        <v>44</v>
      </c>
      <c r="O1390" s="113" t="s">
        <v>433</v>
      </c>
      <c r="P1390" s="113" t="s">
        <v>824</v>
      </c>
      <c r="Q1390" s="113">
        <v>432</v>
      </c>
      <c r="R1390" s="113" t="s">
        <v>53</v>
      </c>
      <c r="S1390" s="84" t="str">
        <f t="shared" si="147"/>
        <v>6-PANEL DONEGAL</v>
      </c>
      <c r="T1390" s="84" t="str">
        <f t="shared" si="150"/>
        <v>черный / синий</v>
      </c>
      <c r="Y1390" s="60">
        <f t="shared" si="151"/>
        <v>2</v>
      </c>
      <c r="Z1390" s="49">
        <f t="shared" si="152"/>
        <v>268</v>
      </c>
      <c r="AA1390" s="60">
        <f t="shared" si="153"/>
        <v>2268</v>
      </c>
    </row>
    <row r="1391" spans="1:27">
      <c r="A1391" s="84" t="str">
        <f t="shared" si="148"/>
        <v>6640601432</v>
      </c>
      <c r="B1391" s="84" t="str">
        <f t="shared" si="149"/>
        <v>02-268-78</v>
      </c>
      <c r="C1391" s="113" t="s">
        <v>2901</v>
      </c>
      <c r="D1391" s="113" t="s">
        <v>2898</v>
      </c>
      <c r="E1391" s="113" t="s">
        <v>785</v>
      </c>
      <c r="F1391" s="114">
        <v>59</v>
      </c>
      <c r="G1391" s="113" t="s">
        <v>2519</v>
      </c>
      <c r="H1391" s="113" t="s">
        <v>309</v>
      </c>
      <c r="I1391" s="113" t="s">
        <v>786</v>
      </c>
      <c r="J1391" s="113" t="s">
        <v>349</v>
      </c>
      <c r="K1391" s="113" t="s">
        <v>382</v>
      </c>
      <c r="L1391" s="113" t="s">
        <v>420</v>
      </c>
      <c r="M1391" s="113" t="s">
        <v>388</v>
      </c>
      <c r="N1391" s="113" t="s">
        <v>44</v>
      </c>
      <c r="O1391" s="113" t="s">
        <v>433</v>
      </c>
      <c r="P1391" s="113" t="s">
        <v>824</v>
      </c>
      <c r="Q1391" s="113">
        <v>432</v>
      </c>
      <c r="R1391" s="113" t="s">
        <v>53</v>
      </c>
      <c r="S1391" s="84" t="str">
        <f t="shared" si="147"/>
        <v>6-PANEL DONEGAL</v>
      </c>
      <c r="T1391" s="84" t="str">
        <f t="shared" si="150"/>
        <v>черный / синий</v>
      </c>
      <c r="Y1391" s="60">
        <f t="shared" si="151"/>
        <v>2</v>
      </c>
      <c r="Z1391" s="49">
        <f t="shared" si="152"/>
        <v>268</v>
      </c>
      <c r="AA1391" s="60">
        <f t="shared" si="153"/>
        <v>2268</v>
      </c>
    </row>
    <row r="1392" spans="1:27">
      <c r="A1392" s="84" t="str">
        <f t="shared" si="148"/>
        <v>6640601432</v>
      </c>
      <c r="B1392" s="84" t="str">
        <f t="shared" si="149"/>
        <v>02-268-78</v>
      </c>
      <c r="C1392" s="113" t="s">
        <v>2902</v>
      </c>
      <c r="D1392" s="113" t="s">
        <v>2898</v>
      </c>
      <c r="E1392" s="113" t="s">
        <v>798</v>
      </c>
      <c r="F1392" s="114">
        <v>60</v>
      </c>
      <c r="G1392" s="113" t="s">
        <v>2519</v>
      </c>
      <c r="H1392" s="113" t="s">
        <v>309</v>
      </c>
      <c r="I1392" s="113" t="s">
        <v>786</v>
      </c>
      <c r="J1392" s="113" t="s">
        <v>349</v>
      </c>
      <c r="K1392" s="113" t="s">
        <v>382</v>
      </c>
      <c r="L1392" s="113" t="s">
        <v>420</v>
      </c>
      <c r="M1392" s="113" t="s">
        <v>388</v>
      </c>
      <c r="N1392" s="113" t="s">
        <v>44</v>
      </c>
      <c r="O1392" s="113" t="s">
        <v>433</v>
      </c>
      <c r="P1392" s="113" t="s">
        <v>824</v>
      </c>
      <c r="Q1392" s="113">
        <v>432</v>
      </c>
      <c r="R1392" s="113" t="s">
        <v>53</v>
      </c>
      <c r="S1392" s="84" t="str">
        <f t="shared" si="147"/>
        <v>6-PANEL DONEGAL</v>
      </c>
      <c r="T1392" s="84" t="str">
        <f t="shared" si="150"/>
        <v>черный / синий</v>
      </c>
      <c r="Y1392" s="60">
        <f t="shared" si="151"/>
        <v>2</v>
      </c>
      <c r="Z1392" s="49">
        <f t="shared" si="152"/>
        <v>268</v>
      </c>
      <c r="AA1392" s="60">
        <f t="shared" si="153"/>
        <v>2268</v>
      </c>
    </row>
    <row r="1393" spans="1:27">
      <c r="A1393" s="84" t="str">
        <f t="shared" si="148"/>
        <v>6640601432</v>
      </c>
      <c r="B1393" s="84" t="str">
        <f t="shared" si="149"/>
        <v>02-268-78</v>
      </c>
      <c r="C1393" s="113" t="s">
        <v>2903</v>
      </c>
      <c r="D1393" s="113" t="s">
        <v>2898</v>
      </c>
      <c r="E1393" s="113" t="s">
        <v>788</v>
      </c>
      <c r="F1393" s="114">
        <v>61</v>
      </c>
      <c r="G1393" s="113" t="s">
        <v>2519</v>
      </c>
      <c r="H1393" s="113" t="s">
        <v>309</v>
      </c>
      <c r="I1393" s="113" t="s">
        <v>786</v>
      </c>
      <c r="J1393" s="113" t="s">
        <v>349</v>
      </c>
      <c r="K1393" s="113" t="s">
        <v>382</v>
      </c>
      <c r="L1393" s="113" t="s">
        <v>420</v>
      </c>
      <c r="M1393" s="113" t="s">
        <v>388</v>
      </c>
      <c r="N1393" s="113" t="s">
        <v>44</v>
      </c>
      <c r="O1393" s="113" t="s">
        <v>433</v>
      </c>
      <c r="P1393" s="113" t="s">
        <v>824</v>
      </c>
      <c r="Q1393" s="113">
        <v>432</v>
      </c>
      <c r="R1393" s="113" t="s">
        <v>53</v>
      </c>
      <c r="S1393" s="84" t="str">
        <f t="shared" si="147"/>
        <v>6-PANEL DONEGAL</v>
      </c>
      <c r="T1393" s="84" t="str">
        <f t="shared" si="150"/>
        <v>черный / синий</v>
      </c>
      <c r="Y1393" s="60">
        <f t="shared" si="151"/>
        <v>2</v>
      </c>
      <c r="Z1393" s="49">
        <f t="shared" si="152"/>
        <v>268</v>
      </c>
      <c r="AA1393" s="60">
        <f t="shared" si="153"/>
        <v>2268</v>
      </c>
    </row>
    <row r="1394" spans="1:27">
      <c r="A1394" s="84" t="str">
        <f t="shared" si="148"/>
        <v>6640601432</v>
      </c>
      <c r="B1394" s="84" t="str">
        <f t="shared" si="149"/>
        <v>02-268-78</v>
      </c>
      <c r="C1394" s="113" t="s">
        <v>2904</v>
      </c>
      <c r="D1394" s="113" t="s">
        <v>2898</v>
      </c>
      <c r="E1394" s="113" t="s">
        <v>835</v>
      </c>
      <c r="F1394" s="114">
        <v>62</v>
      </c>
      <c r="G1394" s="113" t="s">
        <v>2519</v>
      </c>
      <c r="H1394" s="113" t="s">
        <v>309</v>
      </c>
      <c r="I1394" s="113" t="s">
        <v>786</v>
      </c>
      <c r="J1394" s="113" t="s">
        <v>349</v>
      </c>
      <c r="K1394" s="113" t="s">
        <v>382</v>
      </c>
      <c r="L1394" s="113" t="s">
        <v>420</v>
      </c>
      <c r="M1394" s="113" t="s">
        <v>388</v>
      </c>
      <c r="N1394" s="113" t="s">
        <v>44</v>
      </c>
      <c r="O1394" s="113" t="s">
        <v>433</v>
      </c>
      <c r="P1394" s="113" t="s">
        <v>824</v>
      </c>
      <c r="Q1394" s="113">
        <v>432</v>
      </c>
      <c r="R1394" s="113" t="s">
        <v>53</v>
      </c>
      <c r="S1394" s="84" t="str">
        <f t="shared" si="147"/>
        <v>6-PANEL DONEGAL</v>
      </c>
      <c r="T1394" s="84" t="str">
        <f t="shared" si="150"/>
        <v>черный / синий</v>
      </c>
      <c r="Y1394" s="60">
        <f t="shared" si="151"/>
        <v>2</v>
      </c>
      <c r="Z1394" s="49">
        <f t="shared" si="152"/>
        <v>268</v>
      </c>
      <c r="AA1394" s="60">
        <f t="shared" si="153"/>
        <v>2268</v>
      </c>
    </row>
    <row r="1395" spans="1:27">
      <c r="A1395" s="84" t="str">
        <f t="shared" si="148"/>
        <v>6640601474</v>
      </c>
      <c r="B1395" s="84" t="str">
        <f t="shared" si="149"/>
        <v>02-268-57</v>
      </c>
      <c r="C1395" s="113" t="s">
        <v>2905</v>
      </c>
      <c r="D1395" s="113" t="s">
        <v>2906</v>
      </c>
      <c r="E1395" s="113" t="s">
        <v>787</v>
      </c>
      <c r="F1395" s="114">
        <v>57</v>
      </c>
      <c r="G1395" s="113" t="s">
        <v>2519</v>
      </c>
      <c r="H1395" s="113" t="s">
        <v>742</v>
      </c>
      <c r="I1395" s="113" t="s">
        <v>786</v>
      </c>
      <c r="J1395" s="113" t="s">
        <v>349</v>
      </c>
      <c r="K1395" s="113" t="s">
        <v>382</v>
      </c>
      <c r="L1395" s="113" t="s">
        <v>420</v>
      </c>
      <c r="M1395" s="113" t="s">
        <v>388</v>
      </c>
      <c r="N1395" s="113" t="s">
        <v>44</v>
      </c>
      <c r="O1395" s="113" t="s">
        <v>433</v>
      </c>
      <c r="P1395" s="113" t="s">
        <v>824</v>
      </c>
      <c r="Q1395" s="113">
        <v>474</v>
      </c>
      <c r="R1395" s="113" t="s">
        <v>60</v>
      </c>
      <c r="S1395" s="84" t="str">
        <f t="shared" si="147"/>
        <v>6-PANEL DONEGAL</v>
      </c>
      <c r="T1395" s="84" t="str">
        <f t="shared" si="150"/>
        <v>зеленый / бежевый</v>
      </c>
      <c r="Y1395" s="60">
        <f t="shared" si="151"/>
        <v>2</v>
      </c>
      <c r="Z1395" s="49">
        <f t="shared" si="152"/>
        <v>268</v>
      </c>
      <c r="AA1395" s="60">
        <f t="shared" si="153"/>
        <v>2268</v>
      </c>
    </row>
    <row r="1396" spans="1:27">
      <c r="A1396" s="84" t="str">
        <f t="shared" si="148"/>
        <v>6640601474</v>
      </c>
      <c r="B1396" s="84" t="str">
        <f t="shared" si="149"/>
        <v>02-268-57</v>
      </c>
      <c r="C1396" s="113" t="s">
        <v>2907</v>
      </c>
      <c r="D1396" s="113" t="s">
        <v>2906</v>
      </c>
      <c r="E1396" s="113" t="s">
        <v>797</v>
      </c>
      <c r="F1396" s="114">
        <v>58</v>
      </c>
      <c r="G1396" s="113" t="s">
        <v>2519</v>
      </c>
      <c r="H1396" s="113" t="s">
        <v>742</v>
      </c>
      <c r="I1396" s="113" t="s">
        <v>786</v>
      </c>
      <c r="J1396" s="113" t="s">
        <v>349</v>
      </c>
      <c r="K1396" s="113" t="s">
        <v>382</v>
      </c>
      <c r="L1396" s="113" t="s">
        <v>420</v>
      </c>
      <c r="M1396" s="113" t="s">
        <v>388</v>
      </c>
      <c r="N1396" s="113" t="s">
        <v>44</v>
      </c>
      <c r="O1396" s="113" t="s">
        <v>433</v>
      </c>
      <c r="P1396" s="113" t="s">
        <v>824</v>
      </c>
      <c r="Q1396" s="113">
        <v>474</v>
      </c>
      <c r="R1396" s="113" t="s">
        <v>60</v>
      </c>
      <c r="S1396" s="84" t="str">
        <f t="shared" si="147"/>
        <v>6-PANEL DONEGAL</v>
      </c>
      <c r="T1396" s="84" t="str">
        <f t="shared" si="150"/>
        <v>зеленый / бежевый</v>
      </c>
      <c r="Y1396" s="60">
        <f t="shared" si="151"/>
        <v>2</v>
      </c>
      <c r="Z1396" s="49">
        <f t="shared" si="152"/>
        <v>268</v>
      </c>
      <c r="AA1396" s="60">
        <f t="shared" si="153"/>
        <v>2268</v>
      </c>
    </row>
    <row r="1397" spans="1:27">
      <c r="A1397" s="84" t="str">
        <f t="shared" si="148"/>
        <v>6640601474</v>
      </c>
      <c r="B1397" s="84" t="str">
        <f t="shared" si="149"/>
        <v>02-268-57</v>
      </c>
      <c r="C1397" s="113" t="s">
        <v>2908</v>
      </c>
      <c r="D1397" s="113" t="s">
        <v>2906</v>
      </c>
      <c r="E1397" s="113" t="s">
        <v>785</v>
      </c>
      <c r="F1397" s="114">
        <v>59</v>
      </c>
      <c r="G1397" s="113" t="s">
        <v>2519</v>
      </c>
      <c r="H1397" s="113" t="s">
        <v>742</v>
      </c>
      <c r="I1397" s="113" t="s">
        <v>786</v>
      </c>
      <c r="J1397" s="113" t="s">
        <v>349</v>
      </c>
      <c r="K1397" s="113" t="s">
        <v>382</v>
      </c>
      <c r="L1397" s="113" t="s">
        <v>420</v>
      </c>
      <c r="M1397" s="113" t="s">
        <v>388</v>
      </c>
      <c r="N1397" s="113" t="s">
        <v>44</v>
      </c>
      <c r="O1397" s="113" t="s">
        <v>433</v>
      </c>
      <c r="P1397" s="113" t="s">
        <v>824</v>
      </c>
      <c r="Q1397" s="113">
        <v>474</v>
      </c>
      <c r="R1397" s="113" t="s">
        <v>60</v>
      </c>
      <c r="S1397" s="84" t="str">
        <f t="shared" si="147"/>
        <v>6-PANEL DONEGAL</v>
      </c>
      <c r="T1397" s="84" t="str">
        <f t="shared" si="150"/>
        <v>зеленый / бежевый</v>
      </c>
      <c r="Y1397" s="60">
        <f t="shared" si="151"/>
        <v>2</v>
      </c>
      <c r="Z1397" s="49">
        <f t="shared" si="152"/>
        <v>268</v>
      </c>
      <c r="AA1397" s="60">
        <f t="shared" si="153"/>
        <v>2268</v>
      </c>
    </row>
    <row r="1398" spans="1:27">
      <c r="A1398" s="84" t="str">
        <f t="shared" si="148"/>
        <v>6640601474</v>
      </c>
      <c r="B1398" s="84" t="str">
        <f t="shared" si="149"/>
        <v>02-268-57</v>
      </c>
      <c r="C1398" s="113" t="s">
        <v>2909</v>
      </c>
      <c r="D1398" s="113" t="s">
        <v>2906</v>
      </c>
      <c r="E1398" s="113" t="s">
        <v>798</v>
      </c>
      <c r="F1398" s="114">
        <v>60</v>
      </c>
      <c r="G1398" s="113" t="s">
        <v>2519</v>
      </c>
      <c r="H1398" s="113" t="s">
        <v>742</v>
      </c>
      <c r="I1398" s="113" t="s">
        <v>786</v>
      </c>
      <c r="J1398" s="113" t="s">
        <v>349</v>
      </c>
      <c r="K1398" s="113" t="s">
        <v>382</v>
      </c>
      <c r="L1398" s="113" t="s">
        <v>420</v>
      </c>
      <c r="M1398" s="113" t="s">
        <v>388</v>
      </c>
      <c r="N1398" s="113" t="s">
        <v>44</v>
      </c>
      <c r="O1398" s="113" t="s">
        <v>433</v>
      </c>
      <c r="P1398" s="113" t="s">
        <v>824</v>
      </c>
      <c r="Q1398" s="113">
        <v>474</v>
      </c>
      <c r="R1398" s="113" t="s">
        <v>60</v>
      </c>
      <c r="S1398" s="84" t="str">
        <f t="shared" si="147"/>
        <v>6-PANEL DONEGAL</v>
      </c>
      <c r="T1398" s="84" t="str">
        <f t="shared" si="150"/>
        <v>зеленый / бежевый</v>
      </c>
      <c r="Y1398" s="60">
        <f t="shared" si="151"/>
        <v>2</v>
      </c>
      <c r="Z1398" s="49">
        <f t="shared" si="152"/>
        <v>268</v>
      </c>
      <c r="AA1398" s="60">
        <f t="shared" si="153"/>
        <v>2268</v>
      </c>
    </row>
    <row r="1399" spans="1:27">
      <c r="A1399" s="84" t="str">
        <f t="shared" si="148"/>
        <v>6640601474</v>
      </c>
      <c r="B1399" s="84" t="str">
        <f t="shared" si="149"/>
        <v>02-268-57</v>
      </c>
      <c r="C1399" s="113" t="s">
        <v>2910</v>
      </c>
      <c r="D1399" s="113" t="s">
        <v>2906</v>
      </c>
      <c r="E1399" s="113" t="s">
        <v>788</v>
      </c>
      <c r="F1399" s="114">
        <v>61</v>
      </c>
      <c r="G1399" s="113" t="s">
        <v>2519</v>
      </c>
      <c r="H1399" s="113" t="s">
        <v>742</v>
      </c>
      <c r="I1399" s="113" t="s">
        <v>786</v>
      </c>
      <c r="J1399" s="113" t="s">
        <v>349</v>
      </c>
      <c r="K1399" s="113" t="s">
        <v>382</v>
      </c>
      <c r="L1399" s="113" t="s">
        <v>420</v>
      </c>
      <c r="M1399" s="113" t="s">
        <v>388</v>
      </c>
      <c r="N1399" s="113" t="s">
        <v>44</v>
      </c>
      <c r="O1399" s="113" t="s">
        <v>433</v>
      </c>
      <c r="P1399" s="113" t="s">
        <v>824</v>
      </c>
      <c r="Q1399" s="113">
        <v>474</v>
      </c>
      <c r="R1399" s="113" t="s">
        <v>60</v>
      </c>
      <c r="S1399" s="84" t="str">
        <f t="shared" si="147"/>
        <v>6-PANEL DONEGAL</v>
      </c>
      <c r="T1399" s="84" t="str">
        <f t="shared" si="150"/>
        <v>зеленый / бежевый</v>
      </c>
      <c r="Y1399" s="60">
        <f t="shared" si="151"/>
        <v>2</v>
      </c>
      <c r="Z1399" s="49">
        <f t="shared" si="152"/>
        <v>268</v>
      </c>
      <c r="AA1399" s="60">
        <f t="shared" si="153"/>
        <v>2268</v>
      </c>
    </row>
    <row r="1400" spans="1:27">
      <c r="A1400" s="84" t="str">
        <f t="shared" si="148"/>
        <v>6640601474</v>
      </c>
      <c r="B1400" s="84" t="str">
        <f t="shared" si="149"/>
        <v>02-268-57</v>
      </c>
      <c r="C1400" s="113" t="s">
        <v>2911</v>
      </c>
      <c r="D1400" s="113" t="s">
        <v>2906</v>
      </c>
      <c r="E1400" s="113" t="s">
        <v>835</v>
      </c>
      <c r="F1400" s="114">
        <v>62</v>
      </c>
      <c r="G1400" s="113" t="s">
        <v>2519</v>
      </c>
      <c r="H1400" s="113" t="s">
        <v>742</v>
      </c>
      <c r="I1400" s="113" t="s">
        <v>786</v>
      </c>
      <c r="J1400" s="113" t="s">
        <v>349</v>
      </c>
      <c r="K1400" s="113" t="s">
        <v>382</v>
      </c>
      <c r="L1400" s="113" t="s">
        <v>420</v>
      </c>
      <c r="M1400" s="113" t="s">
        <v>388</v>
      </c>
      <c r="N1400" s="113" t="s">
        <v>44</v>
      </c>
      <c r="O1400" s="113" t="s">
        <v>433</v>
      </c>
      <c r="P1400" s="113" t="s">
        <v>824</v>
      </c>
      <c r="Q1400" s="113">
        <v>474</v>
      </c>
      <c r="R1400" s="113" t="s">
        <v>60</v>
      </c>
      <c r="S1400" s="84" t="str">
        <f t="shared" si="147"/>
        <v>6-PANEL DONEGAL</v>
      </c>
      <c r="T1400" s="84" t="str">
        <f t="shared" si="150"/>
        <v>зеленый / бежевый</v>
      </c>
      <c r="Y1400" s="60">
        <f t="shared" si="151"/>
        <v>2</v>
      </c>
      <c r="Z1400" s="49">
        <f t="shared" si="152"/>
        <v>268</v>
      </c>
      <c r="AA1400" s="60">
        <f t="shared" si="153"/>
        <v>2268</v>
      </c>
    </row>
    <row r="1401" spans="1:27">
      <c r="A1401" s="84" t="str">
        <f t="shared" si="148"/>
        <v>6640601474</v>
      </c>
      <c r="B1401" s="84" t="str">
        <f t="shared" si="149"/>
        <v>02-268-57</v>
      </c>
      <c r="C1401" s="113" t="s">
        <v>2912</v>
      </c>
      <c r="D1401" s="113" t="s">
        <v>2906</v>
      </c>
      <c r="E1401" s="113" t="s">
        <v>789</v>
      </c>
      <c r="F1401" s="114">
        <v>63</v>
      </c>
      <c r="G1401" s="113" t="s">
        <v>2519</v>
      </c>
      <c r="H1401" s="113" t="s">
        <v>742</v>
      </c>
      <c r="I1401" s="113" t="s">
        <v>786</v>
      </c>
      <c r="J1401" s="113" t="s">
        <v>349</v>
      </c>
      <c r="K1401" s="113" t="s">
        <v>382</v>
      </c>
      <c r="L1401" s="113" t="s">
        <v>420</v>
      </c>
      <c r="M1401" s="113" t="s">
        <v>388</v>
      </c>
      <c r="N1401" s="113" t="s">
        <v>44</v>
      </c>
      <c r="O1401" s="113" t="s">
        <v>433</v>
      </c>
      <c r="P1401" s="113" t="s">
        <v>824</v>
      </c>
      <c r="Q1401" s="113">
        <v>474</v>
      </c>
      <c r="R1401" s="113" t="s">
        <v>60</v>
      </c>
      <c r="S1401" s="84" t="str">
        <f t="shared" si="147"/>
        <v>6-PANEL DONEGAL</v>
      </c>
      <c r="T1401" s="84" t="str">
        <f t="shared" si="150"/>
        <v>зеленый / бежевый</v>
      </c>
      <c r="Y1401" s="60">
        <f t="shared" si="151"/>
        <v>2</v>
      </c>
      <c r="Z1401" s="49">
        <f t="shared" si="152"/>
        <v>268</v>
      </c>
      <c r="AA1401" s="60">
        <f t="shared" si="153"/>
        <v>2268</v>
      </c>
    </row>
    <row r="1402" spans="1:27">
      <c r="A1402" s="84" t="str">
        <f t="shared" si="148"/>
        <v>6640601483</v>
      </c>
      <c r="B1402" s="84" t="str">
        <f t="shared" si="149"/>
        <v>02-268-12</v>
      </c>
      <c r="C1402" s="113" t="s">
        <v>2913</v>
      </c>
      <c r="D1402" s="113" t="s">
        <v>2914</v>
      </c>
      <c r="E1402" s="113" t="s">
        <v>787</v>
      </c>
      <c r="F1402" s="114">
        <v>57</v>
      </c>
      <c r="G1402" s="113" t="s">
        <v>2519</v>
      </c>
      <c r="H1402" s="113" t="s">
        <v>121</v>
      </c>
      <c r="I1402" s="113" t="s">
        <v>786</v>
      </c>
      <c r="J1402" s="113" t="s">
        <v>349</v>
      </c>
      <c r="K1402" s="113" t="s">
        <v>382</v>
      </c>
      <c r="L1402" s="113" t="s">
        <v>420</v>
      </c>
      <c r="M1402" s="113" t="s">
        <v>388</v>
      </c>
      <c r="N1402" s="113" t="s">
        <v>44</v>
      </c>
      <c r="O1402" s="113" t="s">
        <v>433</v>
      </c>
      <c r="P1402" s="113" t="s">
        <v>824</v>
      </c>
      <c r="Q1402" s="113">
        <v>483</v>
      </c>
      <c r="R1402" s="113" t="s">
        <v>121</v>
      </c>
      <c r="S1402" s="84" t="str">
        <f t="shared" si="147"/>
        <v>6-PANEL DONEGAL</v>
      </c>
      <c r="T1402" s="84" t="str">
        <f t="shared" si="150"/>
        <v>бордовый</v>
      </c>
      <c r="Y1402" s="60">
        <f t="shared" si="151"/>
        <v>2</v>
      </c>
      <c r="Z1402" s="49">
        <f t="shared" si="152"/>
        <v>268</v>
      </c>
      <c r="AA1402" s="60">
        <f t="shared" si="153"/>
        <v>2268</v>
      </c>
    </row>
    <row r="1403" spans="1:27">
      <c r="A1403" s="84" t="str">
        <f t="shared" si="148"/>
        <v>6640601483</v>
      </c>
      <c r="B1403" s="84" t="str">
        <f t="shared" si="149"/>
        <v>02-268-12</v>
      </c>
      <c r="C1403" s="113" t="s">
        <v>2915</v>
      </c>
      <c r="D1403" s="113" t="s">
        <v>2914</v>
      </c>
      <c r="E1403" s="113" t="s">
        <v>785</v>
      </c>
      <c r="F1403" s="114">
        <v>59</v>
      </c>
      <c r="G1403" s="113" t="s">
        <v>2519</v>
      </c>
      <c r="H1403" s="113" t="s">
        <v>121</v>
      </c>
      <c r="I1403" s="113" t="s">
        <v>786</v>
      </c>
      <c r="J1403" s="113" t="s">
        <v>349</v>
      </c>
      <c r="K1403" s="113" t="s">
        <v>382</v>
      </c>
      <c r="L1403" s="113" t="s">
        <v>420</v>
      </c>
      <c r="M1403" s="113" t="s">
        <v>388</v>
      </c>
      <c r="N1403" s="113" t="s">
        <v>44</v>
      </c>
      <c r="O1403" s="113" t="s">
        <v>433</v>
      </c>
      <c r="P1403" s="113" t="s">
        <v>824</v>
      </c>
      <c r="Q1403" s="113">
        <v>483</v>
      </c>
      <c r="R1403" s="113" t="s">
        <v>121</v>
      </c>
      <c r="S1403" s="84" t="str">
        <f t="shared" si="147"/>
        <v>6-PANEL DONEGAL</v>
      </c>
      <c r="T1403" s="84" t="str">
        <f t="shared" si="150"/>
        <v>бордовый</v>
      </c>
      <c r="Y1403" s="60">
        <f t="shared" si="151"/>
        <v>2</v>
      </c>
      <c r="Z1403" s="49">
        <f t="shared" si="152"/>
        <v>268</v>
      </c>
      <c r="AA1403" s="60">
        <f t="shared" si="153"/>
        <v>2268</v>
      </c>
    </row>
    <row r="1404" spans="1:27">
      <c r="A1404" s="84" t="str">
        <f t="shared" si="148"/>
        <v>6640601483</v>
      </c>
      <c r="B1404" s="84" t="str">
        <f t="shared" si="149"/>
        <v>02-268-12</v>
      </c>
      <c r="C1404" s="113" t="s">
        <v>2916</v>
      </c>
      <c r="D1404" s="113" t="s">
        <v>2914</v>
      </c>
      <c r="E1404" s="113" t="s">
        <v>798</v>
      </c>
      <c r="F1404" s="114">
        <v>60</v>
      </c>
      <c r="G1404" s="113" t="s">
        <v>2519</v>
      </c>
      <c r="H1404" s="113" t="s">
        <v>121</v>
      </c>
      <c r="I1404" s="113" t="s">
        <v>786</v>
      </c>
      <c r="J1404" s="113" t="s">
        <v>349</v>
      </c>
      <c r="K1404" s="113" t="s">
        <v>382</v>
      </c>
      <c r="L1404" s="113" t="s">
        <v>420</v>
      </c>
      <c r="M1404" s="113" t="s">
        <v>388</v>
      </c>
      <c r="N1404" s="113" t="s">
        <v>44</v>
      </c>
      <c r="O1404" s="113" t="s">
        <v>433</v>
      </c>
      <c r="P1404" s="113" t="s">
        <v>824</v>
      </c>
      <c r="Q1404" s="113">
        <v>483</v>
      </c>
      <c r="R1404" s="113" t="s">
        <v>121</v>
      </c>
      <c r="S1404" s="84" t="str">
        <f t="shared" si="147"/>
        <v>6-PANEL DONEGAL</v>
      </c>
      <c r="T1404" s="84" t="str">
        <f t="shared" si="150"/>
        <v>бордовый</v>
      </c>
      <c r="Y1404" s="60">
        <f t="shared" si="151"/>
        <v>2</v>
      </c>
      <c r="Z1404" s="49">
        <f t="shared" si="152"/>
        <v>268</v>
      </c>
      <c r="AA1404" s="60">
        <f t="shared" si="153"/>
        <v>2268</v>
      </c>
    </row>
    <row r="1405" spans="1:27">
      <c r="A1405" s="84" t="str">
        <f t="shared" si="148"/>
        <v>6640601483</v>
      </c>
      <c r="B1405" s="84" t="str">
        <f t="shared" si="149"/>
        <v>02-268-12</v>
      </c>
      <c r="C1405" s="113" t="s">
        <v>2917</v>
      </c>
      <c r="D1405" s="113" t="s">
        <v>2914</v>
      </c>
      <c r="E1405" s="113" t="s">
        <v>835</v>
      </c>
      <c r="F1405" s="114">
        <v>62</v>
      </c>
      <c r="G1405" s="113" t="s">
        <v>2519</v>
      </c>
      <c r="H1405" s="113" t="s">
        <v>121</v>
      </c>
      <c r="I1405" s="113" t="s">
        <v>786</v>
      </c>
      <c r="J1405" s="113" t="s">
        <v>349</v>
      </c>
      <c r="K1405" s="113" t="s">
        <v>382</v>
      </c>
      <c r="L1405" s="113" t="s">
        <v>420</v>
      </c>
      <c r="M1405" s="113" t="s">
        <v>388</v>
      </c>
      <c r="N1405" s="113" t="s">
        <v>44</v>
      </c>
      <c r="O1405" s="113" t="s">
        <v>433</v>
      </c>
      <c r="P1405" s="113" t="s">
        <v>824</v>
      </c>
      <c r="Q1405" s="113">
        <v>483</v>
      </c>
      <c r="R1405" s="113" t="s">
        <v>121</v>
      </c>
      <c r="S1405" s="84" t="str">
        <f t="shared" si="147"/>
        <v>6-PANEL DONEGAL</v>
      </c>
      <c r="T1405" s="84" t="str">
        <f t="shared" si="150"/>
        <v>бордовый</v>
      </c>
      <c r="Y1405" s="60">
        <f t="shared" si="151"/>
        <v>2</v>
      </c>
      <c r="Z1405" s="49">
        <f t="shared" si="152"/>
        <v>268</v>
      </c>
      <c r="AA1405" s="60">
        <f t="shared" si="153"/>
        <v>2268</v>
      </c>
    </row>
    <row r="1406" spans="1:27">
      <c r="A1406" s="84" t="str">
        <f t="shared" si="148"/>
        <v>6840514325</v>
      </c>
      <c r="B1406" s="84" t="str">
        <f t="shared" si="149"/>
        <v>02-094-06</v>
      </c>
      <c r="C1406" s="113" t="s">
        <v>2918</v>
      </c>
      <c r="D1406" s="113" t="s">
        <v>2919</v>
      </c>
      <c r="E1406" s="113" t="s">
        <v>813</v>
      </c>
      <c r="F1406" s="114">
        <v>56</v>
      </c>
      <c r="G1406" s="113" t="s">
        <v>1187</v>
      </c>
      <c r="H1406" s="113" t="s">
        <v>71</v>
      </c>
      <c r="I1406" s="113" t="s">
        <v>786</v>
      </c>
      <c r="J1406" s="113" t="s">
        <v>318</v>
      </c>
      <c r="K1406" s="113" t="s">
        <v>382</v>
      </c>
      <c r="L1406" s="113" t="s">
        <v>420</v>
      </c>
      <c r="M1406" s="113" t="s">
        <v>388</v>
      </c>
      <c r="N1406" s="113" t="s">
        <v>44</v>
      </c>
      <c r="O1406" s="113" t="s">
        <v>433</v>
      </c>
      <c r="P1406" s="113" t="s">
        <v>824</v>
      </c>
      <c r="Q1406" s="113">
        <v>325</v>
      </c>
      <c r="R1406" s="113" t="s">
        <v>71</v>
      </c>
      <c r="S1406" s="84" t="str">
        <f t="shared" si="147"/>
        <v>HATTERAS WOOLRICH</v>
      </c>
      <c r="T1406" s="84" t="str">
        <f t="shared" si="150"/>
        <v>синий</v>
      </c>
      <c r="Y1406" s="60">
        <f t="shared" si="151"/>
        <v>2</v>
      </c>
      <c r="Z1406" s="49">
        <f t="shared" si="152"/>
        <v>94</v>
      </c>
      <c r="AA1406" s="60">
        <f t="shared" si="153"/>
        <v>2094</v>
      </c>
    </row>
    <row r="1407" spans="1:27">
      <c r="A1407" s="84" t="str">
        <f t="shared" si="148"/>
        <v>6840514325</v>
      </c>
      <c r="B1407" s="84" t="str">
        <f t="shared" si="149"/>
        <v>02-094-06</v>
      </c>
      <c r="C1407" s="113" t="s">
        <v>2920</v>
      </c>
      <c r="D1407" s="113" t="s">
        <v>2919</v>
      </c>
      <c r="E1407" s="113" t="s">
        <v>787</v>
      </c>
      <c r="F1407" s="114">
        <v>57</v>
      </c>
      <c r="G1407" s="113" t="s">
        <v>1187</v>
      </c>
      <c r="H1407" s="113" t="s">
        <v>71</v>
      </c>
      <c r="I1407" s="113" t="s">
        <v>786</v>
      </c>
      <c r="J1407" s="113" t="s">
        <v>318</v>
      </c>
      <c r="K1407" s="113" t="s">
        <v>382</v>
      </c>
      <c r="L1407" s="113" t="s">
        <v>420</v>
      </c>
      <c r="M1407" s="113" t="s">
        <v>388</v>
      </c>
      <c r="N1407" s="113" t="s">
        <v>44</v>
      </c>
      <c r="O1407" s="113" t="s">
        <v>433</v>
      </c>
      <c r="P1407" s="113" t="s">
        <v>824</v>
      </c>
      <c r="Q1407" s="113">
        <v>325</v>
      </c>
      <c r="R1407" s="113" t="s">
        <v>71</v>
      </c>
      <c r="S1407" s="84" t="str">
        <f t="shared" si="147"/>
        <v>HATTERAS WOOLRICH</v>
      </c>
      <c r="T1407" s="84" t="str">
        <f t="shared" si="150"/>
        <v>синий</v>
      </c>
      <c r="Y1407" s="60">
        <f t="shared" si="151"/>
        <v>2</v>
      </c>
      <c r="Z1407" s="49">
        <f t="shared" si="152"/>
        <v>94</v>
      </c>
      <c r="AA1407" s="60">
        <f t="shared" si="153"/>
        <v>2094</v>
      </c>
    </row>
    <row r="1408" spans="1:27">
      <c r="A1408" s="84" t="str">
        <f t="shared" si="148"/>
        <v>6840514325</v>
      </c>
      <c r="B1408" s="84" t="str">
        <f t="shared" si="149"/>
        <v>02-094-06</v>
      </c>
      <c r="C1408" s="113" t="s">
        <v>2921</v>
      </c>
      <c r="D1408" s="113" t="s">
        <v>2919</v>
      </c>
      <c r="E1408" s="113" t="s">
        <v>797</v>
      </c>
      <c r="F1408" s="114">
        <v>58</v>
      </c>
      <c r="G1408" s="113" t="s">
        <v>1187</v>
      </c>
      <c r="H1408" s="113" t="s">
        <v>71</v>
      </c>
      <c r="I1408" s="113" t="s">
        <v>786</v>
      </c>
      <c r="J1408" s="113" t="s">
        <v>318</v>
      </c>
      <c r="K1408" s="113" t="s">
        <v>382</v>
      </c>
      <c r="L1408" s="113" t="s">
        <v>420</v>
      </c>
      <c r="M1408" s="113" t="s">
        <v>388</v>
      </c>
      <c r="N1408" s="113" t="s">
        <v>44</v>
      </c>
      <c r="O1408" s="113" t="s">
        <v>433</v>
      </c>
      <c r="P1408" s="113" t="s">
        <v>824</v>
      </c>
      <c r="Q1408" s="113">
        <v>325</v>
      </c>
      <c r="R1408" s="113" t="s">
        <v>71</v>
      </c>
      <c r="S1408" s="84" t="str">
        <f t="shared" si="147"/>
        <v>HATTERAS WOOLRICH</v>
      </c>
      <c r="T1408" s="84" t="str">
        <f t="shared" si="150"/>
        <v>синий</v>
      </c>
      <c r="Y1408" s="60">
        <f t="shared" si="151"/>
        <v>2</v>
      </c>
      <c r="Z1408" s="49">
        <f t="shared" si="152"/>
        <v>94</v>
      </c>
      <c r="AA1408" s="60">
        <f t="shared" si="153"/>
        <v>2094</v>
      </c>
    </row>
    <row r="1409" spans="1:27">
      <c r="A1409" s="84" t="str">
        <f t="shared" si="148"/>
        <v>6840514325</v>
      </c>
      <c r="B1409" s="84" t="str">
        <f t="shared" si="149"/>
        <v>02-094-06</v>
      </c>
      <c r="C1409" s="113" t="s">
        <v>2922</v>
      </c>
      <c r="D1409" s="113" t="s">
        <v>2919</v>
      </c>
      <c r="E1409" s="113" t="s">
        <v>785</v>
      </c>
      <c r="F1409" s="114">
        <v>59</v>
      </c>
      <c r="G1409" s="113" t="s">
        <v>1187</v>
      </c>
      <c r="H1409" s="113" t="s">
        <v>71</v>
      </c>
      <c r="I1409" s="113" t="s">
        <v>786</v>
      </c>
      <c r="J1409" s="113" t="s">
        <v>318</v>
      </c>
      <c r="K1409" s="113" t="s">
        <v>382</v>
      </c>
      <c r="L1409" s="113" t="s">
        <v>420</v>
      </c>
      <c r="M1409" s="113" t="s">
        <v>388</v>
      </c>
      <c r="N1409" s="113" t="s">
        <v>44</v>
      </c>
      <c r="O1409" s="113" t="s">
        <v>433</v>
      </c>
      <c r="P1409" s="113" t="s">
        <v>824</v>
      </c>
      <c r="Q1409" s="113">
        <v>325</v>
      </c>
      <c r="R1409" s="113" t="s">
        <v>71</v>
      </c>
      <c r="S1409" s="84" t="str">
        <f t="shared" si="147"/>
        <v>HATTERAS WOOLRICH</v>
      </c>
      <c r="T1409" s="84" t="str">
        <f t="shared" si="150"/>
        <v>синий</v>
      </c>
      <c r="Y1409" s="60">
        <f t="shared" si="151"/>
        <v>2</v>
      </c>
      <c r="Z1409" s="49">
        <f t="shared" si="152"/>
        <v>94</v>
      </c>
      <c r="AA1409" s="60">
        <f t="shared" si="153"/>
        <v>2094</v>
      </c>
    </row>
    <row r="1410" spans="1:27">
      <c r="A1410" s="84" t="str">
        <f t="shared" si="148"/>
        <v>6840514325</v>
      </c>
      <c r="B1410" s="84" t="str">
        <f t="shared" si="149"/>
        <v>02-094-06</v>
      </c>
      <c r="C1410" s="113" t="s">
        <v>2923</v>
      </c>
      <c r="D1410" s="113" t="s">
        <v>2919</v>
      </c>
      <c r="E1410" s="113" t="s">
        <v>798</v>
      </c>
      <c r="F1410" s="114">
        <v>60</v>
      </c>
      <c r="G1410" s="113" t="s">
        <v>1187</v>
      </c>
      <c r="H1410" s="113" t="s">
        <v>71</v>
      </c>
      <c r="I1410" s="113" t="s">
        <v>786</v>
      </c>
      <c r="J1410" s="113" t="s">
        <v>318</v>
      </c>
      <c r="K1410" s="113" t="s">
        <v>382</v>
      </c>
      <c r="L1410" s="113" t="s">
        <v>420</v>
      </c>
      <c r="M1410" s="113" t="s">
        <v>388</v>
      </c>
      <c r="N1410" s="113" t="s">
        <v>44</v>
      </c>
      <c r="O1410" s="113" t="s">
        <v>433</v>
      </c>
      <c r="P1410" s="113" t="s">
        <v>824</v>
      </c>
      <c r="Q1410" s="113">
        <v>325</v>
      </c>
      <c r="R1410" s="113" t="s">
        <v>71</v>
      </c>
      <c r="S1410" s="84" t="str">
        <f t="shared" ref="S1410:S1473" si="154">IF(A1410&lt;&gt;"",IF(FIND(" ",G1410)&gt;=1,MID(G1410,FIND(" ",G1410)+1,LEN(G1410)),""),"")</f>
        <v>HATTERAS WOOLRICH</v>
      </c>
      <c r="T1410" s="84" t="str">
        <f t="shared" si="150"/>
        <v>синий</v>
      </c>
      <c r="Y1410" s="60">
        <f t="shared" si="151"/>
        <v>2</v>
      </c>
      <c r="Z1410" s="49">
        <f t="shared" si="152"/>
        <v>94</v>
      </c>
      <c r="AA1410" s="60">
        <f t="shared" si="153"/>
        <v>2094</v>
      </c>
    </row>
    <row r="1411" spans="1:27">
      <c r="A1411" s="84" t="str">
        <f t="shared" ref="A1411:A1474" si="155">IF(G1411&amp;Q1411&lt;&gt;"",IF(FIND(" ",G1411)&gt;=1,MID(G1411,1,FIND(" ",G1411)-1)&amp;Q1411,G1411&amp;Q1411),"")</f>
        <v>6840514325</v>
      </c>
      <c r="B1411" s="84" t="str">
        <f t="shared" ref="B1411:B1474" si="156">IF(C1411&lt;&gt;"",LEFT(C1411,9),"")</f>
        <v>02-094-06</v>
      </c>
      <c r="C1411" s="113" t="s">
        <v>2924</v>
      </c>
      <c r="D1411" s="113" t="s">
        <v>2919</v>
      </c>
      <c r="E1411" s="113" t="s">
        <v>788</v>
      </c>
      <c r="F1411" s="114">
        <v>61</v>
      </c>
      <c r="G1411" s="113" t="s">
        <v>1187</v>
      </c>
      <c r="H1411" s="113" t="s">
        <v>71</v>
      </c>
      <c r="I1411" s="113" t="s">
        <v>786</v>
      </c>
      <c r="J1411" s="113" t="s">
        <v>318</v>
      </c>
      <c r="K1411" s="113" t="s">
        <v>382</v>
      </c>
      <c r="L1411" s="113" t="s">
        <v>420</v>
      </c>
      <c r="M1411" s="113" t="s">
        <v>388</v>
      </c>
      <c r="N1411" s="113" t="s">
        <v>44</v>
      </c>
      <c r="O1411" s="113" t="s">
        <v>433</v>
      </c>
      <c r="P1411" s="113" t="s">
        <v>824</v>
      </c>
      <c r="Q1411" s="113">
        <v>325</v>
      </c>
      <c r="R1411" s="113" t="s">
        <v>71</v>
      </c>
      <c r="S1411" s="84" t="str">
        <f t="shared" si="154"/>
        <v>HATTERAS WOOLRICH</v>
      </c>
      <c r="T1411" s="84" t="str">
        <f t="shared" ref="T1411:T1474" si="157">IF(H1411&lt;&gt;"",H1411,"")</f>
        <v>синий</v>
      </c>
      <c r="Y1411" s="60">
        <f t="shared" ref="Y1411:Y1474" si="158">IFERROR(VALUE(MID($C1411,1,2)),0)</f>
        <v>2</v>
      </c>
      <c r="Z1411" s="49">
        <f t="shared" ref="Z1411:Z1474" si="159">IFERROR(VALUE(MID($C1411,4,3)),0)</f>
        <v>94</v>
      </c>
      <c r="AA1411" s="60">
        <f t="shared" ref="AA1411:AA1474" si="160">VALUE(RIGHT("00"&amp;Y1411,2)&amp;RIGHT("000"&amp;Z1411,3))</f>
        <v>2094</v>
      </c>
    </row>
    <row r="1412" spans="1:27">
      <c r="A1412" s="84" t="str">
        <f t="shared" si="155"/>
        <v>6840514325</v>
      </c>
      <c r="B1412" s="84" t="str">
        <f t="shared" si="156"/>
        <v>02-094-06</v>
      </c>
      <c r="C1412" s="113" t="s">
        <v>2925</v>
      </c>
      <c r="D1412" s="113" t="s">
        <v>2919</v>
      </c>
      <c r="E1412" s="113" t="s">
        <v>835</v>
      </c>
      <c r="F1412" s="114">
        <v>62</v>
      </c>
      <c r="G1412" s="113" t="s">
        <v>1187</v>
      </c>
      <c r="H1412" s="113" t="s">
        <v>71</v>
      </c>
      <c r="I1412" s="113" t="s">
        <v>786</v>
      </c>
      <c r="J1412" s="113" t="s">
        <v>318</v>
      </c>
      <c r="K1412" s="113" t="s">
        <v>382</v>
      </c>
      <c r="L1412" s="113" t="s">
        <v>420</v>
      </c>
      <c r="M1412" s="113" t="s">
        <v>388</v>
      </c>
      <c r="N1412" s="113" t="s">
        <v>44</v>
      </c>
      <c r="O1412" s="113" t="s">
        <v>433</v>
      </c>
      <c r="P1412" s="113" t="s">
        <v>824</v>
      </c>
      <c r="Q1412" s="113">
        <v>325</v>
      </c>
      <c r="R1412" s="113" t="s">
        <v>71</v>
      </c>
      <c r="S1412" s="84" t="str">
        <f t="shared" si="154"/>
        <v>HATTERAS WOOLRICH</v>
      </c>
      <c r="T1412" s="84" t="str">
        <f t="shared" si="157"/>
        <v>синий</v>
      </c>
      <c r="Y1412" s="60">
        <f t="shared" si="158"/>
        <v>2</v>
      </c>
      <c r="Z1412" s="49">
        <f t="shared" si="159"/>
        <v>94</v>
      </c>
      <c r="AA1412" s="60">
        <f t="shared" si="160"/>
        <v>2094</v>
      </c>
    </row>
    <row r="1413" spans="1:27">
      <c r="A1413" s="84" t="str">
        <f t="shared" si="155"/>
        <v>6840514325</v>
      </c>
      <c r="B1413" s="84" t="str">
        <f t="shared" si="156"/>
        <v>02-094-06</v>
      </c>
      <c r="C1413" s="113" t="s">
        <v>2926</v>
      </c>
      <c r="D1413" s="113" t="s">
        <v>2919</v>
      </c>
      <c r="E1413" s="113" t="s">
        <v>1161</v>
      </c>
      <c r="F1413" s="114">
        <v>64</v>
      </c>
      <c r="G1413" s="113" t="s">
        <v>1187</v>
      </c>
      <c r="H1413" s="113" t="s">
        <v>71</v>
      </c>
      <c r="I1413" s="113" t="s">
        <v>786</v>
      </c>
      <c r="J1413" s="113" t="s">
        <v>318</v>
      </c>
      <c r="K1413" s="113" t="s">
        <v>382</v>
      </c>
      <c r="L1413" s="113" t="s">
        <v>420</v>
      </c>
      <c r="M1413" s="113" t="s">
        <v>388</v>
      </c>
      <c r="N1413" s="113" t="s">
        <v>44</v>
      </c>
      <c r="O1413" s="113" t="s">
        <v>433</v>
      </c>
      <c r="P1413" s="113" t="s">
        <v>824</v>
      </c>
      <c r="Q1413" s="113">
        <v>325</v>
      </c>
      <c r="R1413" s="113" t="s">
        <v>71</v>
      </c>
      <c r="S1413" s="84" t="str">
        <f t="shared" si="154"/>
        <v>HATTERAS WOOLRICH</v>
      </c>
      <c r="T1413" s="84" t="str">
        <f t="shared" si="157"/>
        <v>синий</v>
      </c>
      <c r="Y1413" s="60">
        <f t="shared" si="158"/>
        <v>2</v>
      </c>
      <c r="Z1413" s="49">
        <f t="shared" si="159"/>
        <v>94</v>
      </c>
      <c r="AA1413" s="60">
        <f t="shared" si="160"/>
        <v>2094</v>
      </c>
    </row>
    <row r="1414" spans="1:27">
      <c r="A1414" s="84" t="str">
        <f t="shared" si="155"/>
        <v>6840514387</v>
      </c>
      <c r="B1414" s="84" t="str">
        <f t="shared" si="156"/>
        <v>02-094-12</v>
      </c>
      <c r="C1414" s="113" t="s">
        <v>2927</v>
      </c>
      <c r="D1414" s="113" t="s">
        <v>2928</v>
      </c>
      <c r="E1414" s="113" t="s">
        <v>787</v>
      </c>
      <c r="F1414" s="114">
        <v>57</v>
      </c>
      <c r="G1414" s="113" t="s">
        <v>1187</v>
      </c>
      <c r="H1414" s="113" t="s">
        <v>121</v>
      </c>
      <c r="I1414" s="113" t="s">
        <v>786</v>
      </c>
      <c r="J1414" s="113" t="s">
        <v>318</v>
      </c>
      <c r="K1414" s="113" t="s">
        <v>382</v>
      </c>
      <c r="L1414" s="113" t="s">
        <v>420</v>
      </c>
      <c r="M1414" s="113" t="s">
        <v>388</v>
      </c>
      <c r="N1414" s="113" t="s">
        <v>44</v>
      </c>
      <c r="O1414" s="113" t="s">
        <v>428</v>
      </c>
      <c r="P1414" s="113" t="s">
        <v>824</v>
      </c>
      <c r="Q1414" s="113">
        <v>387</v>
      </c>
      <c r="R1414" s="113" t="s">
        <v>121</v>
      </c>
      <c r="S1414" s="84" t="str">
        <f t="shared" si="154"/>
        <v>HATTERAS WOOLRICH</v>
      </c>
      <c r="T1414" s="84" t="str">
        <f t="shared" si="157"/>
        <v>бордовый</v>
      </c>
      <c r="Y1414" s="60">
        <f t="shared" si="158"/>
        <v>2</v>
      </c>
      <c r="Z1414" s="49">
        <f t="shared" si="159"/>
        <v>94</v>
      </c>
      <c r="AA1414" s="60">
        <f t="shared" si="160"/>
        <v>2094</v>
      </c>
    </row>
    <row r="1415" spans="1:27">
      <c r="A1415" s="84" t="str">
        <f t="shared" si="155"/>
        <v>6840514387</v>
      </c>
      <c r="B1415" s="84" t="str">
        <f t="shared" si="156"/>
        <v>02-094-12</v>
      </c>
      <c r="C1415" s="113" t="s">
        <v>2929</v>
      </c>
      <c r="D1415" s="113" t="s">
        <v>2928</v>
      </c>
      <c r="E1415" s="113" t="s">
        <v>797</v>
      </c>
      <c r="F1415" s="114">
        <v>58</v>
      </c>
      <c r="G1415" s="113" t="s">
        <v>1187</v>
      </c>
      <c r="H1415" s="113" t="s">
        <v>121</v>
      </c>
      <c r="I1415" s="113" t="s">
        <v>786</v>
      </c>
      <c r="J1415" s="113" t="s">
        <v>318</v>
      </c>
      <c r="K1415" s="113" t="s">
        <v>382</v>
      </c>
      <c r="L1415" s="113" t="s">
        <v>420</v>
      </c>
      <c r="M1415" s="113" t="s">
        <v>388</v>
      </c>
      <c r="N1415" s="113" t="s">
        <v>44</v>
      </c>
      <c r="O1415" s="113" t="s">
        <v>428</v>
      </c>
      <c r="P1415" s="113" t="s">
        <v>824</v>
      </c>
      <c r="Q1415" s="113">
        <v>387</v>
      </c>
      <c r="R1415" s="113" t="s">
        <v>121</v>
      </c>
      <c r="S1415" s="84" t="str">
        <f t="shared" si="154"/>
        <v>HATTERAS WOOLRICH</v>
      </c>
      <c r="T1415" s="84" t="str">
        <f t="shared" si="157"/>
        <v>бордовый</v>
      </c>
      <c r="Y1415" s="60">
        <f t="shared" si="158"/>
        <v>2</v>
      </c>
      <c r="Z1415" s="49">
        <f t="shared" si="159"/>
        <v>94</v>
      </c>
      <c r="AA1415" s="60">
        <f t="shared" si="160"/>
        <v>2094</v>
      </c>
    </row>
    <row r="1416" spans="1:27">
      <c r="A1416" s="84" t="str">
        <f t="shared" si="155"/>
        <v>6840514387</v>
      </c>
      <c r="B1416" s="84" t="str">
        <f t="shared" si="156"/>
        <v>02-094-12</v>
      </c>
      <c r="C1416" s="113" t="s">
        <v>2930</v>
      </c>
      <c r="D1416" s="113" t="s">
        <v>2928</v>
      </c>
      <c r="E1416" s="113" t="s">
        <v>785</v>
      </c>
      <c r="F1416" s="114">
        <v>59</v>
      </c>
      <c r="G1416" s="113" t="s">
        <v>1187</v>
      </c>
      <c r="H1416" s="113" t="s">
        <v>121</v>
      </c>
      <c r="I1416" s="113" t="s">
        <v>786</v>
      </c>
      <c r="J1416" s="113" t="s">
        <v>318</v>
      </c>
      <c r="K1416" s="113" t="s">
        <v>382</v>
      </c>
      <c r="L1416" s="113" t="s">
        <v>420</v>
      </c>
      <c r="M1416" s="113" t="s">
        <v>388</v>
      </c>
      <c r="N1416" s="113" t="s">
        <v>44</v>
      </c>
      <c r="O1416" s="113" t="s">
        <v>428</v>
      </c>
      <c r="P1416" s="113" t="s">
        <v>824</v>
      </c>
      <c r="Q1416" s="113">
        <v>387</v>
      </c>
      <c r="R1416" s="113" t="s">
        <v>121</v>
      </c>
      <c r="S1416" s="84" t="str">
        <f t="shared" si="154"/>
        <v>HATTERAS WOOLRICH</v>
      </c>
      <c r="T1416" s="84" t="str">
        <f t="shared" si="157"/>
        <v>бордовый</v>
      </c>
      <c r="Y1416" s="60">
        <f t="shared" si="158"/>
        <v>2</v>
      </c>
      <c r="Z1416" s="49">
        <f t="shared" si="159"/>
        <v>94</v>
      </c>
      <c r="AA1416" s="60">
        <f t="shared" si="160"/>
        <v>2094</v>
      </c>
    </row>
    <row r="1417" spans="1:27">
      <c r="A1417" s="84" t="str">
        <f t="shared" si="155"/>
        <v>6840514387</v>
      </c>
      <c r="B1417" s="84" t="str">
        <f t="shared" si="156"/>
        <v>02-094-12</v>
      </c>
      <c r="C1417" s="113" t="s">
        <v>2931</v>
      </c>
      <c r="D1417" s="113" t="s">
        <v>2928</v>
      </c>
      <c r="E1417" s="113" t="s">
        <v>798</v>
      </c>
      <c r="F1417" s="114">
        <v>60</v>
      </c>
      <c r="G1417" s="113" t="s">
        <v>1187</v>
      </c>
      <c r="H1417" s="113" t="s">
        <v>121</v>
      </c>
      <c r="I1417" s="113" t="s">
        <v>786</v>
      </c>
      <c r="J1417" s="113" t="s">
        <v>318</v>
      </c>
      <c r="K1417" s="113" t="s">
        <v>382</v>
      </c>
      <c r="L1417" s="113" t="s">
        <v>420</v>
      </c>
      <c r="M1417" s="113" t="s">
        <v>388</v>
      </c>
      <c r="N1417" s="113" t="s">
        <v>44</v>
      </c>
      <c r="O1417" s="113" t="s">
        <v>428</v>
      </c>
      <c r="P1417" s="113" t="s">
        <v>824</v>
      </c>
      <c r="Q1417" s="113">
        <v>387</v>
      </c>
      <c r="R1417" s="113" t="s">
        <v>121</v>
      </c>
      <c r="S1417" s="84" t="str">
        <f t="shared" si="154"/>
        <v>HATTERAS WOOLRICH</v>
      </c>
      <c r="T1417" s="84" t="str">
        <f t="shared" si="157"/>
        <v>бордовый</v>
      </c>
      <c r="Y1417" s="60">
        <f t="shared" si="158"/>
        <v>2</v>
      </c>
      <c r="Z1417" s="49">
        <f t="shared" si="159"/>
        <v>94</v>
      </c>
      <c r="AA1417" s="60">
        <f t="shared" si="160"/>
        <v>2094</v>
      </c>
    </row>
    <row r="1418" spans="1:27">
      <c r="A1418" s="84" t="str">
        <f t="shared" si="155"/>
        <v>6840514387</v>
      </c>
      <c r="B1418" s="84" t="str">
        <f t="shared" si="156"/>
        <v>02-094-12</v>
      </c>
      <c r="C1418" s="113" t="s">
        <v>2932</v>
      </c>
      <c r="D1418" s="113" t="s">
        <v>2928</v>
      </c>
      <c r="E1418" s="113" t="s">
        <v>788</v>
      </c>
      <c r="F1418" s="114">
        <v>61</v>
      </c>
      <c r="G1418" s="113" t="s">
        <v>1187</v>
      </c>
      <c r="H1418" s="113" t="s">
        <v>121</v>
      </c>
      <c r="I1418" s="113" t="s">
        <v>786</v>
      </c>
      <c r="J1418" s="113" t="s">
        <v>318</v>
      </c>
      <c r="K1418" s="113" t="s">
        <v>382</v>
      </c>
      <c r="L1418" s="113" t="s">
        <v>420</v>
      </c>
      <c r="M1418" s="113" t="s">
        <v>388</v>
      </c>
      <c r="N1418" s="113" t="s">
        <v>44</v>
      </c>
      <c r="O1418" s="113" t="s">
        <v>428</v>
      </c>
      <c r="P1418" s="113" t="s">
        <v>824</v>
      </c>
      <c r="Q1418" s="113">
        <v>387</v>
      </c>
      <c r="R1418" s="113" t="s">
        <v>121</v>
      </c>
      <c r="S1418" s="84" t="str">
        <f t="shared" si="154"/>
        <v>HATTERAS WOOLRICH</v>
      </c>
      <c r="T1418" s="84" t="str">
        <f t="shared" si="157"/>
        <v>бордовый</v>
      </c>
      <c r="Y1418" s="60">
        <f t="shared" si="158"/>
        <v>2</v>
      </c>
      <c r="Z1418" s="49">
        <f t="shared" si="159"/>
        <v>94</v>
      </c>
      <c r="AA1418" s="60">
        <f t="shared" si="160"/>
        <v>2094</v>
      </c>
    </row>
    <row r="1419" spans="1:27">
      <c r="A1419" s="84" t="str">
        <f t="shared" si="155"/>
        <v>6840514387</v>
      </c>
      <c r="B1419" s="84" t="str">
        <f t="shared" si="156"/>
        <v>02-094-12</v>
      </c>
      <c r="C1419" s="113" t="s">
        <v>2933</v>
      </c>
      <c r="D1419" s="113" t="s">
        <v>2928</v>
      </c>
      <c r="E1419" s="113" t="s">
        <v>835</v>
      </c>
      <c r="F1419" s="114">
        <v>62</v>
      </c>
      <c r="G1419" s="113" t="s">
        <v>1187</v>
      </c>
      <c r="H1419" s="113" t="s">
        <v>121</v>
      </c>
      <c r="I1419" s="113" t="s">
        <v>786</v>
      </c>
      <c r="J1419" s="113" t="s">
        <v>318</v>
      </c>
      <c r="K1419" s="113" t="s">
        <v>382</v>
      </c>
      <c r="L1419" s="113" t="s">
        <v>420</v>
      </c>
      <c r="M1419" s="113" t="s">
        <v>388</v>
      </c>
      <c r="N1419" s="113" t="s">
        <v>44</v>
      </c>
      <c r="O1419" s="113" t="s">
        <v>428</v>
      </c>
      <c r="P1419" s="113" t="s">
        <v>824</v>
      </c>
      <c r="Q1419" s="113">
        <v>387</v>
      </c>
      <c r="R1419" s="113" t="s">
        <v>121</v>
      </c>
      <c r="S1419" s="84" t="str">
        <f t="shared" si="154"/>
        <v>HATTERAS WOOLRICH</v>
      </c>
      <c r="T1419" s="84" t="str">
        <f t="shared" si="157"/>
        <v>бордовый</v>
      </c>
      <c r="Y1419" s="60">
        <f t="shared" si="158"/>
        <v>2</v>
      </c>
      <c r="Z1419" s="49">
        <f t="shared" si="159"/>
        <v>94</v>
      </c>
      <c r="AA1419" s="60">
        <f t="shared" si="160"/>
        <v>2094</v>
      </c>
    </row>
    <row r="1420" spans="1:27">
      <c r="A1420" s="84" t="str">
        <f t="shared" si="155"/>
        <v>6840601415</v>
      </c>
      <c r="B1420" s="84" t="str">
        <f t="shared" si="156"/>
        <v>02-096-03</v>
      </c>
      <c r="C1420" s="113" t="s">
        <v>2934</v>
      </c>
      <c r="D1420" s="113" t="s">
        <v>2935</v>
      </c>
      <c r="E1420" s="113" t="s">
        <v>787</v>
      </c>
      <c r="F1420" s="114">
        <v>57</v>
      </c>
      <c r="G1420" s="113" t="s">
        <v>1209</v>
      </c>
      <c r="H1420" s="113" t="s">
        <v>594</v>
      </c>
      <c r="I1420" s="113" t="s">
        <v>786</v>
      </c>
      <c r="J1420" s="113" t="s">
        <v>318</v>
      </c>
      <c r="K1420" s="113" t="s">
        <v>382</v>
      </c>
      <c r="L1420" s="113" t="s">
        <v>420</v>
      </c>
      <c r="M1420" s="113" t="s">
        <v>388</v>
      </c>
      <c r="N1420" s="113" t="s">
        <v>44</v>
      </c>
      <c r="O1420" s="113" t="s">
        <v>433</v>
      </c>
      <c r="P1420" s="113" t="s">
        <v>824</v>
      </c>
      <c r="Q1420" s="113">
        <v>415</v>
      </c>
      <c r="R1420" s="113" t="s">
        <v>195</v>
      </c>
      <c r="S1420" s="84" t="str">
        <f t="shared" si="154"/>
        <v>HATTERAS DONEGAL</v>
      </c>
      <c r="T1420" s="84" t="str">
        <f t="shared" si="157"/>
        <v>оливковый / черный</v>
      </c>
      <c r="Y1420" s="60">
        <f t="shared" si="158"/>
        <v>2</v>
      </c>
      <c r="Z1420" s="49">
        <f t="shared" si="159"/>
        <v>96</v>
      </c>
      <c r="AA1420" s="60">
        <f t="shared" si="160"/>
        <v>2096</v>
      </c>
    </row>
    <row r="1421" spans="1:27">
      <c r="A1421" s="84" t="str">
        <f t="shared" si="155"/>
        <v>6840601415</v>
      </c>
      <c r="B1421" s="84" t="str">
        <f t="shared" si="156"/>
        <v>02-096-03</v>
      </c>
      <c r="C1421" s="113" t="s">
        <v>2936</v>
      </c>
      <c r="D1421" s="113" t="s">
        <v>2935</v>
      </c>
      <c r="E1421" s="113" t="s">
        <v>797</v>
      </c>
      <c r="F1421" s="114">
        <v>58</v>
      </c>
      <c r="G1421" s="113" t="s">
        <v>1209</v>
      </c>
      <c r="H1421" s="113" t="s">
        <v>594</v>
      </c>
      <c r="I1421" s="113" t="s">
        <v>786</v>
      </c>
      <c r="J1421" s="113" t="s">
        <v>318</v>
      </c>
      <c r="K1421" s="113" t="s">
        <v>382</v>
      </c>
      <c r="L1421" s="113" t="s">
        <v>420</v>
      </c>
      <c r="M1421" s="113" t="s">
        <v>388</v>
      </c>
      <c r="N1421" s="113" t="s">
        <v>44</v>
      </c>
      <c r="O1421" s="113" t="s">
        <v>433</v>
      </c>
      <c r="P1421" s="113" t="s">
        <v>824</v>
      </c>
      <c r="Q1421" s="113">
        <v>415</v>
      </c>
      <c r="R1421" s="113" t="s">
        <v>195</v>
      </c>
      <c r="S1421" s="84" t="str">
        <f t="shared" si="154"/>
        <v>HATTERAS DONEGAL</v>
      </c>
      <c r="T1421" s="84" t="str">
        <f t="shared" si="157"/>
        <v>оливковый / черный</v>
      </c>
      <c r="Y1421" s="60">
        <f t="shared" si="158"/>
        <v>2</v>
      </c>
      <c r="Z1421" s="49">
        <f t="shared" si="159"/>
        <v>96</v>
      </c>
      <c r="AA1421" s="60">
        <f t="shared" si="160"/>
        <v>2096</v>
      </c>
    </row>
    <row r="1422" spans="1:27">
      <c r="A1422" s="84" t="str">
        <f t="shared" si="155"/>
        <v>6840601415</v>
      </c>
      <c r="B1422" s="84" t="str">
        <f t="shared" si="156"/>
        <v>02-096-03</v>
      </c>
      <c r="C1422" s="113" t="s">
        <v>2937</v>
      </c>
      <c r="D1422" s="113" t="s">
        <v>2935</v>
      </c>
      <c r="E1422" s="113" t="s">
        <v>785</v>
      </c>
      <c r="F1422" s="114">
        <v>59</v>
      </c>
      <c r="G1422" s="113" t="s">
        <v>1209</v>
      </c>
      <c r="H1422" s="113" t="s">
        <v>594</v>
      </c>
      <c r="I1422" s="113" t="s">
        <v>786</v>
      </c>
      <c r="J1422" s="113" t="s">
        <v>318</v>
      </c>
      <c r="K1422" s="113" t="s">
        <v>382</v>
      </c>
      <c r="L1422" s="113" t="s">
        <v>420</v>
      </c>
      <c r="M1422" s="113" t="s">
        <v>388</v>
      </c>
      <c r="N1422" s="113" t="s">
        <v>44</v>
      </c>
      <c r="O1422" s="113" t="s">
        <v>433</v>
      </c>
      <c r="P1422" s="113" t="s">
        <v>824</v>
      </c>
      <c r="Q1422" s="113">
        <v>415</v>
      </c>
      <c r="R1422" s="113" t="s">
        <v>195</v>
      </c>
      <c r="S1422" s="84" t="str">
        <f t="shared" si="154"/>
        <v>HATTERAS DONEGAL</v>
      </c>
      <c r="T1422" s="84" t="str">
        <f t="shared" si="157"/>
        <v>оливковый / черный</v>
      </c>
      <c r="Y1422" s="60">
        <f t="shared" si="158"/>
        <v>2</v>
      </c>
      <c r="Z1422" s="49">
        <f t="shared" si="159"/>
        <v>96</v>
      </c>
      <c r="AA1422" s="60">
        <f t="shared" si="160"/>
        <v>2096</v>
      </c>
    </row>
    <row r="1423" spans="1:27">
      <c r="A1423" s="84" t="str">
        <f t="shared" si="155"/>
        <v>6840601415</v>
      </c>
      <c r="B1423" s="84" t="str">
        <f t="shared" si="156"/>
        <v>02-096-03</v>
      </c>
      <c r="C1423" s="113" t="s">
        <v>2938</v>
      </c>
      <c r="D1423" s="113" t="s">
        <v>2935</v>
      </c>
      <c r="E1423" s="113" t="s">
        <v>789</v>
      </c>
      <c r="F1423" s="114">
        <v>63</v>
      </c>
      <c r="G1423" s="113" t="s">
        <v>1209</v>
      </c>
      <c r="H1423" s="113" t="s">
        <v>594</v>
      </c>
      <c r="I1423" s="113" t="s">
        <v>786</v>
      </c>
      <c r="J1423" s="113" t="s">
        <v>318</v>
      </c>
      <c r="K1423" s="113" t="s">
        <v>382</v>
      </c>
      <c r="L1423" s="113" t="s">
        <v>420</v>
      </c>
      <c r="M1423" s="113" t="s">
        <v>388</v>
      </c>
      <c r="N1423" s="113" t="s">
        <v>44</v>
      </c>
      <c r="O1423" s="113" t="s">
        <v>433</v>
      </c>
      <c r="P1423" s="113" t="s">
        <v>824</v>
      </c>
      <c r="Q1423" s="113">
        <v>415</v>
      </c>
      <c r="R1423" s="113" t="s">
        <v>195</v>
      </c>
      <c r="S1423" s="84" t="str">
        <f t="shared" si="154"/>
        <v>HATTERAS DONEGAL</v>
      </c>
      <c r="T1423" s="84" t="str">
        <f t="shared" si="157"/>
        <v>оливковый / черный</v>
      </c>
      <c r="Y1423" s="60">
        <f t="shared" si="158"/>
        <v>2</v>
      </c>
      <c r="Z1423" s="49">
        <f t="shared" si="159"/>
        <v>96</v>
      </c>
      <c r="AA1423" s="60">
        <f t="shared" si="160"/>
        <v>2096</v>
      </c>
    </row>
    <row r="1424" spans="1:27">
      <c r="A1424" s="84" t="str">
        <f t="shared" si="155"/>
        <v>6840601415</v>
      </c>
      <c r="B1424" s="84" t="str">
        <f t="shared" si="156"/>
        <v>02-096-03</v>
      </c>
      <c r="C1424" s="113" t="s">
        <v>2939</v>
      </c>
      <c r="D1424" s="113" t="s">
        <v>2935</v>
      </c>
      <c r="E1424" s="113" t="s">
        <v>788</v>
      </c>
      <c r="F1424" s="114">
        <v>61</v>
      </c>
      <c r="G1424" s="113" t="s">
        <v>1209</v>
      </c>
      <c r="H1424" s="113" t="s">
        <v>594</v>
      </c>
      <c r="I1424" s="113" t="s">
        <v>786</v>
      </c>
      <c r="J1424" s="113" t="s">
        <v>318</v>
      </c>
      <c r="K1424" s="113" t="s">
        <v>382</v>
      </c>
      <c r="L1424" s="113" t="s">
        <v>420</v>
      </c>
      <c r="M1424" s="113" t="s">
        <v>388</v>
      </c>
      <c r="N1424" s="113" t="s">
        <v>44</v>
      </c>
      <c r="O1424" s="113" t="s">
        <v>433</v>
      </c>
      <c r="P1424" s="113" t="s">
        <v>824</v>
      </c>
      <c r="Q1424" s="113">
        <v>415</v>
      </c>
      <c r="R1424" s="113" t="s">
        <v>195</v>
      </c>
      <c r="S1424" s="84" t="str">
        <f t="shared" si="154"/>
        <v>HATTERAS DONEGAL</v>
      </c>
      <c r="T1424" s="84" t="str">
        <f t="shared" si="157"/>
        <v>оливковый / черный</v>
      </c>
      <c r="Y1424" s="60">
        <f t="shared" si="158"/>
        <v>2</v>
      </c>
      <c r="Z1424" s="49">
        <f t="shared" si="159"/>
        <v>96</v>
      </c>
      <c r="AA1424" s="60">
        <f t="shared" si="160"/>
        <v>2096</v>
      </c>
    </row>
    <row r="1425" spans="1:27">
      <c r="A1425" s="84" t="str">
        <f t="shared" si="155"/>
        <v>6840601432</v>
      </c>
      <c r="B1425" s="84" t="str">
        <f t="shared" si="156"/>
        <v>02-096-78</v>
      </c>
      <c r="C1425" s="113" t="s">
        <v>2940</v>
      </c>
      <c r="D1425" s="113" t="s">
        <v>2941</v>
      </c>
      <c r="E1425" s="113" t="s">
        <v>787</v>
      </c>
      <c r="F1425" s="114">
        <v>57</v>
      </c>
      <c r="G1425" s="113" t="s">
        <v>1209</v>
      </c>
      <c r="H1425" s="113" t="s">
        <v>309</v>
      </c>
      <c r="I1425" s="113" t="s">
        <v>786</v>
      </c>
      <c r="J1425" s="113" t="s">
        <v>318</v>
      </c>
      <c r="K1425" s="113" t="s">
        <v>382</v>
      </c>
      <c r="L1425" s="113" t="s">
        <v>420</v>
      </c>
      <c r="M1425" s="113" t="s">
        <v>388</v>
      </c>
      <c r="N1425" s="113" t="s">
        <v>44</v>
      </c>
      <c r="O1425" s="113" t="s">
        <v>433</v>
      </c>
      <c r="P1425" s="113" t="s">
        <v>824</v>
      </c>
      <c r="Q1425" s="113">
        <v>432</v>
      </c>
      <c r="R1425" s="113" t="s">
        <v>53</v>
      </c>
      <c r="S1425" s="84" t="str">
        <f t="shared" si="154"/>
        <v>HATTERAS DONEGAL</v>
      </c>
      <c r="T1425" s="84" t="str">
        <f t="shared" si="157"/>
        <v>черный / синий</v>
      </c>
      <c r="Y1425" s="60">
        <f t="shared" si="158"/>
        <v>2</v>
      </c>
      <c r="Z1425" s="49">
        <f t="shared" si="159"/>
        <v>96</v>
      </c>
      <c r="AA1425" s="60">
        <f t="shared" si="160"/>
        <v>2096</v>
      </c>
    </row>
    <row r="1426" spans="1:27">
      <c r="A1426" s="84" t="str">
        <f t="shared" si="155"/>
        <v>6840601432</v>
      </c>
      <c r="B1426" s="84" t="str">
        <f t="shared" si="156"/>
        <v>02-096-78</v>
      </c>
      <c r="C1426" s="113" t="s">
        <v>2942</v>
      </c>
      <c r="D1426" s="113" t="s">
        <v>2941</v>
      </c>
      <c r="E1426" s="113" t="s">
        <v>797</v>
      </c>
      <c r="F1426" s="114">
        <v>58</v>
      </c>
      <c r="G1426" s="113" t="s">
        <v>1209</v>
      </c>
      <c r="H1426" s="113" t="s">
        <v>309</v>
      </c>
      <c r="I1426" s="113" t="s">
        <v>786</v>
      </c>
      <c r="J1426" s="113" t="s">
        <v>318</v>
      </c>
      <c r="K1426" s="113" t="s">
        <v>382</v>
      </c>
      <c r="L1426" s="113" t="s">
        <v>420</v>
      </c>
      <c r="M1426" s="113" t="s">
        <v>388</v>
      </c>
      <c r="N1426" s="113" t="s">
        <v>44</v>
      </c>
      <c r="O1426" s="113" t="s">
        <v>433</v>
      </c>
      <c r="P1426" s="113" t="s">
        <v>824</v>
      </c>
      <c r="Q1426" s="113">
        <v>432</v>
      </c>
      <c r="R1426" s="113" t="s">
        <v>53</v>
      </c>
      <c r="S1426" s="84" t="str">
        <f t="shared" si="154"/>
        <v>HATTERAS DONEGAL</v>
      </c>
      <c r="T1426" s="84" t="str">
        <f t="shared" si="157"/>
        <v>черный / синий</v>
      </c>
      <c r="Y1426" s="60">
        <f t="shared" si="158"/>
        <v>2</v>
      </c>
      <c r="Z1426" s="49">
        <f t="shared" si="159"/>
        <v>96</v>
      </c>
      <c r="AA1426" s="60">
        <f t="shared" si="160"/>
        <v>2096</v>
      </c>
    </row>
    <row r="1427" spans="1:27">
      <c r="A1427" s="84" t="str">
        <f t="shared" si="155"/>
        <v>6840601432</v>
      </c>
      <c r="B1427" s="84" t="str">
        <f t="shared" si="156"/>
        <v>02-096-78</v>
      </c>
      <c r="C1427" s="113" t="s">
        <v>2943</v>
      </c>
      <c r="D1427" s="113" t="s">
        <v>2941</v>
      </c>
      <c r="E1427" s="113" t="s">
        <v>785</v>
      </c>
      <c r="F1427" s="114">
        <v>59</v>
      </c>
      <c r="G1427" s="113" t="s">
        <v>1209</v>
      </c>
      <c r="H1427" s="113" t="s">
        <v>309</v>
      </c>
      <c r="I1427" s="113" t="s">
        <v>786</v>
      </c>
      <c r="J1427" s="113" t="s">
        <v>318</v>
      </c>
      <c r="K1427" s="113" t="s">
        <v>382</v>
      </c>
      <c r="L1427" s="113" t="s">
        <v>420</v>
      </c>
      <c r="M1427" s="113" t="s">
        <v>388</v>
      </c>
      <c r="N1427" s="113" t="s">
        <v>44</v>
      </c>
      <c r="O1427" s="113" t="s">
        <v>433</v>
      </c>
      <c r="P1427" s="113" t="s">
        <v>824</v>
      </c>
      <c r="Q1427" s="113">
        <v>432</v>
      </c>
      <c r="R1427" s="113" t="s">
        <v>53</v>
      </c>
      <c r="S1427" s="84" t="str">
        <f t="shared" si="154"/>
        <v>HATTERAS DONEGAL</v>
      </c>
      <c r="T1427" s="84" t="str">
        <f t="shared" si="157"/>
        <v>черный / синий</v>
      </c>
      <c r="Y1427" s="60">
        <f t="shared" si="158"/>
        <v>2</v>
      </c>
      <c r="Z1427" s="49">
        <f t="shared" si="159"/>
        <v>96</v>
      </c>
      <c r="AA1427" s="60">
        <f t="shared" si="160"/>
        <v>2096</v>
      </c>
    </row>
    <row r="1428" spans="1:27">
      <c r="A1428" s="84" t="str">
        <f t="shared" si="155"/>
        <v>6840601432</v>
      </c>
      <c r="B1428" s="84" t="str">
        <f t="shared" si="156"/>
        <v>02-096-78</v>
      </c>
      <c r="C1428" s="113" t="s">
        <v>2944</v>
      </c>
      <c r="D1428" s="113" t="s">
        <v>2941</v>
      </c>
      <c r="E1428" s="113" t="s">
        <v>798</v>
      </c>
      <c r="F1428" s="114">
        <v>60</v>
      </c>
      <c r="G1428" s="113" t="s">
        <v>1209</v>
      </c>
      <c r="H1428" s="113" t="s">
        <v>309</v>
      </c>
      <c r="I1428" s="113" t="s">
        <v>786</v>
      </c>
      <c r="J1428" s="113" t="s">
        <v>318</v>
      </c>
      <c r="K1428" s="113" t="s">
        <v>382</v>
      </c>
      <c r="L1428" s="113" t="s">
        <v>420</v>
      </c>
      <c r="M1428" s="113" t="s">
        <v>388</v>
      </c>
      <c r="N1428" s="113" t="s">
        <v>44</v>
      </c>
      <c r="O1428" s="113" t="s">
        <v>433</v>
      </c>
      <c r="P1428" s="113" t="s">
        <v>824</v>
      </c>
      <c r="Q1428" s="113">
        <v>432</v>
      </c>
      <c r="R1428" s="113" t="s">
        <v>53</v>
      </c>
      <c r="S1428" s="84" t="str">
        <f t="shared" si="154"/>
        <v>HATTERAS DONEGAL</v>
      </c>
      <c r="T1428" s="84" t="str">
        <f t="shared" si="157"/>
        <v>черный / синий</v>
      </c>
      <c r="Y1428" s="60">
        <f t="shared" si="158"/>
        <v>2</v>
      </c>
      <c r="Z1428" s="49">
        <f t="shared" si="159"/>
        <v>96</v>
      </c>
      <c r="AA1428" s="60">
        <f t="shared" si="160"/>
        <v>2096</v>
      </c>
    </row>
    <row r="1429" spans="1:27">
      <c r="A1429" s="84" t="str">
        <f t="shared" si="155"/>
        <v>6840601432</v>
      </c>
      <c r="B1429" s="84" t="str">
        <f t="shared" si="156"/>
        <v>02-096-78</v>
      </c>
      <c r="C1429" s="113" t="s">
        <v>2945</v>
      </c>
      <c r="D1429" s="113" t="s">
        <v>2941</v>
      </c>
      <c r="E1429" s="113" t="s">
        <v>788</v>
      </c>
      <c r="F1429" s="114">
        <v>61</v>
      </c>
      <c r="G1429" s="113" t="s">
        <v>1209</v>
      </c>
      <c r="H1429" s="113" t="s">
        <v>309</v>
      </c>
      <c r="I1429" s="113" t="s">
        <v>786</v>
      </c>
      <c r="J1429" s="113" t="s">
        <v>318</v>
      </c>
      <c r="K1429" s="113" t="s">
        <v>382</v>
      </c>
      <c r="L1429" s="113" t="s">
        <v>420</v>
      </c>
      <c r="M1429" s="113" t="s">
        <v>388</v>
      </c>
      <c r="N1429" s="113" t="s">
        <v>44</v>
      </c>
      <c r="O1429" s="113" t="s">
        <v>433</v>
      </c>
      <c r="P1429" s="113" t="s">
        <v>824</v>
      </c>
      <c r="Q1429" s="113">
        <v>432</v>
      </c>
      <c r="R1429" s="113" t="s">
        <v>53</v>
      </c>
      <c r="S1429" s="84" t="str">
        <f t="shared" si="154"/>
        <v>HATTERAS DONEGAL</v>
      </c>
      <c r="T1429" s="84" t="str">
        <f t="shared" si="157"/>
        <v>черный / синий</v>
      </c>
      <c r="Y1429" s="60">
        <f t="shared" si="158"/>
        <v>2</v>
      </c>
      <c r="Z1429" s="49">
        <f t="shared" si="159"/>
        <v>96</v>
      </c>
      <c r="AA1429" s="60">
        <f t="shared" si="160"/>
        <v>2096</v>
      </c>
    </row>
    <row r="1430" spans="1:27">
      <c r="A1430" s="84" t="str">
        <f t="shared" si="155"/>
        <v>6840601432</v>
      </c>
      <c r="B1430" s="84" t="str">
        <f t="shared" si="156"/>
        <v>02-096-78</v>
      </c>
      <c r="C1430" s="113" t="s">
        <v>2946</v>
      </c>
      <c r="D1430" s="113" t="s">
        <v>2941</v>
      </c>
      <c r="E1430" s="113" t="s">
        <v>835</v>
      </c>
      <c r="F1430" s="114">
        <v>62</v>
      </c>
      <c r="G1430" s="113" t="s">
        <v>1209</v>
      </c>
      <c r="H1430" s="113" t="s">
        <v>309</v>
      </c>
      <c r="I1430" s="113" t="s">
        <v>786</v>
      </c>
      <c r="J1430" s="113" t="s">
        <v>318</v>
      </c>
      <c r="K1430" s="113" t="s">
        <v>382</v>
      </c>
      <c r="L1430" s="113" t="s">
        <v>420</v>
      </c>
      <c r="M1430" s="113" t="s">
        <v>388</v>
      </c>
      <c r="N1430" s="113" t="s">
        <v>44</v>
      </c>
      <c r="O1430" s="113" t="s">
        <v>433</v>
      </c>
      <c r="P1430" s="113" t="s">
        <v>824</v>
      </c>
      <c r="Q1430" s="113">
        <v>432</v>
      </c>
      <c r="R1430" s="113" t="s">
        <v>53</v>
      </c>
      <c r="S1430" s="84" t="str">
        <f t="shared" si="154"/>
        <v>HATTERAS DONEGAL</v>
      </c>
      <c r="T1430" s="84" t="str">
        <f t="shared" si="157"/>
        <v>черный / синий</v>
      </c>
      <c r="Y1430" s="60">
        <f t="shared" si="158"/>
        <v>2</v>
      </c>
      <c r="Z1430" s="49">
        <f t="shared" si="159"/>
        <v>96</v>
      </c>
      <c r="AA1430" s="60">
        <f t="shared" si="160"/>
        <v>2096</v>
      </c>
    </row>
    <row r="1431" spans="1:27">
      <c r="A1431" s="84" t="str">
        <f t="shared" si="155"/>
        <v>6840601432</v>
      </c>
      <c r="B1431" s="84" t="str">
        <f t="shared" si="156"/>
        <v>02-096-78</v>
      </c>
      <c r="C1431" s="113" t="s">
        <v>2947</v>
      </c>
      <c r="D1431" s="113" t="s">
        <v>2941</v>
      </c>
      <c r="E1431" s="113" t="s">
        <v>789</v>
      </c>
      <c r="F1431" s="114">
        <v>63</v>
      </c>
      <c r="G1431" s="113" t="s">
        <v>1209</v>
      </c>
      <c r="H1431" s="113" t="s">
        <v>309</v>
      </c>
      <c r="I1431" s="113" t="s">
        <v>786</v>
      </c>
      <c r="J1431" s="113" t="s">
        <v>318</v>
      </c>
      <c r="K1431" s="113" t="s">
        <v>382</v>
      </c>
      <c r="L1431" s="113" t="s">
        <v>420</v>
      </c>
      <c r="M1431" s="113" t="s">
        <v>388</v>
      </c>
      <c r="N1431" s="113" t="s">
        <v>44</v>
      </c>
      <c r="O1431" s="113" t="s">
        <v>433</v>
      </c>
      <c r="P1431" s="113" t="s">
        <v>824</v>
      </c>
      <c r="Q1431" s="113">
        <v>432</v>
      </c>
      <c r="R1431" s="113" t="s">
        <v>53</v>
      </c>
      <c r="S1431" s="84" t="str">
        <f t="shared" si="154"/>
        <v>HATTERAS DONEGAL</v>
      </c>
      <c r="T1431" s="84" t="str">
        <f t="shared" si="157"/>
        <v>черный / синий</v>
      </c>
      <c r="Y1431" s="60">
        <f t="shared" si="158"/>
        <v>2</v>
      </c>
      <c r="Z1431" s="49">
        <f t="shared" si="159"/>
        <v>96</v>
      </c>
      <c r="AA1431" s="60">
        <f t="shared" si="160"/>
        <v>2096</v>
      </c>
    </row>
    <row r="1432" spans="1:27">
      <c r="A1432" s="84" t="str">
        <f t="shared" si="155"/>
        <v>6840601474</v>
      </c>
      <c r="B1432" s="84" t="str">
        <f t="shared" si="156"/>
        <v>02-096-57</v>
      </c>
      <c r="C1432" s="113" t="s">
        <v>2948</v>
      </c>
      <c r="D1432" s="113" t="s">
        <v>2949</v>
      </c>
      <c r="E1432" s="113" t="s">
        <v>787</v>
      </c>
      <c r="F1432" s="114">
        <v>57</v>
      </c>
      <c r="G1432" s="113" t="s">
        <v>1209</v>
      </c>
      <c r="H1432" s="113" t="s">
        <v>742</v>
      </c>
      <c r="I1432" s="113" t="s">
        <v>786</v>
      </c>
      <c r="J1432" s="113" t="s">
        <v>318</v>
      </c>
      <c r="K1432" s="113" t="s">
        <v>382</v>
      </c>
      <c r="L1432" s="113" t="s">
        <v>420</v>
      </c>
      <c r="M1432" s="113" t="s">
        <v>388</v>
      </c>
      <c r="N1432" s="113" t="s">
        <v>44</v>
      </c>
      <c r="O1432" s="113" t="s">
        <v>433</v>
      </c>
      <c r="P1432" s="113" t="s">
        <v>824</v>
      </c>
      <c r="Q1432" s="113">
        <v>474</v>
      </c>
      <c r="R1432" s="113" t="s">
        <v>60</v>
      </c>
      <c r="S1432" s="84" t="str">
        <f t="shared" si="154"/>
        <v>HATTERAS DONEGAL</v>
      </c>
      <c r="T1432" s="84" t="str">
        <f t="shared" si="157"/>
        <v>зеленый / бежевый</v>
      </c>
      <c r="Y1432" s="60">
        <f t="shared" si="158"/>
        <v>2</v>
      </c>
      <c r="Z1432" s="49">
        <f t="shared" si="159"/>
        <v>96</v>
      </c>
      <c r="AA1432" s="60">
        <f t="shared" si="160"/>
        <v>2096</v>
      </c>
    </row>
    <row r="1433" spans="1:27">
      <c r="A1433" s="84" t="str">
        <f t="shared" si="155"/>
        <v>6840601474</v>
      </c>
      <c r="B1433" s="84" t="str">
        <f t="shared" si="156"/>
        <v>02-096-57</v>
      </c>
      <c r="C1433" s="113" t="s">
        <v>2950</v>
      </c>
      <c r="D1433" s="113" t="s">
        <v>2949</v>
      </c>
      <c r="E1433" s="113" t="s">
        <v>797</v>
      </c>
      <c r="F1433" s="114">
        <v>58</v>
      </c>
      <c r="G1433" s="113" t="s">
        <v>1209</v>
      </c>
      <c r="H1433" s="113" t="s">
        <v>742</v>
      </c>
      <c r="I1433" s="113" t="s">
        <v>786</v>
      </c>
      <c r="J1433" s="113" t="s">
        <v>318</v>
      </c>
      <c r="K1433" s="113" t="s">
        <v>382</v>
      </c>
      <c r="L1433" s="113" t="s">
        <v>420</v>
      </c>
      <c r="M1433" s="113" t="s">
        <v>388</v>
      </c>
      <c r="N1433" s="113" t="s">
        <v>44</v>
      </c>
      <c r="O1433" s="113" t="s">
        <v>433</v>
      </c>
      <c r="P1433" s="113" t="s">
        <v>824</v>
      </c>
      <c r="Q1433" s="113">
        <v>474</v>
      </c>
      <c r="R1433" s="113" t="s">
        <v>60</v>
      </c>
      <c r="S1433" s="84" t="str">
        <f t="shared" si="154"/>
        <v>HATTERAS DONEGAL</v>
      </c>
      <c r="T1433" s="84" t="str">
        <f t="shared" si="157"/>
        <v>зеленый / бежевый</v>
      </c>
      <c r="Y1433" s="60">
        <f t="shared" si="158"/>
        <v>2</v>
      </c>
      <c r="Z1433" s="49">
        <f t="shared" si="159"/>
        <v>96</v>
      </c>
      <c r="AA1433" s="60">
        <f t="shared" si="160"/>
        <v>2096</v>
      </c>
    </row>
    <row r="1434" spans="1:27">
      <c r="A1434" s="84" t="str">
        <f t="shared" si="155"/>
        <v>6840601474</v>
      </c>
      <c r="B1434" s="84" t="str">
        <f t="shared" si="156"/>
        <v>02-096-57</v>
      </c>
      <c r="C1434" s="113" t="s">
        <v>2951</v>
      </c>
      <c r="D1434" s="113" t="s">
        <v>2949</v>
      </c>
      <c r="E1434" s="113" t="s">
        <v>785</v>
      </c>
      <c r="F1434" s="114">
        <v>59</v>
      </c>
      <c r="G1434" s="113" t="s">
        <v>1209</v>
      </c>
      <c r="H1434" s="113" t="s">
        <v>742</v>
      </c>
      <c r="I1434" s="113" t="s">
        <v>786</v>
      </c>
      <c r="J1434" s="113" t="s">
        <v>318</v>
      </c>
      <c r="K1434" s="113" t="s">
        <v>382</v>
      </c>
      <c r="L1434" s="113" t="s">
        <v>420</v>
      </c>
      <c r="M1434" s="113" t="s">
        <v>388</v>
      </c>
      <c r="N1434" s="113" t="s">
        <v>44</v>
      </c>
      <c r="O1434" s="113" t="s">
        <v>433</v>
      </c>
      <c r="P1434" s="113" t="s">
        <v>824</v>
      </c>
      <c r="Q1434" s="113">
        <v>474</v>
      </c>
      <c r="R1434" s="113" t="s">
        <v>60</v>
      </c>
      <c r="S1434" s="84" t="str">
        <f t="shared" si="154"/>
        <v>HATTERAS DONEGAL</v>
      </c>
      <c r="T1434" s="84" t="str">
        <f t="shared" si="157"/>
        <v>зеленый / бежевый</v>
      </c>
      <c r="Y1434" s="60">
        <f t="shared" si="158"/>
        <v>2</v>
      </c>
      <c r="Z1434" s="49">
        <f t="shared" si="159"/>
        <v>96</v>
      </c>
      <c r="AA1434" s="60">
        <f t="shared" si="160"/>
        <v>2096</v>
      </c>
    </row>
    <row r="1435" spans="1:27">
      <c r="A1435" s="84" t="str">
        <f t="shared" si="155"/>
        <v>6840601474</v>
      </c>
      <c r="B1435" s="84" t="str">
        <f t="shared" si="156"/>
        <v>02-096-57</v>
      </c>
      <c r="C1435" s="113" t="s">
        <v>2952</v>
      </c>
      <c r="D1435" s="113" t="s">
        <v>2949</v>
      </c>
      <c r="E1435" s="113" t="s">
        <v>798</v>
      </c>
      <c r="F1435" s="114">
        <v>60</v>
      </c>
      <c r="G1435" s="113" t="s">
        <v>1209</v>
      </c>
      <c r="H1435" s="113" t="s">
        <v>742</v>
      </c>
      <c r="I1435" s="113" t="s">
        <v>786</v>
      </c>
      <c r="J1435" s="113" t="s">
        <v>318</v>
      </c>
      <c r="K1435" s="113" t="s">
        <v>382</v>
      </c>
      <c r="L1435" s="113" t="s">
        <v>420</v>
      </c>
      <c r="M1435" s="113" t="s">
        <v>388</v>
      </c>
      <c r="N1435" s="113" t="s">
        <v>44</v>
      </c>
      <c r="O1435" s="113" t="s">
        <v>433</v>
      </c>
      <c r="P1435" s="113" t="s">
        <v>824</v>
      </c>
      <c r="Q1435" s="113">
        <v>474</v>
      </c>
      <c r="R1435" s="113" t="s">
        <v>60</v>
      </c>
      <c r="S1435" s="84" t="str">
        <f t="shared" si="154"/>
        <v>HATTERAS DONEGAL</v>
      </c>
      <c r="T1435" s="84" t="str">
        <f t="shared" si="157"/>
        <v>зеленый / бежевый</v>
      </c>
      <c r="Y1435" s="60">
        <f t="shared" si="158"/>
        <v>2</v>
      </c>
      <c r="Z1435" s="49">
        <f t="shared" si="159"/>
        <v>96</v>
      </c>
      <c r="AA1435" s="60">
        <f t="shared" si="160"/>
        <v>2096</v>
      </c>
    </row>
    <row r="1436" spans="1:27">
      <c r="A1436" s="84" t="str">
        <f t="shared" si="155"/>
        <v>6840601474</v>
      </c>
      <c r="B1436" s="84" t="str">
        <f t="shared" si="156"/>
        <v>02-096-57</v>
      </c>
      <c r="C1436" s="113" t="s">
        <v>2953</v>
      </c>
      <c r="D1436" s="113" t="s">
        <v>2949</v>
      </c>
      <c r="E1436" s="113" t="s">
        <v>835</v>
      </c>
      <c r="F1436" s="114">
        <v>62</v>
      </c>
      <c r="G1436" s="113" t="s">
        <v>1209</v>
      </c>
      <c r="H1436" s="113" t="s">
        <v>742</v>
      </c>
      <c r="I1436" s="113" t="s">
        <v>786</v>
      </c>
      <c r="J1436" s="113" t="s">
        <v>318</v>
      </c>
      <c r="K1436" s="113" t="s">
        <v>382</v>
      </c>
      <c r="L1436" s="113" t="s">
        <v>420</v>
      </c>
      <c r="M1436" s="113" t="s">
        <v>388</v>
      </c>
      <c r="N1436" s="113" t="s">
        <v>44</v>
      </c>
      <c r="O1436" s="113" t="s">
        <v>433</v>
      </c>
      <c r="P1436" s="113" t="s">
        <v>824</v>
      </c>
      <c r="Q1436" s="113">
        <v>474</v>
      </c>
      <c r="R1436" s="113" t="s">
        <v>60</v>
      </c>
      <c r="S1436" s="84" t="str">
        <f t="shared" si="154"/>
        <v>HATTERAS DONEGAL</v>
      </c>
      <c r="T1436" s="84" t="str">
        <f t="shared" si="157"/>
        <v>зеленый / бежевый</v>
      </c>
      <c r="Y1436" s="60">
        <f t="shared" si="158"/>
        <v>2</v>
      </c>
      <c r="Z1436" s="49">
        <f t="shared" si="159"/>
        <v>96</v>
      </c>
      <c r="AA1436" s="60">
        <f t="shared" si="160"/>
        <v>2096</v>
      </c>
    </row>
    <row r="1437" spans="1:27">
      <c r="A1437" s="84" t="str">
        <f t="shared" si="155"/>
        <v>6840601474</v>
      </c>
      <c r="B1437" s="84" t="str">
        <f t="shared" si="156"/>
        <v>02-096-57</v>
      </c>
      <c r="C1437" s="113" t="s">
        <v>2954</v>
      </c>
      <c r="D1437" s="113" t="s">
        <v>2949</v>
      </c>
      <c r="E1437" s="113" t="s">
        <v>789</v>
      </c>
      <c r="F1437" s="114">
        <v>63</v>
      </c>
      <c r="G1437" s="113" t="s">
        <v>1209</v>
      </c>
      <c r="H1437" s="113" t="s">
        <v>742</v>
      </c>
      <c r="I1437" s="113" t="s">
        <v>786</v>
      </c>
      <c r="J1437" s="113" t="s">
        <v>318</v>
      </c>
      <c r="K1437" s="113" t="s">
        <v>382</v>
      </c>
      <c r="L1437" s="113" t="s">
        <v>420</v>
      </c>
      <c r="M1437" s="113" t="s">
        <v>388</v>
      </c>
      <c r="N1437" s="113" t="s">
        <v>44</v>
      </c>
      <c r="O1437" s="113" t="s">
        <v>433</v>
      </c>
      <c r="P1437" s="113" t="s">
        <v>824</v>
      </c>
      <c r="Q1437" s="113">
        <v>474</v>
      </c>
      <c r="R1437" s="113" t="s">
        <v>60</v>
      </c>
      <c r="S1437" s="84" t="str">
        <f t="shared" si="154"/>
        <v>HATTERAS DONEGAL</v>
      </c>
      <c r="T1437" s="84" t="str">
        <f t="shared" si="157"/>
        <v>зеленый / бежевый</v>
      </c>
      <c r="Y1437" s="60">
        <f t="shared" si="158"/>
        <v>2</v>
      </c>
      <c r="Z1437" s="49">
        <f t="shared" si="159"/>
        <v>96</v>
      </c>
      <c r="AA1437" s="60">
        <f t="shared" si="160"/>
        <v>2096</v>
      </c>
    </row>
    <row r="1438" spans="1:27">
      <c r="A1438" s="84" t="str">
        <f t="shared" si="155"/>
        <v>6840606432</v>
      </c>
      <c r="B1438" s="84" t="str">
        <f t="shared" si="156"/>
        <v>02-097-78</v>
      </c>
      <c r="C1438" s="113" t="s">
        <v>2955</v>
      </c>
      <c r="D1438" s="113" t="s">
        <v>2956</v>
      </c>
      <c r="E1438" s="113" t="s">
        <v>787</v>
      </c>
      <c r="F1438" s="114">
        <v>57</v>
      </c>
      <c r="G1438" s="113" t="s">
        <v>1225</v>
      </c>
      <c r="H1438" s="113" t="s">
        <v>309</v>
      </c>
      <c r="I1438" s="113" t="s">
        <v>786</v>
      </c>
      <c r="J1438" s="113" t="s">
        <v>336</v>
      </c>
      <c r="K1438" s="113" t="s">
        <v>382</v>
      </c>
      <c r="L1438" s="113" t="s">
        <v>420</v>
      </c>
      <c r="M1438" s="113" t="s">
        <v>388</v>
      </c>
      <c r="N1438" s="113" t="s">
        <v>44</v>
      </c>
      <c r="O1438" s="113" t="s">
        <v>442</v>
      </c>
      <c r="P1438" s="113" t="s">
        <v>824</v>
      </c>
      <c r="Q1438" s="113">
        <v>432</v>
      </c>
      <c r="R1438" s="113" t="s">
        <v>53</v>
      </c>
      <c r="S1438" s="84" t="str">
        <f t="shared" si="154"/>
        <v>HATTERAS DONEGAL EF</v>
      </c>
      <c r="T1438" s="84" t="str">
        <f t="shared" si="157"/>
        <v>черный / синий</v>
      </c>
      <c r="Y1438" s="60">
        <f t="shared" si="158"/>
        <v>2</v>
      </c>
      <c r="Z1438" s="49">
        <f t="shared" si="159"/>
        <v>97</v>
      </c>
      <c r="AA1438" s="60">
        <f t="shared" si="160"/>
        <v>2097</v>
      </c>
    </row>
    <row r="1439" spans="1:27">
      <c r="A1439" s="84" t="str">
        <f t="shared" si="155"/>
        <v>6840606432</v>
      </c>
      <c r="B1439" s="84" t="str">
        <f t="shared" si="156"/>
        <v>02-097-78</v>
      </c>
      <c r="C1439" s="113" t="s">
        <v>2957</v>
      </c>
      <c r="D1439" s="113" t="s">
        <v>2956</v>
      </c>
      <c r="E1439" s="113" t="s">
        <v>797</v>
      </c>
      <c r="F1439" s="114">
        <v>58</v>
      </c>
      <c r="G1439" s="113" t="s">
        <v>1225</v>
      </c>
      <c r="H1439" s="113" t="s">
        <v>309</v>
      </c>
      <c r="I1439" s="113" t="s">
        <v>786</v>
      </c>
      <c r="J1439" s="113" t="s">
        <v>336</v>
      </c>
      <c r="K1439" s="113" t="s">
        <v>382</v>
      </c>
      <c r="L1439" s="113" t="s">
        <v>420</v>
      </c>
      <c r="M1439" s="113" t="s">
        <v>388</v>
      </c>
      <c r="N1439" s="113" t="s">
        <v>44</v>
      </c>
      <c r="O1439" s="113" t="s">
        <v>442</v>
      </c>
      <c r="P1439" s="113" t="s">
        <v>824</v>
      </c>
      <c r="Q1439" s="113">
        <v>432</v>
      </c>
      <c r="R1439" s="113" t="s">
        <v>53</v>
      </c>
      <c r="S1439" s="84" t="str">
        <f t="shared" si="154"/>
        <v>HATTERAS DONEGAL EF</v>
      </c>
      <c r="T1439" s="84" t="str">
        <f t="shared" si="157"/>
        <v>черный / синий</v>
      </c>
      <c r="Y1439" s="60">
        <f t="shared" si="158"/>
        <v>2</v>
      </c>
      <c r="Z1439" s="49">
        <f t="shared" si="159"/>
        <v>97</v>
      </c>
      <c r="AA1439" s="60">
        <f t="shared" si="160"/>
        <v>2097</v>
      </c>
    </row>
    <row r="1440" spans="1:27">
      <c r="A1440" s="84" t="str">
        <f t="shared" si="155"/>
        <v>6840606432</v>
      </c>
      <c r="B1440" s="84" t="str">
        <f t="shared" si="156"/>
        <v>02-097-78</v>
      </c>
      <c r="C1440" s="113" t="s">
        <v>2958</v>
      </c>
      <c r="D1440" s="113" t="s">
        <v>2956</v>
      </c>
      <c r="E1440" s="113" t="s">
        <v>785</v>
      </c>
      <c r="F1440" s="114">
        <v>59</v>
      </c>
      <c r="G1440" s="113" t="s">
        <v>1225</v>
      </c>
      <c r="H1440" s="113" t="s">
        <v>309</v>
      </c>
      <c r="I1440" s="113" t="s">
        <v>786</v>
      </c>
      <c r="J1440" s="113" t="s">
        <v>336</v>
      </c>
      <c r="K1440" s="113" t="s">
        <v>382</v>
      </c>
      <c r="L1440" s="113" t="s">
        <v>420</v>
      </c>
      <c r="M1440" s="113" t="s">
        <v>388</v>
      </c>
      <c r="N1440" s="113" t="s">
        <v>44</v>
      </c>
      <c r="O1440" s="113" t="s">
        <v>442</v>
      </c>
      <c r="P1440" s="113" t="s">
        <v>824</v>
      </c>
      <c r="Q1440" s="113">
        <v>432</v>
      </c>
      <c r="R1440" s="113" t="s">
        <v>53</v>
      </c>
      <c r="S1440" s="84" t="str">
        <f t="shared" si="154"/>
        <v>HATTERAS DONEGAL EF</v>
      </c>
      <c r="T1440" s="84" t="str">
        <f t="shared" si="157"/>
        <v>черный / синий</v>
      </c>
      <c r="Y1440" s="60">
        <f t="shared" si="158"/>
        <v>2</v>
      </c>
      <c r="Z1440" s="49">
        <f t="shared" si="159"/>
        <v>97</v>
      </c>
      <c r="AA1440" s="60">
        <f t="shared" si="160"/>
        <v>2097</v>
      </c>
    </row>
    <row r="1441" spans="1:27">
      <c r="A1441" s="84" t="str">
        <f t="shared" si="155"/>
        <v>6840606432</v>
      </c>
      <c r="B1441" s="84" t="str">
        <f t="shared" si="156"/>
        <v>02-097-78</v>
      </c>
      <c r="C1441" s="113" t="s">
        <v>2959</v>
      </c>
      <c r="D1441" s="113" t="s">
        <v>2956</v>
      </c>
      <c r="E1441" s="113" t="s">
        <v>798</v>
      </c>
      <c r="F1441" s="114">
        <v>60</v>
      </c>
      <c r="G1441" s="113" t="s">
        <v>1225</v>
      </c>
      <c r="H1441" s="113" t="s">
        <v>309</v>
      </c>
      <c r="I1441" s="113" t="s">
        <v>786</v>
      </c>
      <c r="J1441" s="113" t="s">
        <v>336</v>
      </c>
      <c r="K1441" s="113" t="s">
        <v>382</v>
      </c>
      <c r="L1441" s="113" t="s">
        <v>420</v>
      </c>
      <c r="M1441" s="113" t="s">
        <v>388</v>
      </c>
      <c r="N1441" s="113" t="s">
        <v>44</v>
      </c>
      <c r="O1441" s="113" t="s">
        <v>442</v>
      </c>
      <c r="P1441" s="113" t="s">
        <v>824</v>
      </c>
      <c r="Q1441" s="113">
        <v>432</v>
      </c>
      <c r="R1441" s="113" t="s">
        <v>53</v>
      </c>
      <c r="S1441" s="84" t="str">
        <f t="shared" si="154"/>
        <v>HATTERAS DONEGAL EF</v>
      </c>
      <c r="T1441" s="84" t="str">
        <f t="shared" si="157"/>
        <v>черный / синий</v>
      </c>
      <c r="Y1441" s="60">
        <f t="shared" si="158"/>
        <v>2</v>
      </c>
      <c r="Z1441" s="49">
        <f t="shared" si="159"/>
        <v>97</v>
      </c>
      <c r="AA1441" s="60">
        <f t="shared" si="160"/>
        <v>2097</v>
      </c>
    </row>
    <row r="1442" spans="1:27">
      <c r="A1442" s="84" t="str">
        <f t="shared" si="155"/>
        <v>772010232</v>
      </c>
      <c r="B1442" s="84" t="str">
        <f t="shared" si="156"/>
        <v>02-246-05</v>
      </c>
      <c r="C1442" s="113" t="s">
        <v>2960</v>
      </c>
      <c r="D1442" s="113" t="s">
        <v>2961</v>
      </c>
      <c r="E1442" s="113" t="s">
        <v>787</v>
      </c>
      <c r="F1442" s="114">
        <v>57</v>
      </c>
      <c r="G1442" s="113" t="s">
        <v>2334</v>
      </c>
      <c r="H1442" s="113" t="s">
        <v>277</v>
      </c>
      <c r="I1442" s="113" t="s">
        <v>1408</v>
      </c>
      <c r="J1442" s="113" t="s">
        <v>327</v>
      </c>
      <c r="K1442" s="113" t="s">
        <v>382</v>
      </c>
      <c r="L1442" s="113" t="s">
        <v>420</v>
      </c>
      <c r="M1442" s="113" t="s">
        <v>388</v>
      </c>
      <c r="N1442" s="113" t="s">
        <v>44</v>
      </c>
      <c r="O1442" s="113" t="s">
        <v>386</v>
      </c>
      <c r="P1442" s="113" t="s">
        <v>824</v>
      </c>
      <c r="Q1442" s="113">
        <v>32</v>
      </c>
      <c r="R1442" s="113" t="s">
        <v>71</v>
      </c>
      <c r="S1442" s="84" t="str">
        <f t="shared" si="154"/>
        <v>BASEBALL CASHMERE</v>
      </c>
      <c r="T1442" s="84" t="str">
        <f t="shared" si="157"/>
        <v>темно-серый</v>
      </c>
      <c r="Y1442" s="60">
        <f t="shared" si="158"/>
        <v>2</v>
      </c>
      <c r="Z1442" s="49">
        <f t="shared" si="159"/>
        <v>246</v>
      </c>
      <c r="AA1442" s="60">
        <f t="shared" si="160"/>
        <v>2246</v>
      </c>
    </row>
    <row r="1443" spans="1:27">
      <c r="A1443" s="84" t="str">
        <f t="shared" si="155"/>
        <v>772010232</v>
      </c>
      <c r="B1443" s="84" t="str">
        <f t="shared" si="156"/>
        <v>02-246-05</v>
      </c>
      <c r="C1443" s="113" t="s">
        <v>2962</v>
      </c>
      <c r="D1443" s="113" t="s">
        <v>2961</v>
      </c>
      <c r="E1443" s="113" t="s">
        <v>785</v>
      </c>
      <c r="F1443" s="114">
        <v>59</v>
      </c>
      <c r="G1443" s="113" t="s">
        <v>2334</v>
      </c>
      <c r="H1443" s="113" t="s">
        <v>277</v>
      </c>
      <c r="I1443" s="113" t="s">
        <v>1408</v>
      </c>
      <c r="J1443" s="113" t="s">
        <v>327</v>
      </c>
      <c r="K1443" s="113" t="s">
        <v>382</v>
      </c>
      <c r="L1443" s="113" t="s">
        <v>420</v>
      </c>
      <c r="M1443" s="113" t="s">
        <v>388</v>
      </c>
      <c r="N1443" s="113" t="s">
        <v>44</v>
      </c>
      <c r="O1443" s="113" t="s">
        <v>386</v>
      </c>
      <c r="P1443" s="113" t="s">
        <v>824</v>
      </c>
      <c r="Q1443" s="113">
        <v>32</v>
      </c>
      <c r="R1443" s="113" t="s">
        <v>71</v>
      </c>
      <c r="S1443" s="84" t="str">
        <f t="shared" si="154"/>
        <v>BASEBALL CASHMERE</v>
      </c>
      <c r="T1443" s="84" t="str">
        <f t="shared" si="157"/>
        <v>темно-серый</v>
      </c>
      <c r="Y1443" s="60">
        <f t="shared" si="158"/>
        <v>2</v>
      </c>
      <c r="Z1443" s="49">
        <f t="shared" si="159"/>
        <v>246</v>
      </c>
      <c r="AA1443" s="60">
        <f t="shared" si="160"/>
        <v>2246</v>
      </c>
    </row>
    <row r="1444" spans="1:27">
      <c r="A1444" s="84" t="str">
        <f t="shared" si="155"/>
        <v>772010232</v>
      </c>
      <c r="B1444" s="84" t="str">
        <f t="shared" si="156"/>
        <v>02-246-05</v>
      </c>
      <c r="C1444" s="113" t="s">
        <v>2963</v>
      </c>
      <c r="D1444" s="113" t="s">
        <v>2961</v>
      </c>
      <c r="E1444" s="113" t="s">
        <v>788</v>
      </c>
      <c r="F1444" s="114">
        <v>61</v>
      </c>
      <c r="G1444" s="113" t="s">
        <v>2334</v>
      </c>
      <c r="H1444" s="113" t="s">
        <v>277</v>
      </c>
      <c r="I1444" s="113" t="s">
        <v>1408</v>
      </c>
      <c r="J1444" s="113" t="s">
        <v>327</v>
      </c>
      <c r="K1444" s="113" t="s">
        <v>382</v>
      </c>
      <c r="L1444" s="113" t="s">
        <v>420</v>
      </c>
      <c r="M1444" s="113" t="s">
        <v>388</v>
      </c>
      <c r="N1444" s="113" t="s">
        <v>44</v>
      </c>
      <c r="O1444" s="113" t="s">
        <v>386</v>
      </c>
      <c r="P1444" s="113" t="s">
        <v>824</v>
      </c>
      <c r="Q1444" s="113">
        <v>32</v>
      </c>
      <c r="R1444" s="113" t="s">
        <v>71</v>
      </c>
      <c r="S1444" s="84" t="str">
        <f t="shared" si="154"/>
        <v>BASEBALL CASHMERE</v>
      </c>
      <c r="T1444" s="84" t="str">
        <f t="shared" si="157"/>
        <v>темно-серый</v>
      </c>
      <c r="Y1444" s="60">
        <f t="shared" si="158"/>
        <v>2</v>
      </c>
      <c r="Z1444" s="49">
        <f t="shared" si="159"/>
        <v>246</v>
      </c>
      <c r="AA1444" s="60">
        <f t="shared" si="160"/>
        <v>2246</v>
      </c>
    </row>
    <row r="1445" spans="1:27">
      <c r="A1445" s="84" t="str">
        <f t="shared" si="155"/>
        <v>772010232</v>
      </c>
      <c r="B1445" s="84" t="str">
        <f t="shared" si="156"/>
        <v>02-246-05</v>
      </c>
      <c r="C1445" s="113" t="s">
        <v>2964</v>
      </c>
      <c r="D1445" s="113" t="s">
        <v>2961</v>
      </c>
      <c r="E1445" s="113" t="s">
        <v>789</v>
      </c>
      <c r="F1445" s="114">
        <v>63</v>
      </c>
      <c r="G1445" s="113" t="s">
        <v>2334</v>
      </c>
      <c r="H1445" s="113" t="s">
        <v>277</v>
      </c>
      <c r="I1445" s="113" t="s">
        <v>1408</v>
      </c>
      <c r="J1445" s="113" t="s">
        <v>327</v>
      </c>
      <c r="K1445" s="113" t="s">
        <v>382</v>
      </c>
      <c r="L1445" s="113" t="s">
        <v>420</v>
      </c>
      <c r="M1445" s="113" t="s">
        <v>388</v>
      </c>
      <c r="N1445" s="113" t="s">
        <v>44</v>
      </c>
      <c r="O1445" s="113" t="s">
        <v>386</v>
      </c>
      <c r="P1445" s="113" t="s">
        <v>824</v>
      </c>
      <c r="Q1445" s="113">
        <v>32</v>
      </c>
      <c r="R1445" s="113" t="s">
        <v>71</v>
      </c>
      <c r="S1445" s="84" t="str">
        <f t="shared" si="154"/>
        <v>BASEBALL CASHMERE</v>
      </c>
      <c r="T1445" s="84" t="str">
        <f t="shared" si="157"/>
        <v>темно-серый</v>
      </c>
      <c r="Y1445" s="60">
        <f t="shared" si="158"/>
        <v>2</v>
      </c>
      <c r="Z1445" s="49">
        <f t="shared" si="159"/>
        <v>246</v>
      </c>
      <c r="AA1445" s="60">
        <f t="shared" si="160"/>
        <v>2246</v>
      </c>
    </row>
    <row r="1446" spans="1:27">
      <c r="A1446" s="84" t="str">
        <f t="shared" si="155"/>
        <v>85193013</v>
      </c>
      <c r="B1446" s="84" t="str">
        <f t="shared" si="156"/>
        <v>02-137-01</v>
      </c>
      <c r="C1446" s="113" t="s">
        <v>2965</v>
      </c>
      <c r="D1446" s="113" t="s">
        <v>2966</v>
      </c>
      <c r="E1446" s="113" t="s">
        <v>800</v>
      </c>
      <c r="F1446" s="114">
        <v>0</v>
      </c>
      <c r="G1446" s="113" t="s">
        <v>1614</v>
      </c>
      <c r="H1446" s="113" t="s">
        <v>83</v>
      </c>
      <c r="I1446" s="113" t="s">
        <v>811</v>
      </c>
      <c r="J1446" s="113" t="s">
        <v>340</v>
      </c>
      <c r="K1446" s="113" t="s">
        <v>382</v>
      </c>
      <c r="L1446" s="113" t="s">
        <v>420</v>
      </c>
      <c r="M1446" s="113" t="s">
        <v>389</v>
      </c>
      <c r="N1446" s="113" t="s">
        <v>44</v>
      </c>
      <c r="O1446" s="113" t="s">
        <v>385</v>
      </c>
      <c r="P1446" s="113" t="s">
        <v>824</v>
      </c>
      <c r="Q1446" s="113">
        <v>3</v>
      </c>
      <c r="R1446" s="113" t="s">
        <v>83</v>
      </c>
      <c r="S1446" s="84" t="str">
        <f t="shared" si="154"/>
        <v>NORTHPORT</v>
      </c>
      <c r="T1446" s="84" t="str">
        <f t="shared" si="157"/>
        <v>серый</v>
      </c>
      <c r="Y1446" s="60">
        <f t="shared" si="158"/>
        <v>2</v>
      </c>
      <c r="Z1446" s="49">
        <f t="shared" si="159"/>
        <v>137</v>
      </c>
      <c r="AA1446" s="60">
        <f t="shared" si="160"/>
        <v>2137</v>
      </c>
    </row>
    <row r="1447" spans="1:27">
      <c r="A1447" s="84" t="str">
        <f t="shared" si="155"/>
        <v>851930122</v>
      </c>
      <c r="B1447" s="84" t="str">
        <f t="shared" si="156"/>
        <v>02-137-06</v>
      </c>
      <c r="C1447" s="113" t="s">
        <v>2967</v>
      </c>
      <c r="D1447" s="113" t="s">
        <v>2968</v>
      </c>
      <c r="E1447" s="113" t="s">
        <v>800</v>
      </c>
      <c r="F1447" s="114">
        <v>0</v>
      </c>
      <c r="G1447" s="113" t="s">
        <v>1614</v>
      </c>
      <c r="H1447" s="113" t="s">
        <v>71</v>
      </c>
      <c r="I1447" s="113" t="s">
        <v>786</v>
      </c>
      <c r="J1447" s="113" t="s">
        <v>340</v>
      </c>
      <c r="K1447" s="113" t="s">
        <v>382</v>
      </c>
      <c r="L1447" s="113" t="s">
        <v>420</v>
      </c>
      <c r="M1447" s="113" t="s">
        <v>389</v>
      </c>
      <c r="N1447" s="113" t="s">
        <v>44</v>
      </c>
      <c r="O1447" s="113" t="s">
        <v>385</v>
      </c>
      <c r="P1447" s="113" t="s">
        <v>824</v>
      </c>
      <c r="Q1447" s="113">
        <v>22</v>
      </c>
      <c r="R1447" s="113" t="s">
        <v>71</v>
      </c>
      <c r="S1447" s="84" t="str">
        <f t="shared" si="154"/>
        <v>NORTHPORT</v>
      </c>
      <c r="T1447" s="84" t="str">
        <f t="shared" si="157"/>
        <v>синий</v>
      </c>
      <c r="Y1447" s="60">
        <f t="shared" si="158"/>
        <v>2</v>
      </c>
      <c r="Z1447" s="49">
        <f t="shared" si="159"/>
        <v>137</v>
      </c>
      <c r="AA1447" s="60">
        <f t="shared" si="160"/>
        <v>2137</v>
      </c>
    </row>
    <row r="1448" spans="1:27">
      <c r="A1448" s="84" t="str">
        <f t="shared" si="155"/>
        <v>851930125</v>
      </c>
      <c r="B1448" s="84" t="str">
        <f t="shared" si="156"/>
        <v>02-137-26</v>
      </c>
      <c r="C1448" s="113" t="s">
        <v>2969</v>
      </c>
      <c r="D1448" s="113" t="s">
        <v>2970</v>
      </c>
      <c r="E1448" s="113" t="s">
        <v>800</v>
      </c>
      <c r="F1448" s="114">
        <v>0</v>
      </c>
      <c r="G1448" s="113" t="s">
        <v>1614</v>
      </c>
      <c r="H1448" s="113" t="s">
        <v>256</v>
      </c>
      <c r="I1448" s="113" t="s">
        <v>811</v>
      </c>
      <c r="J1448" s="113" t="s">
        <v>340</v>
      </c>
      <c r="K1448" s="113" t="s">
        <v>382</v>
      </c>
      <c r="L1448" s="113" t="s">
        <v>420</v>
      </c>
      <c r="M1448" s="113" t="s">
        <v>389</v>
      </c>
      <c r="N1448" s="113" t="s">
        <v>44</v>
      </c>
      <c r="O1448" s="113" t="s">
        <v>385</v>
      </c>
      <c r="P1448" s="113" t="s">
        <v>824</v>
      </c>
      <c r="Q1448" s="113">
        <v>25</v>
      </c>
      <c r="R1448" s="113" t="s">
        <v>71</v>
      </c>
      <c r="S1448" s="84" t="str">
        <f t="shared" si="154"/>
        <v>NORTHPORT</v>
      </c>
      <c r="T1448" s="84" t="str">
        <f t="shared" si="157"/>
        <v>синий / серый</v>
      </c>
      <c r="Y1448" s="60">
        <f t="shared" si="158"/>
        <v>2</v>
      </c>
      <c r="Z1448" s="49">
        <f t="shared" si="159"/>
        <v>137</v>
      </c>
      <c r="AA1448" s="60">
        <f t="shared" si="160"/>
        <v>2137</v>
      </c>
    </row>
    <row r="1449" spans="1:27">
      <c r="A1449" s="84" t="str">
        <f t="shared" si="155"/>
        <v>851930152</v>
      </c>
      <c r="B1449" s="84" t="str">
        <f t="shared" si="156"/>
        <v>02-137-03</v>
      </c>
      <c r="C1449" s="113" t="s">
        <v>2971</v>
      </c>
      <c r="D1449" s="113" t="s">
        <v>2972</v>
      </c>
      <c r="E1449" s="113" t="s">
        <v>800</v>
      </c>
      <c r="F1449" s="114">
        <v>0</v>
      </c>
      <c r="G1449" s="113" t="s">
        <v>1614</v>
      </c>
      <c r="H1449" s="113" t="s">
        <v>195</v>
      </c>
      <c r="I1449" s="113" t="s">
        <v>786</v>
      </c>
      <c r="J1449" s="113" t="s">
        <v>340</v>
      </c>
      <c r="K1449" s="113" t="s">
        <v>382</v>
      </c>
      <c r="L1449" s="113" t="s">
        <v>420</v>
      </c>
      <c r="M1449" s="113" t="s">
        <v>389</v>
      </c>
      <c r="N1449" s="113" t="s">
        <v>44</v>
      </c>
      <c r="O1449" s="113" t="s">
        <v>385</v>
      </c>
      <c r="P1449" s="113" t="s">
        <v>824</v>
      </c>
      <c r="Q1449" s="113">
        <v>52</v>
      </c>
      <c r="R1449" s="113" t="s">
        <v>195</v>
      </c>
      <c r="S1449" s="84" t="str">
        <f t="shared" si="154"/>
        <v>NORTHPORT</v>
      </c>
      <c r="T1449" s="84" t="str">
        <f t="shared" si="157"/>
        <v>оливковый</v>
      </c>
      <c r="Y1449" s="60">
        <f t="shared" si="158"/>
        <v>2</v>
      </c>
      <c r="Z1449" s="49">
        <f t="shared" si="159"/>
        <v>137</v>
      </c>
      <c r="AA1449" s="60">
        <f t="shared" si="160"/>
        <v>2137</v>
      </c>
    </row>
    <row r="1450" spans="1:27">
      <c r="A1450" s="84" t="str">
        <f t="shared" si="155"/>
        <v>851930175</v>
      </c>
      <c r="B1450" s="84" t="str">
        <f t="shared" si="156"/>
        <v>02-137-08</v>
      </c>
      <c r="C1450" s="113" t="s">
        <v>2973</v>
      </c>
      <c r="D1450" s="113" t="s">
        <v>2974</v>
      </c>
      <c r="E1450" s="113" t="s">
        <v>800</v>
      </c>
      <c r="F1450" s="114">
        <v>0</v>
      </c>
      <c r="G1450" s="113" t="s">
        <v>1614</v>
      </c>
      <c r="H1450" s="113" t="s">
        <v>83</v>
      </c>
      <c r="I1450" s="113" t="s">
        <v>811</v>
      </c>
      <c r="J1450" s="113" t="s">
        <v>340</v>
      </c>
      <c r="K1450" s="113" t="s">
        <v>382</v>
      </c>
      <c r="L1450" s="113" t="s">
        <v>420</v>
      </c>
      <c r="M1450" s="113" t="s">
        <v>389</v>
      </c>
      <c r="N1450" s="113" t="s">
        <v>44</v>
      </c>
      <c r="O1450" s="113" t="s">
        <v>385</v>
      </c>
      <c r="P1450" s="113" t="s">
        <v>824</v>
      </c>
      <c r="Q1450" s="113">
        <v>75</v>
      </c>
      <c r="R1450" s="113" t="s">
        <v>83</v>
      </c>
      <c r="S1450" s="84" t="str">
        <f t="shared" si="154"/>
        <v>NORTHPORT</v>
      </c>
      <c r="T1450" s="84" t="str">
        <f t="shared" si="157"/>
        <v>серый</v>
      </c>
      <c r="Y1450" s="60">
        <f t="shared" si="158"/>
        <v>2</v>
      </c>
      <c r="Z1450" s="49">
        <f t="shared" si="159"/>
        <v>137</v>
      </c>
      <c r="AA1450" s="60">
        <f t="shared" si="160"/>
        <v>2137</v>
      </c>
    </row>
    <row r="1451" spans="1:27">
      <c r="A1451" s="84" t="str">
        <f t="shared" si="155"/>
        <v>851930189</v>
      </c>
      <c r="B1451" s="84" t="str">
        <f t="shared" si="156"/>
        <v>02-137-12</v>
      </c>
      <c r="C1451" s="113" t="s">
        <v>2975</v>
      </c>
      <c r="D1451" s="113" t="s">
        <v>2976</v>
      </c>
      <c r="E1451" s="113" t="s">
        <v>800</v>
      </c>
      <c r="F1451" s="114">
        <v>0</v>
      </c>
      <c r="G1451" s="113" t="s">
        <v>1614</v>
      </c>
      <c r="H1451" s="113" t="s">
        <v>121</v>
      </c>
      <c r="I1451" s="113" t="s">
        <v>811</v>
      </c>
      <c r="J1451" s="113" t="s">
        <v>340</v>
      </c>
      <c r="K1451" s="113" t="s">
        <v>382</v>
      </c>
      <c r="L1451" s="113" t="s">
        <v>420</v>
      </c>
      <c r="M1451" s="113" t="s">
        <v>389</v>
      </c>
      <c r="N1451" s="113" t="s">
        <v>44</v>
      </c>
      <c r="O1451" s="113" t="s">
        <v>385</v>
      </c>
      <c r="P1451" s="113" t="s">
        <v>824</v>
      </c>
      <c r="Q1451" s="113">
        <v>89</v>
      </c>
      <c r="R1451" s="113" t="s">
        <v>121</v>
      </c>
      <c r="S1451" s="84" t="str">
        <f t="shared" si="154"/>
        <v>NORTHPORT</v>
      </c>
      <c r="T1451" s="84" t="str">
        <f t="shared" si="157"/>
        <v>бордовый</v>
      </c>
      <c r="Y1451" s="60">
        <f t="shared" si="158"/>
        <v>2</v>
      </c>
      <c r="Z1451" s="49">
        <f t="shared" si="159"/>
        <v>137</v>
      </c>
      <c r="AA1451" s="60">
        <f t="shared" si="160"/>
        <v>2137</v>
      </c>
    </row>
    <row r="1452" spans="1:27">
      <c r="A1452" s="84" t="str">
        <f t="shared" si="155"/>
        <v>852930133</v>
      </c>
      <c r="B1452" s="84" t="str">
        <f t="shared" si="156"/>
        <v>02-138-05</v>
      </c>
      <c r="C1452" s="113" t="s">
        <v>2977</v>
      </c>
      <c r="D1452" s="113" t="s">
        <v>2978</v>
      </c>
      <c r="E1452" s="113" t="s">
        <v>800</v>
      </c>
      <c r="F1452" s="114">
        <v>0</v>
      </c>
      <c r="G1452" s="113" t="s">
        <v>1619</v>
      </c>
      <c r="H1452" s="113" t="s">
        <v>277</v>
      </c>
      <c r="I1452" s="113" t="s">
        <v>786</v>
      </c>
      <c r="J1452" s="113" t="s">
        <v>340</v>
      </c>
      <c r="K1452" s="113" t="s">
        <v>382</v>
      </c>
      <c r="L1452" s="113" t="s">
        <v>420</v>
      </c>
      <c r="M1452" s="113" t="s">
        <v>389</v>
      </c>
      <c r="N1452" s="113" t="s">
        <v>44</v>
      </c>
      <c r="O1452" s="113" t="s">
        <v>385</v>
      </c>
      <c r="P1452" s="113" t="s">
        <v>824</v>
      </c>
      <c r="Q1452" s="113">
        <v>33</v>
      </c>
      <c r="R1452" s="113" t="s">
        <v>83</v>
      </c>
      <c r="S1452" s="84" t="str">
        <f t="shared" si="154"/>
        <v>PARKMAN</v>
      </c>
      <c r="T1452" s="84" t="str">
        <f t="shared" si="157"/>
        <v>темно-серый</v>
      </c>
      <c r="Y1452" s="60">
        <f t="shared" si="158"/>
        <v>2</v>
      </c>
      <c r="Z1452" s="49">
        <f t="shared" si="159"/>
        <v>138</v>
      </c>
      <c r="AA1452" s="60">
        <f t="shared" si="160"/>
        <v>2138</v>
      </c>
    </row>
    <row r="1453" spans="1:27">
      <c r="A1453" s="84" t="str">
        <f t="shared" si="155"/>
        <v>852930175</v>
      </c>
      <c r="B1453" s="84" t="str">
        <f t="shared" si="156"/>
        <v>02-138-67</v>
      </c>
      <c r="C1453" s="113" t="s">
        <v>2979</v>
      </c>
      <c r="D1453" s="113" t="s">
        <v>2980</v>
      </c>
      <c r="E1453" s="113" t="s">
        <v>800</v>
      </c>
      <c r="F1453" s="114">
        <v>0</v>
      </c>
      <c r="G1453" s="113" t="s">
        <v>1619</v>
      </c>
      <c r="H1453" s="113" t="s">
        <v>174</v>
      </c>
      <c r="I1453" s="113" t="s">
        <v>811</v>
      </c>
      <c r="J1453" s="113" t="s">
        <v>340</v>
      </c>
      <c r="K1453" s="113" t="s">
        <v>382</v>
      </c>
      <c r="L1453" s="113" t="s">
        <v>420</v>
      </c>
      <c r="M1453" s="113" t="s">
        <v>389</v>
      </c>
      <c r="N1453" s="113" t="s">
        <v>44</v>
      </c>
      <c r="O1453" s="113" t="s">
        <v>385</v>
      </c>
      <c r="P1453" s="113" t="s">
        <v>824</v>
      </c>
      <c r="Q1453" s="113">
        <v>75</v>
      </c>
      <c r="R1453" s="113" t="s">
        <v>86</v>
      </c>
      <c r="S1453" s="84" t="str">
        <f t="shared" si="154"/>
        <v>PARKMAN</v>
      </c>
      <c r="T1453" s="84" t="str">
        <f t="shared" si="157"/>
        <v>коричневый / серый</v>
      </c>
      <c r="Y1453" s="60">
        <f t="shared" si="158"/>
        <v>2</v>
      </c>
      <c r="Z1453" s="49">
        <f t="shared" si="159"/>
        <v>138</v>
      </c>
      <c r="AA1453" s="60">
        <f t="shared" si="160"/>
        <v>2138</v>
      </c>
    </row>
    <row r="1454" spans="1:27">
      <c r="A1454" s="84" t="str">
        <f t="shared" si="155"/>
        <v>852930189</v>
      </c>
      <c r="B1454" s="84" t="str">
        <f t="shared" si="156"/>
        <v>02-138-12</v>
      </c>
      <c r="C1454" s="113" t="s">
        <v>2981</v>
      </c>
      <c r="D1454" s="113" t="s">
        <v>2982</v>
      </c>
      <c r="E1454" s="113" t="s">
        <v>800</v>
      </c>
      <c r="F1454" s="114">
        <v>0</v>
      </c>
      <c r="G1454" s="113" t="s">
        <v>1619</v>
      </c>
      <c r="H1454" s="113" t="s">
        <v>121</v>
      </c>
      <c r="I1454" s="113" t="s">
        <v>811</v>
      </c>
      <c r="J1454" s="113" t="s">
        <v>340</v>
      </c>
      <c r="K1454" s="113" t="s">
        <v>382</v>
      </c>
      <c r="L1454" s="113" t="s">
        <v>420</v>
      </c>
      <c r="M1454" s="113" t="s">
        <v>389</v>
      </c>
      <c r="N1454" s="113" t="s">
        <v>44</v>
      </c>
      <c r="O1454" s="113" t="s">
        <v>385</v>
      </c>
      <c r="P1454" s="113" t="s">
        <v>824</v>
      </c>
      <c r="Q1454" s="113">
        <v>89</v>
      </c>
      <c r="R1454" s="113" t="s">
        <v>121</v>
      </c>
      <c r="S1454" s="84" t="str">
        <f t="shared" si="154"/>
        <v>PARKMAN</v>
      </c>
      <c r="T1454" s="84" t="str">
        <f t="shared" si="157"/>
        <v>бордовый</v>
      </c>
      <c r="Y1454" s="60">
        <f t="shared" si="158"/>
        <v>2</v>
      </c>
      <c r="Z1454" s="49">
        <f t="shared" si="159"/>
        <v>138</v>
      </c>
      <c r="AA1454" s="60">
        <f t="shared" si="160"/>
        <v>2138</v>
      </c>
    </row>
    <row r="1455" spans="1:27">
      <c r="A1455" s="84" t="str">
        <f t="shared" si="155"/>
        <v>94972052</v>
      </c>
      <c r="B1455" s="84" t="str">
        <f t="shared" si="156"/>
        <v>02-237-16</v>
      </c>
      <c r="C1455" s="113" t="s">
        <v>2983</v>
      </c>
      <c r="D1455" s="113" t="s">
        <v>2984</v>
      </c>
      <c r="E1455" s="113">
        <v>8.5</v>
      </c>
      <c r="F1455" s="114">
        <v>85</v>
      </c>
      <c r="G1455" s="113" t="s">
        <v>2285</v>
      </c>
      <c r="H1455" s="113" t="s">
        <v>71</v>
      </c>
      <c r="I1455" s="113" t="s">
        <v>810</v>
      </c>
      <c r="J1455" s="113" t="s">
        <v>337</v>
      </c>
      <c r="K1455" s="113" t="s">
        <v>382</v>
      </c>
      <c r="L1455" s="113" t="s">
        <v>420</v>
      </c>
      <c r="M1455" s="113" t="s">
        <v>389</v>
      </c>
      <c r="N1455" s="113" t="s">
        <v>32</v>
      </c>
      <c r="O1455" s="113" t="s">
        <v>386</v>
      </c>
      <c r="P1455" s="113" t="s">
        <v>824</v>
      </c>
      <c r="Q1455" s="113">
        <v>2</v>
      </c>
      <c r="R1455" s="113" t="s">
        <v>71</v>
      </c>
      <c r="S1455" s="84" t="str">
        <f t="shared" si="154"/>
        <v>GLOVES GOAT NAPPA-WOOL</v>
      </c>
      <c r="T1455" s="84" t="str">
        <f t="shared" si="157"/>
        <v>синий</v>
      </c>
      <c r="Y1455" s="60">
        <f t="shared" si="158"/>
        <v>2</v>
      </c>
      <c r="Z1455" s="49">
        <f t="shared" si="159"/>
        <v>237</v>
      </c>
      <c r="AA1455" s="60">
        <f t="shared" si="160"/>
        <v>2237</v>
      </c>
    </row>
    <row r="1456" spans="1:27">
      <c r="A1456" s="84" t="str">
        <f t="shared" si="155"/>
        <v>94972052</v>
      </c>
      <c r="B1456" s="84" t="str">
        <f t="shared" si="156"/>
        <v>02-237-16</v>
      </c>
      <c r="C1456" s="113" t="s">
        <v>2985</v>
      </c>
      <c r="D1456" s="113" t="s">
        <v>2984</v>
      </c>
      <c r="E1456" s="113">
        <v>9</v>
      </c>
      <c r="F1456" s="114">
        <v>90</v>
      </c>
      <c r="G1456" s="113" t="s">
        <v>2285</v>
      </c>
      <c r="H1456" s="113" t="s">
        <v>71</v>
      </c>
      <c r="I1456" s="113" t="s">
        <v>810</v>
      </c>
      <c r="J1456" s="113" t="s">
        <v>337</v>
      </c>
      <c r="K1456" s="113" t="s">
        <v>382</v>
      </c>
      <c r="L1456" s="113" t="s">
        <v>420</v>
      </c>
      <c r="M1456" s="113" t="s">
        <v>389</v>
      </c>
      <c r="N1456" s="113" t="s">
        <v>32</v>
      </c>
      <c r="O1456" s="113" t="s">
        <v>386</v>
      </c>
      <c r="P1456" s="113" t="s">
        <v>824</v>
      </c>
      <c r="Q1456" s="113">
        <v>2</v>
      </c>
      <c r="R1456" s="113" t="s">
        <v>71</v>
      </c>
      <c r="S1456" s="84" t="str">
        <f t="shared" si="154"/>
        <v>GLOVES GOAT NAPPA-WOOL</v>
      </c>
      <c r="T1456" s="84" t="str">
        <f t="shared" si="157"/>
        <v>синий</v>
      </c>
      <c r="Y1456" s="60">
        <f t="shared" si="158"/>
        <v>2</v>
      </c>
      <c r="Z1456" s="49">
        <f t="shared" si="159"/>
        <v>237</v>
      </c>
      <c r="AA1456" s="60">
        <f t="shared" si="160"/>
        <v>2237</v>
      </c>
    </row>
    <row r="1457" spans="1:27">
      <c r="A1457" s="84" t="str">
        <f t="shared" si="155"/>
        <v>94972052</v>
      </c>
      <c r="B1457" s="84" t="str">
        <f t="shared" si="156"/>
        <v>02-237-16</v>
      </c>
      <c r="C1457" s="113" t="s">
        <v>2986</v>
      </c>
      <c r="D1457" s="113" t="s">
        <v>2984</v>
      </c>
      <c r="E1457" s="113">
        <v>9.5</v>
      </c>
      <c r="F1457" s="114">
        <v>95</v>
      </c>
      <c r="G1457" s="113" t="s">
        <v>2285</v>
      </c>
      <c r="H1457" s="113" t="s">
        <v>71</v>
      </c>
      <c r="I1457" s="113" t="s">
        <v>810</v>
      </c>
      <c r="J1457" s="113" t="s">
        <v>337</v>
      </c>
      <c r="K1457" s="113" t="s">
        <v>382</v>
      </c>
      <c r="L1457" s="113" t="s">
        <v>420</v>
      </c>
      <c r="M1457" s="113" t="s">
        <v>389</v>
      </c>
      <c r="N1457" s="113" t="s">
        <v>32</v>
      </c>
      <c r="O1457" s="113" t="s">
        <v>386</v>
      </c>
      <c r="P1457" s="113" t="s">
        <v>824</v>
      </c>
      <c r="Q1457" s="113">
        <v>2</v>
      </c>
      <c r="R1457" s="113" t="s">
        <v>71</v>
      </c>
      <c r="S1457" s="84" t="str">
        <f t="shared" si="154"/>
        <v>GLOVES GOAT NAPPA-WOOL</v>
      </c>
      <c r="T1457" s="84" t="str">
        <f t="shared" si="157"/>
        <v>синий</v>
      </c>
      <c r="Y1457" s="60">
        <f t="shared" si="158"/>
        <v>2</v>
      </c>
      <c r="Z1457" s="49">
        <f t="shared" si="159"/>
        <v>237</v>
      </c>
      <c r="AA1457" s="60">
        <f t="shared" si="160"/>
        <v>2237</v>
      </c>
    </row>
    <row r="1458" spans="1:27">
      <c r="A1458" s="84" t="str">
        <f t="shared" si="155"/>
        <v>94972052</v>
      </c>
      <c r="B1458" s="84" t="str">
        <f t="shared" si="156"/>
        <v>02-237-16</v>
      </c>
      <c r="C1458" s="113" t="s">
        <v>2987</v>
      </c>
      <c r="D1458" s="113" t="s">
        <v>2984</v>
      </c>
      <c r="E1458" s="113">
        <v>8</v>
      </c>
      <c r="F1458" s="114">
        <v>80</v>
      </c>
      <c r="G1458" s="113" t="s">
        <v>2285</v>
      </c>
      <c r="H1458" s="113" t="s">
        <v>71</v>
      </c>
      <c r="I1458" s="113" t="s">
        <v>810</v>
      </c>
      <c r="J1458" s="113" t="s">
        <v>337</v>
      </c>
      <c r="K1458" s="113" t="s">
        <v>382</v>
      </c>
      <c r="L1458" s="113" t="s">
        <v>420</v>
      </c>
      <c r="M1458" s="113" t="s">
        <v>389</v>
      </c>
      <c r="N1458" s="113" t="s">
        <v>32</v>
      </c>
      <c r="O1458" s="113" t="s">
        <v>386</v>
      </c>
      <c r="P1458" s="113" t="s">
        <v>824</v>
      </c>
      <c r="Q1458" s="113">
        <v>2</v>
      </c>
      <c r="R1458" s="113" t="s">
        <v>71</v>
      </c>
      <c r="S1458" s="84" t="str">
        <f t="shared" si="154"/>
        <v>GLOVES GOAT NAPPA-WOOL</v>
      </c>
      <c r="T1458" s="84" t="str">
        <f t="shared" si="157"/>
        <v>синий</v>
      </c>
      <c r="Y1458" s="60">
        <f t="shared" si="158"/>
        <v>2</v>
      </c>
      <c r="Z1458" s="49">
        <f t="shared" si="159"/>
        <v>237</v>
      </c>
      <c r="AA1458" s="60">
        <f t="shared" si="160"/>
        <v>2237</v>
      </c>
    </row>
    <row r="1459" spans="1:27">
      <c r="A1459" s="84" t="str">
        <f t="shared" si="155"/>
        <v>949720522</v>
      </c>
      <c r="B1459" s="84" t="str">
        <f t="shared" si="156"/>
        <v>02-237-26</v>
      </c>
      <c r="C1459" s="113" t="s">
        <v>2988</v>
      </c>
      <c r="D1459" s="113" t="s">
        <v>2989</v>
      </c>
      <c r="E1459" s="113">
        <v>8.5</v>
      </c>
      <c r="F1459" s="114">
        <v>85</v>
      </c>
      <c r="G1459" s="113" t="s">
        <v>2285</v>
      </c>
      <c r="H1459" s="113" t="s">
        <v>245</v>
      </c>
      <c r="I1459" s="113" t="s">
        <v>810</v>
      </c>
      <c r="J1459" s="113" t="s">
        <v>337</v>
      </c>
      <c r="K1459" s="113" t="s">
        <v>382</v>
      </c>
      <c r="L1459" s="113" t="s">
        <v>420</v>
      </c>
      <c r="M1459" s="113" t="s">
        <v>389</v>
      </c>
      <c r="N1459" s="113" t="s">
        <v>32</v>
      </c>
      <c r="O1459" s="113" t="s">
        <v>386</v>
      </c>
      <c r="P1459" s="113" t="s">
        <v>824</v>
      </c>
      <c r="Q1459" s="113">
        <v>22</v>
      </c>
      <c r="R1459" s="113" t="s">
        <v>83</v>
      </c>
      <c r="S1459" s="84" t="str">
        <f t="shared" si="154"/>
        <v>GLOVES GOAT NAPPA-WOOL</v>
      </c>
      <c r="T1459" s="84" t="str">
        <f t="shared" si="157"/>
        <v>серый / синий</v>
      </c>
      <c r="Y1459" s="60">
        <f t="shared" si="158"/>
        <v>2</v>
      </c>
      <c r="Z1459" s="49">
        <f t="shared" si="159"/>
        <v>237</v>
      </c>
      <c r="AA1459" s="60">
        <f t="shared" si="160"/>
        <v>2237</v>
      </c>
    </row>
    <row r="1460" spans="1:27">
      <c r="A1460" s="84" t="str">
        <f t="shared" si="155"/>
        <v>949720522</v>
      </c>
      <c r="B1460" s="84" t="str">
        <f t="shared" si="156"/>
        <v>02-237-26</v>
      </c>
      <c r="C1460" s="113" t="s">
        <v>2990</v>
      </c>
      <c r="D1460" s="113" t="s">
        <v>2989</v>
      </c>
      <c r="E1460" s="113">
        <v>9</v>
      </c>
      <c r="F1460" s="114">
        <v>90</v>
      </c>
      <c r="G1460" s="113" t="s">
        <v>2285</v>
      </c>
      <c r="H1460" s="113" t="s">
        <v>245</v>
      </c>
      <c r="I1460" s="113" t="s">
        <v>810</v>
      </c>
      <c r="J1460" s="113" t="s">
        <v>337</v>
      </c>
      <c r="K1460" s="113" t="s">
        <v>382</v>
      </c>
      <c r="L1460" s="113" t="s">
        <v>420</v>
      </c>
      <c r="M1460" s="113" t="s">
        <v>389</v>
      </c>
      <c r="N1460" s="113" t="s">
        <v>32</v>
      </c>
      <c r="O1460" s="113" t="s">
        <v>386</v>
      </c>
      <c r="P1460" s="113" t="s">
        <v>824</v>
      </c>
      <c r="Q1460" s="113">
        <v>22</v>
      </c>
      <c r="R1460" s="113" t="s">
        <v>83</v>
      </c>
      <c r="S1460" s="84" t="str">
        <f t="shared" si="154"/>
        <v>GLOVES GOAT NAPPA-WOOL</v>
      </c>
      <c r="T1460" s="84" t="str">
        <f t="shared" si="157"/>
        <v>серый / синий</v>
      </c>
      <c r="Y1460" s="60">
        <f t="shared" si="158"/>
        <v>2</v>
      </c>
      <c r="Z1460" s="49">
        <f t="shared" si="159"/>
        <v>237</v>
      </c>
      <c r="AA1460" s="60">
        <f t="shared" si="160"/>
        <v>2237</v>
      </c>
    </row>
    <row r="1461" spans="1:27">
      <c r="A1461" s="84" t="str">
        <f t="shared" si="155"/>
        <v>949720522</v>
      </c>
      <c r="B1461" s="84" t="str">
        <f t="shared" si="156"/>
        <v>02-237-26</v>
      </c>
      <c r="C1461" s="113" t="s">
        <v>2991</v>
      </c>
      <c r="D1461" s="113" t="s">
        <v>2989</v>
      </c>
      <c r="E1461" s="113">
        <v>9.5</v>
      </c>
      <c r="F1461" s="114">
        <v>95</v>
      </c>
      <c r="G1461" s="113" t="s">
        <v>2285</v>
      </c>
      <c r="H1461" s="113" t="s">
        <v>245</v>
      </c>
      <c r="I1461" s="113" t="s">
        <v>810</v>
      </c>
      <c r="J1461" s="113" t="s">
        <v>337</v>
      </c>
      <c r="K1461" s="113" t="s">
        <v>382</v>
      </c>
      <c r="L1461" s="113" t="s">
        <v>420</v>
      </c>
      <c r="M1461" s="113" t="s">
        <v>389</v>
      </c>
      <c r="N1461" s="113" t="s">
        <v>32</v>
      </c>
      <c r="O1461" s="113" t="s">
        <v>386</v>
      </c>
      <c r="P1461" s="113" t="s">
        <v>824</v>
      </c>
      <c r="Q1461" s="113">
        <v>22</v>
      </c>
      <c r="R1461" s="113" t="s">
        <v>83</v>
      </c>
      <c r="S1461" s="84" t="str">
        <f t="shared" si="154"/>
        <v>GLOVES GOAT NAPPA-WOOL</v>
      </c>
      <c r="T1461" s="84" t="str">
        <f t="shared" si="157"/>
        <v>серый / синий</v>
      </c>
      <c r="Y1461" s="60">
        <f t="shared" si="158"/>
        <v>2</v>
      </c>
      <c r="Z1461" s="49">
        <f t="shared" si="159"/>
        <v>237</v>
      </c>
      <c r="AA1461" s="60">
        <f t="shared" si="160"/>
        <v>2237</v>
      </c>
    </row>
    <row r="1462" spans="1:27">
      <c r="A1462" s="84" t="str">
        <f t="shared" si="155"/>
        <v>949720522</v>
      </c>
      <c r="B1462" s="84" t="str">
        <f t="shared" si="156"/>
        <v>02-237-26</v>
      </c>
      <c r="C1462" s="113" t="s">
        <v>2992</v>
      </c>
      <c r="D1462" s="113" t="s">
        <v>2989</v>
      </c>
      <c r="E1462" s="113">
        <v>10</v>
      </c>
      <c r="F1462" s="114">
        <v>10</v>
      </c>
      <c r="G1462" s="113" t="s">
        <v>2285</v>
      </c>
      <c r="H1462" s="113" t="s">
        <v>245</v>
      </c>
      <c r="I1462" s="113" t="s">
        <v>810</v>
      </c>
      <c r="J1462" s="113" t="s">
        <v>337</v>
      </c>
      <c r="K1462" s="113" t="s">
        <v>382</v>
      </c>
      <c r="L1462" s="113" t="s">
        <v>420</v>
      </c>
      <c r="M1462" s="113" t="s">
        <v>389</v>
      </c>
      <c r="N1462" s="113" t="s">
        <v>32</v>
      </c>
      <c r="O1462" s="113" t="s">
        <v>386</v>
      </c>
      <c r="P1462" s="113" t="s">
        <v>824</v>
      </c>
      <c r="Q1462" s="113">
        <v>22</v>
      </c>
      <c r="R1462" s="113" t="s">
        <v>83</v>
      </c>
      <c r="S1462" s="84" t="str">
        <f t="shared" si="154"/>
        <v>GLOVES GOAT NAPPA-WOOL</v>
      </c>
      <c r="T1462" s="84" t="str">
        <f t="shared" si="157"/>
        <v>серый / синий</v>
      </c>
      <c r="Y1462" s="60">
        <f t="shared" si="158"/>
        <v>2</v>
      </c>
      <c r="Z1462" s="49">
        <f t="shared" si="159"/>
        <v>237</v>
      </c>
      <c r="AA1462" s="60">
        <f t="shared" si="160"/>
        <v>2237</v>
      </c>
    </row>
    <row r="1463" spans="1:27">
      <c r="A1463" s="84" t="str">
        <f t="shared" si="155"/>
        <v>949720522</v>
      </c>
      <c r="B1463" s="84" t="str">
        <f t="shared" si="156"/>
        <v>02-237-26</v>
      </c>
      <c r="C1463" s="113" t="s">
        <v>2993</v>
      </c>
      <c r="D1463" s="113" t="s">
        <v>2989</v>
      </c>
      <c r="E1463" s="113">
        <v>8</v>
      </c>
      <c r="F1463" s="114">
        <v>80</v>
      </c>
      <c r="G1463" s="113" t="s">
        <v>2285</v>
      </c>
      <c r="H1463" s="113" t="s">
        <v>245</v>
      </c>
      <c r="I1463" s="113" t="s">
        <v>810</v>
      </c>
      <c r="J1463" s="113" t="s">
        <v>337</v>
      </c>
      <c r="K1463" s="113" t="s">
        <v>382</v>
      </c>
      <c r="L1463" s="113" t="s">
        <v>420</v>
      </c>
      <c r="M1463" s="113" t="s">
        <v>389</v>
      </c>
      <c r="N1463" s="113" t="s">
        <v>32</v>
      </c>
      <c r="O1463" s="113" t="s">
        <v>386</v>
      </c>
      <c r="P1463" s="113" t="s">
        <v>824</v>
      </c>
      <c r="Q1463" s="113">
        <v>22</v>
      </c>
      <c r="R1463" s="113" t="s">
        <v>83</v>
      </c>
      <c r="S1463" s="84" t="str">
        <f t="shared" si="154"/>
        <v>GLOVES GOAT NAPPA-WOOL</v>
      </c>
      <c r="T1463" s="84" t="str">
        <f t="shared" si="157"/>
        <v>серый / синий</v>
      </c>
      <c r="Y1463" s="60">
        <f t="shared" si="158"/>
        <v>2</v>
      </c>
      <c r="Z1463" s="49">
        <f t="shared" si="159"/>
        <v>237</v>
      </c>
      <c r="AA1463" s="60">
        <f t="shared" si="160"/>
        <v>2237</v>
      </c>
    </row>
    <row r="1464" spans="1:27">
      <c r="A1464" s="84" t="str">
        <f t="shared" si="155"/>
        <v>949720556</v>
      </c>
      <c r="B1464" s="84" t="str">
        <f t="shared" si="156"/>
        <v>02-237-15</v>
      </c>
      <c r="C1464" s="113" t="s">
        <v>2994</v>
      </c>
      <c r="D1464" s="113" t="s">
        <v>2995</v>
      </c>
      <c r="E1464" s="113">
        <v>8.5</v>
      </c>
      <c r="F1464" s="114">
        <v>85</v>
      </c>
      <c r="G1464" s="113" t="s">
        <v>2285</v>
      </c>
      <c r="H1464" s="113" t="s">
        <v>86</v>
      </c>
      <c r="I1464" s="113" t="s">
        <v>810</v>
      </c>
      <c r="J1464" s="113" t="s">
        <v>337</v>
      </c>
      <c r="K1464" s="113" t="s">
        <v>382</v>
      </c>
      <c r="L1464" s="113" t="s">
        <v>420</v>
      </c>
      <c r="M1464" s="113" t="s">
        <v>389</v>
      </c>
      <c r="N1464" s="113" t="s">
        <v>32</v>
      </c>
      <c r="O1464" s="113" t="s">
        <v>386</v>
      </c>
      <c r="P1464" s="113" t="s">
        <v>824</v>
      </c>
      <c r="Q1464" s="113">
        <v>56</v>
      </c>
      <c r="R1464" s="113" t="s">
        <v>86</v>
      </c>
      <c r="S1464" s="84" t="str">
        <f t="shared" si="154"/>
        <v>GLOVES GOAT NAPPA-WOOL</v>
      </c>
      <c r="T1464" s="84" t="str">
        <f t="shared" si="157"/>
        <v>коричневый</v>
      </c>
      <c r="Y1464" s="60">
        <f t="shared" si="158"/>
        <v>2</v>
      </c>
      <c r="Z1464" s="49">
        <f t="shared" si="159"/>
        <v>237</v>
      </c>
      <c r="AA1464" s="60">
        <f t="shared" si="160"/>
        <v>2237</v>
      </c>
    </row>
    <row r="1465" spans="1:27">
      <c r="A1465" s="84" t="str">
        <f t="shared" si="155"/>
        <v>949720556</v>
      </c>
      <c r="B1465" s="84" t="str">
        <f t="shared" si="156"/>
        <v>02-237-15</v>
      </c>
      <c r="C1465" s="113" t="s">
        <v>2996</v>
      </c>
      <c r="D1465" s="113" t="s">
        <v>2995</v>
      </c>
      <c r="E1465" s="113">
        <v>9</v>
      </c>
      <c r="F1465" s="114">
        <v>90</v>
      </c>
      <c r="G1465" s="113" t="s">
        <v>2285</v>
      </c>
      <c r="H1465" s="113" t="s">
        <v>86</v>
      </c>
      <c r="I1465" s="113" t="s">
        <v>810</v>
      </c>
      <c r="J1465" s="113" t="s">
        <v>337</v>
      </c>
      <c r="K1465" s="113" t="s">
        <v>382</v>
      </c>
      <c r="L1465" s="113" t="s">
        <v>420</v>
      </c>
      <c r="M1465" s="113" t="s">
        <v>389</v>
      </c>
      <c r="N1465" s="113" t="s">
        <v>32</v>
      </c>
      <c r="O1465" s="113" t="s">
        <v>386</v>
      </c>
      <c r="P1465" s="113" t="s">
        <v>824</v>
      </c>
      <c r="Q1465" s="113">
        <v>56</v>
      </c>
      <c r="R1465" s="113" t="s">
        <v>86</v>
      </c>
      <c r="S1465" s="84" t="str">
        <f t="shared" si="154"/>
        <v>GLOVES GOAT NAPPA-WOOL</v>
      </c>
      <c r="T1465" s="84" t="str">
        <f t="shared" si="157"/>
        <v>коричневый</v>
      </c>
      <c r="Y1465" s="60">
        <f t="shared" si="158"/>
        <v>2</v>
      </c>
      <c r="Z1465" s="49">
        <f t="shared" si="159"/>
        <v>237</v>
      </c>
      <c r="AA1465" s="60">
        <f t="shared" si="160"/>
        <v>2237</v>
      </c>
    </row>
    <row r="1466" spans="1:27">
      <c r="A1466" s="84" t="str">
        <f t="shared" si="155"/>
        <v>949720556</v>
      </c>
      <c r="B1466" s="84" t="str">
        <f t="shared" si="156"/>
        <v>02-237-15</v>
      </c>
      <c r="C1466" s="113" t="s">
        <v>2997</v>
      </c>
      <c r="D1466" s="113" t="s">
        <v>2995</v>
      </c>
      <c r="E1466" s="113">
        <v>9.5</v>
      </c>
      <c r="F1466" s="114">
        <v>95</v>
      </c>
      <c r="G1466" s="113" t="s">
        <v>2285</v>
      </c>
      <c r="H1466" s="113" t="s">
        <v>86</v>
      </c>
      <c r="I1466" s="113" t="s">
        <v>810</v>
      </c>
      <c r="J1466" s="113" t="s">
        <v>337</v>
      </c>
      <c r="K1466" s="113" t="s">
        <v>382</v>
      </c>
      <c r="L1466" s="113" t="s">
        <v>420</v>
      </c>
      <c r="M1466" s="113" t="s">
        <v>389</v>
      </c>
      <c r="N1466" s="113" t="s">
        <v>32</v>
      </c>
      <c r="O1466" s="113" t="s">
        <v>386</v>
      </c>
      <c r="P1466" s="113" t="s">
        <v>824</v>
      </c>
      <c r="Q1466" s="113">
        <v>56</v>
      </c>
      <c r="R1466" s="113" t="s">
        <v>86</v>
      </c>
      <c r="S1466" s="84" t="str">
        <f t="shared" si="154"/>
        <v>GLOVES GOAT NAPPA-WOOL</v>
      </c>
      <c r="T1466" s="84" t="str">
        <f t="shared" si="157"/>
        <v>коричневый</v>
      </c>
      <c r="Y1466" s="60">
        <f t="shared" si="158"/>
        <v>2</v>
      </c>
      <c r="Z1466" s="49">
        <f t="shared" si="159"/>
        <v>237</v>
      </c>
      <c r="AA1466" s="60">
        <f t="shared" si="160"/>
        <v>2237</v>
      </c>
    </row>
    <row r="1467" spans="1:27">
      <c r="A1467" s="84" t="str">
        <f t="shared" si="155"/>
        <v>949720556</v>
      </c>
      <c r="B1467" s="84" t="str">
        <f t="shared" si="156"/>
        <v>02-237-15</v>
      </c>
      <c r="C1467" s="113" t="s">
        <v>2998</v>
      </c>
      <c r="D1467" s="113" t="s">
        <v>2995</v>
      </c>
      <c r="E1467" s="113">
        <v>10</v>
      </c>
      <c r="F1467" s="114">
        <v>10</v>
      </c>
      <c r="G1467" s="113" t="s">
        <v>2285</v>
      </c>
      <c r="H1467" s="113" t="s">
        <v>86</v>
      </c>
      <c r="I1467" s="113" t="s">
        <v>810</v>
      </c>
      <c r="J1467" s="113" t="s">
        <v>337</v>
      </c>
      <c r="K1467" s="113" t="s">
        <v>382</v>
      </c>
      <c r="L1467" s="113" t="s">
        <v>420</v>
      </c>
      <c r="M1467" s="113" t="s">
        <v>389</v>
      </c>
      <c r="N1467" s="113" t="s">
        <v>32</v>
      </c>
      <c r="O1467" s="113" t="s">
        <v>386</v>
      </c>
      <c r="P1467" s="113" t="s">
        <v>824</v>
      </c>
      <c r="Q1467" s="113">
        <v>56</v>
      </c>
      <c r="R1467" s="113" t="s">
        <v>86</v>
      </c>
      <c r="S1467" s="84" t="str">
        <f t="shared" si="154"/>
        <v>GLOVES GOAT NAPPA-WOOL</v>
      </c>
      <c r="T1467" s="84" t="str">
        <f t="shared" si="157"/>
        <v>коричневый</v>
      </c>
      <c r="Y1467" s="60">
        <f t="shared" si="158"/>
        <v>2</v>
      </c>
      <c r="Z1467" s="49">
        <f t="shared" si="159"/>
        <v>237</v>
      </c>
      <c r="AA1467" s="60">
        <f t="shared" si="160"/>
        <v>2237</v>
      </c>
    </row>
    <row r="1468" spans="1:27">
      <c r="A1468" s="84" t="str">
        <f t="shared" si="155"/>
        <v>949720556</v>
      </c>
      <c r="B1468" s="84" t="str">
        <f t="shared" si="156"/>
        <v>02-237-15</v>
      </c>
      <c r="C1468" s="113" t="s">
        <v>2999</v>
      </c>
      <c r="D1468" s="113" t="s">
        <v>2995</v>
      </c>
      <c r="E1468" s="113">
        <v>8</v>
      </c>
      <c r="F1468" s="114">
        <v>80</v>
      </c>
      <c r="G1468" s="113" t="s">
        <v>2285</v>
      </c>
      <c r="H1468" s="113" t="s">
        <v>86</v>
      </c>
      <c r="I1468" s="113" t="s">
        <v>810</v>
      </c>
      <c r="J1468" s="113" t="s">
        <v>337</v>
      </c>
      <c r="K1468" s="113" t="s">
        <v>382</v>
      </c>
      <c r="L1468" s="113" t="s">
        <v>420</v>
      </c>
      <c r="M1468" s="113" t="s">
        <v>389</v>
      </c>
      <c r="N1468" s="113" t="s">
        <v>32</v>
      </c>
      <c r="O1468" s="113" t="s">
        <v>386</v>
      </c>
      <c r="P1468" s="113" t="s">
        <v>824</v>
      </c>
      <c r="Q1468" s="113">
        <v>56</v>
      </c>
      <c r="R1468" s="113" t="s">
        <v>86</v>
      </c>
      <c r="S1468" s="84" t="str">
        <f t="shared" si="154"/>
        <v>GLOVES GOAT NAPPA-WOOL</v>
      </c>
      <c r="T1468" s="84" t="str">
        <f t="shared" si="157"/>
        <v>коричневый</v>
      </c>
      <c r="Y1468" s="60">
        <f t="shared" si="158"/>
        <v>2</v>
      </c>
      <c r="Z1468" s="49">
        <f t="shared" si="159"/>
        <v>237</v>
      </c>
      <c r="AA1468" s="60">
        <f t="shared" si="160"/>
        <v>2237</v>
      </c>
    </row>
    <row r="1469" spans="1:27">
      <c r="A1469" s="84" t="str">
        <f t="shared" si="155"/>
        <v>77111012</v>
      </c>
      <c r="B1469" s="84" t="str">
        <f t="shared" si="156"/>
        <v>02-214-16</v>
      </c>
      <c r="C1469" s="113" t="s">
        <v>3000</v>
      </c>
      <c r="D1469" s="113" t="s">
        <v>3001</v>
      </c>
      <c r="E1469" s="113" t="s">
        <v>800</v>
      </c>
      <c r="F1469" s="114">
        <v>0</v>
      </c>
      <c r="G1469" s="113" t="s">
        <v>2086</v>
      </c>
      <c r="H1469" s="113" t="s">
        <v>55</v>
      </c>
      <c r="I1469" s="113" t="s">
        <v>792</v>
      </c>
      <c r="J1469" s="113" t="s">
        <v>327</v>
      </c>
      <c r="K1469" s="113" t="s">
        <v>382</v>
      </c>
      <c r="L1469" s="113" t="s">
        <v>420</v>
      </c>
      <c r="M1469" s="113" t="s">
        <v>388</v>
      </c>
      <c r="N1469" s="113" t="s">
        <v>43</v>
      </c>
      <c r="O1469" s="113" t="s">
        <v>386</v>
      </c>
      <c r="P1469" s="113" t="s">
        <v>824</v>
      </c>
      <c r="Q1469" s="113">
        <v>2</v>
      </c>
      <c r="R1469" s="113" t="s">
        <v>71</v>
      </c>
      <c r="S1469" s="84" t="str">
        <f t="shared" si="154"/>
        <v>BASEBALL CAP COTTON</v>
      </c>
      <c r="T1469" s="84" t="str">
        <f t="shared" si="157"/>
        <v>темно-синий</v>
      </c>
      <c r="Y1469" s="60">
        <f t="shared" si="158"/>
        <v>2</v>
      </c>
      <c r="Z1469" s="49">
        <f t="shared" si="159"/>
        <v>214</v>
      </c>
      <c r="AA1469" s="60">
        <f t="shared" si="160"/>
        <v>2214</v>
      </c>
    </row>
    <row r="1470" spans="1:27">
      <c r="A1470" s="84" t="str">
        <f t="shared" si="155"/>
        <v>771110125</v>
      </c>
      <c r="B1470" s="84" t="str">
        <f t="shared" si="156"/>
        <v>02-214-19</v>
      </c>
      <c r="C1470" s="113" t="s">
        <v>3002</v>
      </c>
      <c r="D1470" s="113" t="s">
        <v>3003</v>
      </c>
      <c r="E1470" s="113" t="s">
        <v>800</v>
      </c>
      <c r="F1470" s="114">
        <v>0</v>
      </c>
      <c r="G1470" s="113" t="s">
        <v>2086</v>
      </c>
      <c r="H1470" s="113" t="s">
        <v>91</v>
      </c>
      <c r="I1470" s="113" t="s">
        <v>792</v>
      </c>
      <c r="J1470" s="113" t="s">
        <v>327</v>
      </c>
      <c r="K1470" s="113" t="s">
        <v>382</v>
      </c>
      <c r="L1470" s="113" t="s">
        <v>420</v>
      </c>
      <c r="M1470" s="113" t="s">
        <v>388</v>
      </c>
      <c r="N1470" s="113" t="s">
        <v>43</v>
      </c>
      <c r="O1470" s="113" t="s">
        <v>386</v>
      </c>
      <c r="P1470" s="113" t="s">
        <v>824</v>
      </c>
      <c r="Q1470" s="113">
        <v>25</v>
      </c>
      <c r="R1470" s="113" t="s">
        <v>91</v>
      </c>
      <c r="S1470" s="84" t="str">
        <f t="shared" si="154"/>
        <v>BASEBALL CAP COTTON</v>
      </c>
      <c r="T1470" s="84" t="str">
        <f t="shared" si="157"/>
        <v>голубой</v>
      </c>
      <c r="Y1470" s="60">
        <f t="shared" si="158"/>
        <v>2</v>
      </c>
      <c r="Z1470" s="49">
        <f t="shared" si="159"/>
        <v>214</v>
      </c>
      <c r="AA1470" s="60">
        <f t="shared" si="160"/>
        <v>2214</v>
      </c>
    </row>
    <row r="1471" spans="1:27">
      <c r="A1471" s="84" t="str">
        <f t="shared" si="155"/>
        <v>771110147</v>
      </c>
      <c r="B1471" s="84" t="str">
        <f t="shared" si="156"/>
        <v>02-214-11</v>
      </c>
      <c r="C1471" s="113" t="s">
        <v>3004</v>
      </c>
      <c r="D1471" s="113" t="s">
        <v>3005</v>
      </c>
      <c r="E1471" s="113" t="s">
        <v>800</v>
      </c>
      <c r="F1471" s="114">
        <v>0</v>
      </c>
      <c r="G1471" s="113" t="s">
        <v>2086</v>
      </c>
      <c r="H1471" s="113" t="s">
        <v>60</v>
      </c>
      <c r="I1471" s="113" t="s">
        <v>792</v>
      </c>
      <c r="J1471" s="113" t="s">
        <v>327</v>
      </c>
      <c r="K1471" s="113" t="s">
        <v>382</v>
      </c>
      <c r="L1471" s="113" t="s">
        <v>420</v>
      </c>
      <c r="M1471" s="113" t="s">
        <v>388</v>
      </c>
      <c r="N1471" s="113" t="s">
        <v>43</v>
      </c>
      <c r="O1471" s="113" t="s">
        <v>386</v>
      </c>
      <c r="P1471" s="113" t="s">
        <v>824</v>
      </c>
      <c r="Q1471" s="113">
        <v>47</v>
      </c>
      <c r="R1471" s="113" t="s">
        <v>60</v>
      </c>
      <c r="S1471" s="84" t="str">
        <f t="shared" si="154"/>
        <v>BASEBALL CAP COTTON</v>
      </c>
      <c r="T1471" s="84" t="str">
        <f t="shared" si="157"/>
        <v>зеленый</v>
      </c>
      <c r="Y1471" s="60">
        <f t="shared" si="158"/>
        <v>2</v>
      </c>
      <c r="Z1471" s="49">
        <f t="shared" si="159"/>
        <v>214</v>
      </c>
      <c r="AA1471" s="60">
        <f t="shared" si="160"/>
        <v>2214</v>
      </c>
    </row>
    <row r="1472" spans="1:27">
      <c r="A1472" s="84" t="str">
        <f t="shared" si="155"/>
        <v>771110182</v>
      </c>
      <c r="B1472" s="84" t="str">
        <f t="shared" si="156"/>
        <v>02-214-41</v>
      </c>
      <c r="C1472" s="113" t="s">
        <v>3006</v>
      </c>
      <c r="D1472" s="113" t="s">
        <v>3007</v>
      </c>
      <c r="E1472" s="113" t="s">
        <v>800</v>
      </c>
      <c r="F1472" s="114">
        <v>0</v>
      </c>
      <c r="G1472" s="113" t="s">
        <v>2086</v>
      </c>
      <c r="H1472" s="113" t="s">
        <v>286</v>
      </c>
      <c r="I1472" s="113" t="s">
        <v>792</v>
      </c>
      <c r="J1472" s="113" t="s">
        <v>327</v>
      </c>
      <c r="K1472" s="113" t="s">
        <v>382</v>
      </c>
      <c r="L1472" s="113" t="s">
        <v>420</v>
      </c>
      <c r="M1472" s="113" t="s">
        <v>388</v>
      </c>
      <c r="N1472" s="113" t="s">
        <v>43</v>
      </c>
      <c r="O1472" s="113" t="s">
        <v>386</v>
      </c>
      <c r="P1472" s="113" t="s">
        <v>824</v>
      </c>
      <c r="Q1472" s="113">
        <v>82</v>
      </c>
      <c r="R1472" s="113" t="s">
        <v>286</v>
      </c>
      <c r="S1472" s="84" t="str">
        <f t="shared" si="154"/>
        <v>BASEBALL CAP COTTON</v>
      </c>
      <c r="T1472" s="84" t="str">
        <f t="shared" si="157"/>
        <v>фиолетовый</v>
      </c>
      <c r="Y1472" s="60">
        <f t="shared" si="158"/>
        <v>2</v>
      </c>
      <c r="Z1472" s="49">
        <f t="shared" si="159"/>
        <v>214</v>
      </c>
      <c r="AA1472" s="60">
        <f t="shared" si="160"/>
        <v>2214</v>
      </c>
    </row>
    <row r="1473" spans="1:27">
      <c r="A1473" s="84" t="str">
        <f t="shared" si="155"/>
        <v>771110186</v>
      </c>
      <c r="B1473" s="84" t="str">
        <f t="shared" si="156"/>
        <v>02-214-12</v>
      </c>
      <c r="C1473" s="113" t="s">
        <v>3008</v>
      </c>
      <c r="D1473" s="113" t="s">
        <v>3009</v>
      </c>
      <c r="E1473" s="113" t="s">
        <v>800</v>
      </c>
      <c r="F1473" s="114">
        <v>0</v>
      </c>
      <c r="G1473" s="113" t="s">
        <v>2086</v>
      </c>
      <c r="H1473" s="113" t="s">
        <v>121</v>
      </c>
      <c r="I1473" s="113" t="s">
        <v>792</v>
      </c>
      <c r="J1473" s="113" t="s">
        <v>327</v>
      </c>
      <c r="K1473" s="113" t="s">
        <v>382</v>
      </c>
      <c r="L1473" s="113" t="s">
        <v>420</v>
      </c>
      <c r="M1473" s="113" t="s">
        <v>388</v>
      </c>
      <c r="N1473" s="113" t="s">
        <v>43</v>
      </c>
      <c r="O1473" s="113" t="s">
        <v>386</v>
      </c>
      <c r="P1473" s="113" t="s">
        <v>824</v>
      </c>
      <c r="Q1473" s="113">
        <v>86</v>
      </c>
      <c r="R1473" s="113" t="s">
        <v>121</v>
      </c>
      <c r="S1473" s="84" t="str">
        <f t="shared" si="154"/>
        <v>BASEBALL CAP COTTON</v>
      </c>
      <c r="T1473" s="84" t="str">
        <f t="shared" si="157"/>
        <v>бордовый</v>
      </c>
      <c r="Y1473" s="60">
        <f t="shared" si="158"/>
        <v>2</v>
      </c>
      <c r="Z1473" s="49">
        <f t="shared" si="159"/>
        <v>214</v>
      </c>
      <c r="AA1473" s="60">
        <f t="shared" si="160"/>
        <v>2214</v>
      </c>
    </row>
    <row r="1474" spans="1:27">
      <c r="A1474" s="84" t="str">
        <f t="shared" si="155"/>
        <v>771110195</v>
      </c>
      <c r="B1474" s="84" t="str">
        <f t="shared" si="156"/>
        <v>02-214-20</v>
      </c>
      <c r="C1474" s="113" t="s">
        <v>3010</v>
      </c>
      <c r="D1474" s="113" t="s">
        <v>3011</v>
      </c>
      <c r="E1474" s="113" t="s">
        <v>800</v>
      </c>
      <c r="F1474" s="114">
        <v>0</v>
      </c>
      <c r="G1474" s="113" t="s">
        <v>2086</v>
      </c>
      <c r="H1474" s="113" t="s">
        <v>65</v>
      </c>
      <c r="I1474" s="113" t="s">
        <v>792</v>
      </c>
      <c r="J1474" s="113" t="s">
        <v>327</v>
      </c>
      <c r="K1474" s="113" t="s">
        <v>382</v>
      </c>
      <c r="L1474" s="113" t="s">
        <v>420</v>
      </c>
      <c r="M1474" s="113" t="s">
        <v>388</v>
      </c>
      <c r="N1474" s="113" t="s">
        <v>43</v>
      </c>
      <c r="O1474" s="113" t="s">
        <v>386</v>
      </c>
      <c r="P1474" s="113" t="s">
        <v>824</v>
      </c>
      <c r="Q1474" s="113">
        <v>95</v>
      </c>
      <c r="R1474" s="113" t="s">
        <v>65</v>
      </c>
      <c r="S1474" s="84" t="str">
        <f t="shared" ref="S1474:S1537" si="161">IF(A1474&lt;&gt;"",IF(FIND(" ",G1474)&gt;=1,MID(G1474,FIND(" ",G1474)+1,LEN(G1474)),""),"")</f>
        <v>BASEBALL CAP COTTON</v>
      </c>
      <c r="T1474" s="84" t="str">
        <f t="shared" si="157"/>
        <v>желтый</v>
      </c>
      <c r="Y1474" s="60">
        <f t="shared" si="158"/>
        <v>2</v>
      </c>
      <c r="Z1474" s="49">
        <f t="shared" si="159"/>
        <v>214</v>
      </c>
      <c r="AA1474" s="60">
        <f t="shared" si="160"/>
        <v>2214</v>
      </c>
    </row>
    <row r="1475" spans="1:27">
      <c r="A1475" s="84" t="str">
        <f t="shared" ref="A1475:A1538" si="162">IF(G1475&amp;Q1475&lt;&gt;"",IF(FIND(" ",G1475)&gt;=1,MID(G1475,1,FIND(" ",G1475)-1)&amp;Q1475,G1475&amp;Q1475),"")</f>
        <v>771110261</v>
      </c>
      <c r="B1475" s="84" t="str">
        <f t="shared" ref="B1475:B1538" si="163">IF(C1475&lt;&gt;"",LEFT(C1475,9),"")</f>
        <v>02-215-03</v>
      </c>
      <c r="C1475" s="113" t="s">
        <v>3012</v>
      </c>
      <c r="D1475" s="113" t="s">
        <v>3013</v>
      </c>
      <c r="E1475" s="113" t="s">
        <v>787</v>
      </c>
      <c r="F1475" s="114">
        <v>57</v>
      </c>
      <c r="G1475" s="113" t="s">
        <v>2103</v>
      </c>
      <c r="H1475" s="113" t="s">
        <v>195</v>
      </c>
      <c r="I1475" s="113" t="s">
        <v>792</v>
      </c>
      <c r="J1475" s="113" t="s">
        <v>327</v>
      </c>
      <c r="K1475" s="113" t="s">
        <v>382</v>
      </c>
      <c r="L1475" s="113" t="s">
        <v>420</v>
      </c>
      <c r="M1475" s="113" t="s">
        <v>388</v>
      </c>
      <c r="N1475" s="113" t="s">
        <v>43</v>
      </c>
      <c r="O1475" s="113" t="s">
        <v>386</v>
      </c>
      <c r="P1475" s="113" t="s">
        <v>824</v>
      </c>
      <c r="Q1475" s="113">
        <v>61</v>
      </c>
      <c r="R1475" s="113" t="s">
        <v>195</v>
      </c>
      <c r="S1475" s="84" t="str">
        <f t="shared" si="161"/>
        <v>BASEBALL CAP DELAVE ORGANIC</v>
      </c>
      <c r="T1475" s="84" t="str">
        <f t="shared" ref="T1475:T1538" si="164">IF(H1475&lt;&gt;"",H1475,"")</f>
        <v>оливковый</v>
      </c>
      <c r="Y1475" s="60">
        <f t="shared" ref="Y1475:Y1538" si="165">IFERROR(VALUE(MID($C1475,1,2)),0)</f>
        <v>2</v>
      </c>
      <c r="Z1475" s="49">
        <f t="shared" ref="Z1475:Z1538" si="166">IFERROR(VALUE(MID($C1475,4,3)),0)</f>
        <v>215</v>
      </c>
      <c r="AA1475" s="60">
        <f t="shared" ref="AA1475:AA1538" si="167">VALUE(RIGHT("00"&amp;Y1475,2)&amp;RIGHT("000"&amp;Z1475,3))</f>
        <v>2215</v>
      </c>
    </row>
    <row r="1476" spans="1:27">
      <c r="A1476" s="84" t="str">
        <f t="shared" si="162"/>
        <v>771110261</v>
      </c>
      <c r="B1476" s="84" t="str">
        <f t="shared" si="163"/>
        <v>02-215-03</v>
      </c>
      <c r="C1476" s="113" t="s">
        <v>3014</v>
      </c>
      <c r="D1476" s="113" t="s">
        <v>3013</v>
      </c>
      <c r="E1476" s="113" t="s">
        <v>785</v>
      </c>
      <c r="F1476" s="114">
        <v>59</v>
      </c>
      <c r="G1476" s="113" t="s">
        <v>2103</v>
      </c>
      <c r="H1476" s="113" t="s">
        <v>195</v>
      </c>
      <c r="I1476" s="113" t="s">
        <v>792</v>
      </c>
      <c r="J1476" s="113" t="s">
        <v>327</v>
      </c>
      <c r="K1476" s="113" t="s">
        <v>382</v>
      </c>
      <c r="L1476" s="113" t="s">
        <v>420</v>
      </c>
      <c r="M1476" s="113" t="s">
        <v>388</v>
      </c>
      <c r="N1476" s="113" t="s">
        <v>43</v>
      </c>
      <c r="O1476" s="113" t="s">
        <v>386</v>
      </c>
      <c r="P1476" s="113" t="s">
        <v>824</v>
      </c>
      <c r="Q1476" s="113">
        <v>61</v>
      </c>
      <c r="R1476" s="113" t="s">
        <v>195</v>
      </c>
      <c r="S1476" s="84" t="str">
        <f t="shared" si="161"/>
        <v>BASEBALL CAP DELAVE ORGANIC</v>
      </c>
      <c r="T1476" s="84" t="str">
        <f t="shared" si="164"/>
        <v>оливковый</v>
      </c>
      <c r="Y1476" s="60">
        <f t="shared" si="165"/>
        <v>2</v>
      </c>
      <c r="Z1476" s="49">
        <f t="shared" si="166"/>
        <v>215</v>
      </c>
      <c r="AA1476" s="60">
        <f t="shared" si="167"/>
        <v>2215</v>
      </c>
    </row>
    <row r="1477" spans="1:27">
      <c r="A1477" s="84" t="str">
        <f t="shared" si="162"/>
        <v>771110261</v>
      </c>
      <c r="B1477" s="84" t="str">
        <f t="shared" si="163"/>
        <v>02-215-03</v>
      </c>
      <c r="C1477" s="113" t="s">
        <v>3015</v>
      </c>
      <c r="D1477" s="113" t="s">
        <v>3013</v>
      </c>
      <c r="E1477" s="113" t="s">
        <v>788</v>
      </c>
      <c r="F1477" s="114">
        <v>61</v>
      </c>
      <c r="G1477" s="113" t="s">
        <v>2103</v>
      </c>
      <c r="H1477" s="113" t="s">
        <v>195</v>
      </c>
      <c r="I1477" s="113" t="s">
        <v>792</v>
      </c>
      <c r="J1477" s="113" t="s">
        <v>327</v>
      </c>
      <c r="K1477" s="113" t="s">
        <v>382</v>
      </c>
      <c r="L1477" s="113" t="s">
        <v>420</v>
      </c>
      <c r="M1477" s="113" t="s">
        <v>388</v>
      </c>
      <c r="N1477" s="113" t="s">
        <v>43</v>
      </c>
      <c r="O1477" s="113" t="s">
        <v>386</v>
      </c>
      <c r="P1477" s="113" t="s">
        <v>824</v>
      </c>
      <c r="Q1477" s="113">
        <v>61</v>
      </c>
      <c r="R1477" s="113" t="s">
        <v>195</v>
      </c>
      <c r="S1477" s="84" t="str">
        <f t="shared" si="161"/>
        <v>BASEBALL CAP DELAVE ORGANIC</v>
      </c>
      <c r="T1477" s="84" t="str">
        <f t="shared" si="164"/>
        <v>оливковый</v>
      </c>
      <c r="Y1477" s="60">
        <f t="shared" si="165"/>
        <v>2</v>
      </c>
      <c r="Z1477" s="49">
        <f t="shared" si="166"/>
        <v>215</v>
      </c>
      <c r="AA1477" s="60">
        <f t="shared" si="167"/>
        <v>2215</v>
      </c>
    </row>
    <row r="1478" spans="1:27">
      <c r="A1478" s="84" t="str">
        <f t="shared" si="162"/>
        <v>771110261</v>
      </c>
      <c r="B1478" s="84" t="str">
        <f t="shared" si="163"/>
        <v>02-215-03</v>
      </c>
      <c r="C1478" s="113" t="s">
        <v>3016</v>
      </c>
      <c r="D1478" s="113" t="s">
        <v>3013</v>
      </c>
      <c r="E1478" s="113" t="s">
        <v>789</v>
      </c>
      <c r="F1478" s="114">
        <v>63</v>
      </c>
      <c r="G1478" s="113" t="s">
        <v>2103</v>
      </c>
      <c r="H1478" s="113" t="s">
        <v>195</v>
      </c>
      <c r="I1478" s="113" t="s">
        <v>792</v>
      </c>
      <c r="J1478" s="113" t="s">
        <v>327</v>
      </c>
      <c r="K1478" s="113" t="s">
        <v>382</v>
      </c>
      <c r="L1478" s="113" t="s">
        <v>420</v>
      </c>
      <c r="M1478" s="113" t="s">
        <v>388</v>
      </c>
      <c r="N1478" s="113" t="s">
        <v>43</v>
      </c>
      <c r="O1478" s="113" t="s">
        <v>386</v>
      </c>
      <c r="P1478" s="113" t="s">
        <v>824</v>
      </c>
      <c r="Q1478" s="113">
        <v>61</v>
      </c>
      <c r="R1478" s="113" t="s">
        <v>195</v>
      </c>
      <c r="S1478" s="84" t="str">
        <f t="shared" si="161"/>
        <v>BASEBALL CAP DELAVE ORGANIC</v>
      </c>
      <c r="T1478" s="84" t="str">
        <f t="shared" si="164"/>
        <v>оливковый</v>
      </c>
      <c r="Y1478" s="60">
        <f t="shared" si="165"/>
        <v>2</v>
      </c>
      <c r="Z1478" s="49">
        <f t="shared" si="166"/>
        <v>215</v>
      </c>
      <c r="AA1478" s="60">
        <f t="shared" si="167"/>
        <v>2215</v>
      </c>
    </row>
    <row r="1479" spans="1:27">
      <c r="A1479" s="84" t="str">
        <f t="shared" si="162"/>
        <v>771110285</v>
      </c>
      <c r="B1479" s="84" t="str">
        <f t="shared" si="163"/>
        <v>02-215-12</v>
      </c>
      <c r="C1479" s="113" t="s">
        <v>3017</v>
      </c>
      <c r="D1479" s="113" t="s">
        <v>3018</v>
      </c>
      <c r="E1479" s="113" t="s">
        <v>787</v>
      </c>
      <c r="F1479" s="114">
        <v>57</v>
      </c>
      <c r="G1479" s="113" t="s">
        <v>2103</v>
      </c>
      <c r="H1479" s="113" t="s">
        <v>121</v>
      </c>
      <c r="I1479" s="113" t="s">
        <v>792</v>
      </c>
      <c r="J1479" s="113" t="s">
        <v>327</v>
      </c>
      <c r="K1479" s="113" t="s">
        <v>382</v>
      </c>
      <c r="L1479" s="113" t="s">
        <v>420</v>
      </c>
      <c r="M1479" s="113" t="s">
        <v>388</v>
      </c>
      <c r="N1479" s="113" t="s">
        <v>43</v>
      </c>
      <c r="O1479" s="113" t="s">
        <v>386</v>
      </c>
      <c r="P1479" s="113" t="s">
        <v>824</v>
      </c>
      <c r="Q1479" s="113">
        <v>85</v>
      </c>
      <c r="R1479" s="113" t="s">
        <v>121</v>
      </c>
      <c r="S1479" s="84" t="str">
        <f t="shared" si="161"/>
        <v>BASEBALL CAP DELAVE ORGANIC</v>
      </c>
      <c r="T1479" s="84" t="str">
        <f t="shared" si="164"/>
        <v>бордовый</v>
      </c>
      <c r="Y1479" s="60">
        <f t="shared" si="165"/>
        <v>2</v>
      </c>
      <c r="Z1479" s="49">
        <f t="shared" si="166"/>
        <v>215</v>
      </c>
      <c r="AA1479" s="60">
        <f t="shared" si="167"/>
        <v>2215</v>
      </c>
    </row>
    <row r="1480" spans="1:27">
      <c r="A1480" s="84" t="str">
        <f t="shared" si="162"/>
        <v>771110285</v>
      </c>
      <c r="B1480" s="84" t="str">
        <f t="shared" si="163"/>
        <v>02-215-12</v>
      </c>
      <c r="C1480" s="113" t="s">
        <v>3019</v>
      </c>
      <c r="D1480" s="113" t="s">
        <v>3018</v>
      </c>
      <c r="E1480" s="113" t="s">
        <v>785</v>
      </c>
      <c r="F1480" s="114">
        <v>59</v>
      </c>
      <c r="G1480" s="113" t="s">
        <v>2103</v>
      </c>
      <c r="H1480" s="113" t="s">
        <v>121</v>
      </c>
      <c r="I1480" s="113" t="s">
        <v>792</v>
      </c>
      <c r="J1480" s="113" t="s">
        <v>327</v>
      </c>
      <c r="K1480" s="113" t="s">
        <v>382</v>
      </c>
      <c r="L1480" s="113" t="s">
        <v>420</v>
      </c>
      <c r="M1480" s="113" t="s">
        <v>388</v>
      </c>
      <c r="N1480" s="113" t="s">
        <v>43</v>
      </c>
      <c r="O1480" s="113" t="s">
        <v>386</v>
      </c>
      <c r="P1480" s="113" t="s">
        <v>824</v>
      </c>
      <c r="Q1480" s="113">
        <v>85</v>
      </c>
      <c r="R1480" s="113" t="s">
        <v>121</v>
      </c>
      <c r="S1480" s="84" t="str">
        <f t="shared" si="161"/>
        <v>BASEBALL CAP DELAVE ORGANIC</v>
      </c>
      <c r="T1480" s="84" t="str">
        <f t="shared" si="164"/>
        <v>бордовый</v>
      </c>
      <c r="Y1480" s="60">
        <f t="shared" si="165"/>
        <v>2</v>
      </c>
      <c r="Z1480" s="49">
        <f t="shared" si="166"/>
        <v>215</v>
      </c>
      <c r="AA1480" s="60">
        <f t="shared" si="167"/>
        <v>2215</v>
      </c>
    </row>
    <row r="1481" spans="1:27">
      <c r="A1481" s="84" t="str">
        <f t="shared" si="162"/>
        <v>771110285</v>
      </c>
      <c r="B1481" s="84" t="str">
        <f t="shared" si="163"/>
        <v>02-215-12</v>
      </c>
      <c r="C1481" s="113" t="s">
        <v>3020</v>
      </c>
      <c r="D1481" s="113" t="s">
        <v>3018</v>
      </c>
      <c r="E1481" s="113" t="s">
        <v>788</v>
      </c>
      <c r="F1481" s="114">
        <v>61</v>
      </c>
      <c r="G1481" s="113" t="s">
        <v>2103</v>
      </c>
      <c r="H1481" s="113" t="s">
        <v>121</v>
      </c>
      <c r="I1481" s="113" t="s">
        <v>792</v>
      </c>
      <c r="J1481" s="113" t="s">
        <v>327</v>
      </c>
      <c r="K1481" s="113" t="s">
        <v>382</v>
      </c>
      <c r="L1481" s="113" t="s">
        <v>420</v>
      </c>
      <c r="M1481" s="113" t="s">
        <v>388</v>
      </c>
      <c r="N1481" s="113" t="s">
        <v>43</v>
      </c>
      <c r="O1481" s="113" t="s">
        <v>386</v>
      </c>
      <c r="P1481" s="113" t="s">
        <v>824</v>
      </c>
      <c r="Q1481" s="113">
        <v>85</v>
      </c>
      <c r="R1481" s="113" t="s">
        <v>121</v>
      </c>
      <c r="S1481" s="84" t="str">
        <f t="shared" si="161"/>
        <v>BASEBALL CAP DELAVE ORGANIC</v>
      </c>
      <c r="T1481" s="84" t="str">
        <f t="shared" si="164"/>
        <v>бордовый</v>
      </c>
      <c r="Y1481" s="60">
        <f t="shared" si="165"/>
        <v>2</v>
      </c>
      <c r="Z1481" s="49">
        <f t="shared" si="166"/>
        <v>215</v>
      </c>
      <c r="AA1481" s="60">
        <f t="shared" si="167"/>
        <v>2215</v>
      </c>
    </row>
    <row r="1482" spans="1:27">
      <c r="A1482" s="84" t="str">
        <f t="shared" si="162"/>
        <v>771110285</v>
      </c>
      <c r="B1482" s="84" t="str">
        <f t="shared" si="163"/>
        <v>02-215-12</v>
      </c>
      <c r="C1482" s="113" t="s">
        <v>3021</v>
      </c>
      <c r="D1482" s="113" t="s">
        <v>3018</v>
      </c>
      <c r="E1482" s="113" t="s">
        <v>789</v>
      </c>
      <c r="F1482" s="114">
        <v>63</v>
      </c>
      <c r="G1482" s="113" t="s">
        <v>2103</v>
      </c>
      <c r="H1482" s="113" t="s">
        <v>121</v>
      </c>
      <c r="I1482" s="113" t="s">
        <v>792</v>
      </c>
      <c r="J1482" s="113" t="s">
        <v>327</v>
      </c>
      <c r="K1482" s="113" t="s">
        <v>382</v>
      </c>
      <c r="L1482" s="113" t="s">
        <v>420</v>
      </c>
      <c r="M1482" s="113" t="s">
        <v>388</v>
      </c>
      <c r="N1482" s="113" t="s">
        <v>43</v>
      </c>
      <c r="O1482" s="113" t="s">
        <v>386</v>
      </c>
      <c r="P1482" s="113" t="s">
        <v>824</v>
      </c>
      <c r="Q1482" s="113">
        <v>85</v>
      </c>
      <c r="R1482" s="113" t="s">
        <v>121</v>
      </c>
      <c r="S1482" s="84" t="str">
        <f t="shared" si="161"/>
        <v>BASEBALL CAP DELAVE ORGANIC</v>
      </c>
      <c r="T1482" s="84" t="str">
        <f t="shared" si="164"/>
        <v>бордовый</v>
      </c>
      <c r="Y1482" s="60">
        <f t="shared" si="165"/>
        <v>2</v>
      </c>
      <c r="Z1482" s="49">
        <f t="shared" si="166"/>
        <v>215</v>
      </c>
      <c r="AA1482" s="60">
        <f t="shared" si="167"/>
        <v>2215</v>
      </c>
    </row>
    <row r="1483" spans="1:27">
      <c r="A1483" s="84" t="str">
        <f t="shared" si="162"/>
        <v>771110285</v>
      </c>
      <c r="B1483" s="84" t="str">
        <f t="shared" si="163"/>
        <v>02-215-12</v>
      </c>
      <c r="C1483" s="113" t="s">
        <v>3022</v>
      </c>
      <c r="D1483" s="113" t="s">
        <v>3018</v>
      </c>
      <c r="E1483" s="113" t="s">
        <v>790</v>
      </c>
      <c r="F1483" s="114">
        <v>55</v>
      </c>
      <c r="G1483" s="113" t="s">
        <v>2103</v>
      </c>
      <c r="H1483" s="113" t="s">
        <v>121</v>
      </c>
      <c r="I1483" s="113" t="s">
        <v>792</v>
      </c>
      <c r="J1483" s="113" t="s">
        <v>327</v>
      </c>
      <c r="K1483" s="113" t="s">
        <v>382</v>
      </c>
      <c r="L1483" s="113" t="s">
        <v>420</v>
      </c>
      <c r="M1483" s="113" t="s">
        <v>388</v>
      </c>
      <c r="N1483" s="113" t="s">
        <v>43</v>
      </c>
      <c r="O1483" s="113" t="s">
        <v>386</v>
      </c>
      <c r="P1483" s="113" t="s">
        <v>824</v>
      </c>
      <c r="Q1483" s="113">
        <v>85</v>
      </c>
      <c r="R1483" s="113" t="s">
        <v>121</v>
      </c>
      <c r="S1483" s="84" t="str">
        <f t="shared" si="161"/>
        <v>BASEBALL CAP DELAVE ORGANIC</v>
      </c>
      <c r="T1483" s="84" t="str">
        <f t="shared" si="164"/>
        <v>бордовый</v>
      </c>
      <c r="Y1483" s="60">
        <f t="shared" si="165"/>
        <v>2</v>
      </c>
      <c r="Z1483" s="49">
        <f t="shared" si="166"/>
        <v>215</v>
      </c>
      <c r="AA1483" s="60">
        <f t="shared" si="167"/>
        <v>2215</v>
      </c>
    </row>
    <row r="1484" spans="1:27">
      <c r="A1484" s="84" t="str">
        <f t="shared" si="162"/>
        <v>77111246</v>
      </c>
      <c r="B1484" s="84" t="str">
        <f t="shared" si="163"/>
        <v>02-292-14</v>
      </c>
      <c r="C1484" s="113" t="s">
        <v>3023</v>
      </c>
      <c r="D1484" s="113" t="s">
        <v>3024</v>
      </c>
      <c r="E1484" s="113" t="s">
        <v>787</v>
      </c>
      <c r="F1484" s="114">
        <v>57</v>
      </c>
      <c r="G1484" s="113" t="s">
        <v>3025</v>
      </c>
      <c r="H1484" s="113" t="s">
        <v>86</v>
      </c>
      <c r="I1484" s="113" t="s">
        <v>820</v>
      </c>
      <c r="J1484" s="113" t="s">
        <v>327</v>
      </c>
      <c r="K1484" s="113" t="s">
        <v>382</v>
      </c>
      <c r="L1484" s="113" t="s">
        <v>420</v>
      </c>
      <c r="M1484" s="113" t="s">
        <v>388</v>
      </c>
      <c r="N1484" s="113" t="s">
        <v>43</v>
      </c>
      <c r="O1484" s="113" t="s">
        <v>448</v>
      </c>
      <c r="P1484" s="113" t="s">
        <v>824</v>
      </c>
      <c r="Q1484" s="113">
        <v>6</v>
      </c>
      <c r="R1484" s="113" t="s">
        <v>86</v>
      </c>
      <c r="S1484" s="84" t="str">
        <f t="shared" si="161"/>
        <v>BASEBALL CAP</v>
      </c>
      <c r="T1484" s="84" t="str">
        <f t="shared" si="164"/>
        <v>коричневый</v>
      </c>
      <c r="Y1484" s="60">
        <f t="shared" si="165"/>
        <v>2</v>
      </c>
      <c r="Z1484" s="49">
        <f t="shared" si="166"/>
        <v>292</v>
      </c>
      <c r="AA1484" s="60">
        <f t="shared" si="167"/>
        <v>2292</v>
      </c>
    </row>
    <row r="1485" spans="1:27">
      <c r="A1485" s="84" t="str">
        <f t="shared" si="162"/>
        <v>77111246</v>
      </c>
      <c r="B1485" s="84" t="str">
        <f t="shared" si="163"/>
        <v>02-292-14</v>
      </c>
      <c r="C1485" s="113" t="s">
        <v>3026</v>
      </c>
      <c r="D1485" s="113" t="s">
        <v>3024</v>
      </c>
      <c r="E1485" s="113" t="s">
        <v>785</v>
      </c>
      <c r="F1485" s="114">
        <v>59</v>
      </c>
      <c r="G1485" s="113" t="s">
        <v>3025</v>
      </c>
      <c r="H1485" s="113" t="s">
        <v>86</v>
      </c>
      <c r="I1485" s="113" t="s">
        <v>820</v>
      </c>
      <c r="J1485" s="113" t="s">
        <v>327</v>
      </c>
      <c r="K1485" s="113" t="s">
        <v>382</v>
      </c>
      <c r="L1485" s="113" t="s">
        <v>420</v>
      </c>
      <c r="M1485" s="113" t="s">
        <v>388</v>
      </c>
      <c r="N1485" s="113" t="s">
        <v>43</v>
      </c>
      <c r="O1485" s="113" t="s">
        <v>448</v>
      </c>
      <c r="P1485" s="113" t="s">
        <v>824</v>
      </c>
      <c r="Q1485" s="113">
        <v>6</v>
      </c>
      <c r="R1485" s="113" t="s">
        <v>86</v>
      </c>
      <c r="S1485" s="84" t="str">
        <f t="shared" si="161"/>
        <v>BASEBALL CAP</v>
      </c>
      <c r="T1485" s="84" t="str">
        <f t="shared" si="164"/>
        <v>коричневый</v>
      </c>
      <c r="Y1485" s="60">
        <f t="shared" si="165"/>
        <v>2</v>
      </c>
      <c r="Z1485" s="49">
        <f t="shared" si="166"/>
        <v>292</v>
      </c>
      <c r="AA1485" s="60">
        <f t="shared" si="167"/>
        <v>2292</v>
      </c>
    </row>
    <row r="1486" spans="1:27">
      <c r="A1486" s="84" t="str">
        <f t="shared" si="162"/>
        <v>77111246</v>
      </c>
      <c r="B1486" s="84" t="str">
        <f t="shared" si="163"/>
        <v>02-292-14</v>
      </c>
      <c r="C1486" s="113" t="s">
        <v>3027</v>
      </c>
      <c r="D1486" s="113" t="s">
        <v>3024</v>
      </c>
      <c r="E1486" s="113" t="s">
        <v>788</v>
      </c>
      <c r="F1486" s="114">
        <v>61</v>
      </c>
      <c r="G1486" s="113" t="s">
        <v>3025</v>
      </c>
      <c r="H1486" s="113" t="s">
        <v>86</v>
      </c>
      <c r="I1486" s="113" t="s">
        <v>820</v>
      </c>
      <c r="J1486" s="113" t="s">
        <v>327</v>
      </c>
      <c r="K1486" s="113" t="s">
        <v>382</v>
      </c>
      <c r="L1486" s="113" t="s">
        <v>420</v>
      </c>
      <c r="M1486" s="113" t="s">
        <v>388</v>
      </c>
      <c r="N1486" s="113" t="s">
        <v>43</v>
      </c>
      <c r="O1486" s="113" t="s">
        <v>448</v>
      </c>
      <c r="P1486" s="113" t="s">
        <v>824</v>
      </c>
      <c r="Q1486" s="113">
        <v>6</v>
      </c>
      <c r="R1486" s="113" t="s">
        <v>86</v>
      </c>
      <c r="S1486" s="84" t="str">
        <f t="shared" si="161"/>
        <v>BASEBALL CAP</v>
      </c>
      <c r="T1486" s="84" t="str">
        <f t="shared" si="164"/>
        <v>коричневый</v>
      </c>
      <c r="Y1486" s="60">
        <f t="shared" si="165"/>
        <v>2</v>
      </c>
      <c r="Z1486" s="49">
        <f t="shared" si="166"/>
        <v>292</v>
      </c>
      <c r="AA1486" s="60">
        <f t="shared" si="167"/>
        <v>2292</v>
      </c>
    </row>
    <row r="1487" spans="1:27">
      <c r="A1487" s="84" t="str">
        <f t="shared" si="162"/>
        <v>772110371</v>
      </c>
      <c r="B1487" s="84" t="str">
        <f t="shared" si="163"/>
        <v>02-293-36</v>
      </c>
      <c r="C1487" s="113" t="s">
        <v>3028</v>
      </c>
      <c r="D1487" s="113" t="s">
        <v>3029</v>
      </c>
      <c r="E1487" s="113" t="s">
        <v>800</v>
      </c>
      <c r="F1487" s="114">
        <v>0</v>
      </c>
      <c r="G1487" s="113" t="s">
        <v>3030</v>
      </c>
      <c r="H1487" s="113" t="s">
        <v>187</v>
      </c>
      <c r="I1487" s="113" t="s">
        <v>792</v>
      </c>
      <c r="J1487" s="113" t="s">
        <v>327</v>
      </c>
      <c r="K1487" s="113" t="s">
        <v>382</v>
      </c>
      <c r="L1487" s="113" t="s">
        <v>420</v>
      </c>
      <c r="M1487" s="113" t="s">
        <v>388</v>
      </c>
      <c r="N1487" s="113" t="s">
        <v>43</v>
      </c>
      <c r="O1487" s="113" t="s">
        <v>386</v>
      </c>
      <c r="P1487" s="113" t="s">
        <v>824</v>
      </c>
      <c r="Q1487" s="113">
        <v>71</v>
      </c>
      <c r="R1487" s="113" t="s">
        <v>63</v>
      </c>
      <c r="S1487" s="84" t="str">
        <f t="shared" si="161"/>
        <v>BASEBALL HERRINGBONE</v>
      </c>
      <c r="T1487" s="84" t="str">
        <f t="shared" si="164"/>
        <v>кремовый</v>
      </c>
      <c r="Y1487" s="60">
        <f t="shared" si="165"/>
        <v>2</v>
      </c>
      <c r="Z1487" s="49">
        <f t="shared" si="166"/>
        <v>293</v>
      </c>
      <c r="AA1487" s="60">
        <f t="shared" si="167"/>
        <v>2293</v>
      </c>
    </row>
    <row r="1488" spans="1:27">
      <c r="A1488" s="84" t="str">
        <f t="shared" si="162"/>
        <v>77211045</v>
      </c>
      <c r="B1488" s="84" t="str">
        <f t="shared" si="163"/>
        <v>02-294-03</v>
      </c>
      <c r="C1488" s="113" t="s">
        <v>3031</v>
      </c>
      <c r="D1488" s="113" t="s">
        <v>3032</v>
      </c>
      <c r="E1488" s="113" t="s">
        <v>800</v>
      </c>
      <c r="F1488" s="114">
        <v>0</v>
      </c>
      <c r="G1488" s="113" t="s">
        <v>3033</v>
      </c>
      <c r="H1488" s="113" t="s">
        <v>195</v>
      </c>
      <c r="I1488" s="113" t="s">
        <v>792</v>
      </c>
      <c r="J1488" s="113" t="s">
        <v>327</v>
      </c>
      <c r="K1488" s="113" t="s">
        <v>382</v>
      </c>
      <c r="L1488" s="113" t="s">
        <v>420</v>
      </c>
      <c r="M1488" s="113" t="s">
        <v>388</v>
      </c>
      <c r="N1488" s="113" t="s">
        <v>43</v>
      </c>
      <c r="O1488" s="113" t="s">
        <v>386</v>
      </c>
      <c r="P1488" s="113" t="s">
        <v>824</v>
      </c>
      <c r="Q1488" s="113">
        <v>5</v>
      </c>
      <c r="R1488" s="113" t="s">
        <v>195</v>
      </c>
      <c r="S1488" s="84" t="str">
        <f t="shared" si="161"/>
        <v>BASEBALL COTTON</v>
      </c>
      <c r="T1488" s="84" t="str">
        <f t="shared" si="164"/>
        <v>оливковый</v>
      </c>
      <c r="Y1488" s="60">
        <f t="shared" si="165"/>
        <v>2</v>
      </c>
      <c r="Z1488" s="49">
        <f t="shared" si="166"/>
        <v>294</v>
      </c>
      <c r="AA1488" s="60">
        <f t="shared" si="167"/>
        <v>2294</v>
      </c>
    </row>
    <row r="1489" spans="1:27">
      <c r="A1489" s="84" t="str">
        <f t="shared" si="162"/>
        <v>77211052</v>
      </c>
      <c r="B1489" s="84" t="str">
        <f t="shared" si="163"/>
        <v>02-295-16</v>
      </c>
      <c r="C1489" s="113" t="s">
        <v>3034</v>
      </c>
      <c r="D1489" s="113" t="s">
        <v>3035</v>
      </c>
      <c r="E1489" s="113" t="s">
        <v>800</v>
      </c>
      <c r="F1489" s="114">
        <v>0</v>
      </c>
      <c r="G1489" s="113" t="s">
        <v>3036</v>
      </c>
      <c r="H1489" s="113" t="s">
        <v>55</v>
      </c>
      <c r="I1489" s="113" t="s">
        <v>792</v>
      </c>
      <c r="J1489" s="113" t="s">
        <v>327</v>
      </c>
      <c r="K1489" s="113" t="s">
        <v>382</v>
      </c>
      <c r="L1489" s="113" t="s">
        <v>420</v>
      </c>
      <c r="M1489" s="113" t="s">
        <v>388</v>
      </c>
      <c r="N1489" s="113" t="s">
        <v>43</v>
      </c>
      <c r="O1489" s="113" t="s">
        <v>386</v>
      </c>
      <c r="P1489" s="113" t="s">
        <v>824</v>
      </c>
      <c r="Q1489" s="113">
        <v>2</v>
      </c>
      <c r="R1489" s="113" t="s">
        <v>71</v>
      </c>
      <c r="S1489" s="84" t="str">
        <f t="shared" si="161"/>
        <v>BASEBALL COTTON</v>
      </c>
      <c r="T1489" s="84" t="str">
        <f t="shared" si="164"/>
        <v>темно-синий</v>
      </c>
      <c r="Y1489" s="60">
        <f t="shared" si="165"/>
        <v>2</v>
      </c>
      <c r="Z1489" s="49">
        <f t="shared" si="166"/>
        <v>295</v>
      </c>
      <c r="AA1489" s="60">
        <f t="shared" si="167"/>
        <v>2295</v>
      </c>
    </row>
    <row r="1490" spans="1:27">
      <c r="A1490" s="84" t="str">
        <f t="shared" si="162"/>
        <v>772190194</v>
      </c>
      <c r="B1490" s="84" t="str">
        <f t="shared" si="163"/>
        <v>02-296-35</v>
      </c>
      <c r="C1490" s="113" t="s">
        <v>3037</v>
      </c>
      <c r="D1490" s="113" t="s">
        <v>3038</v>
      </c>
      <c r="E1490" s="113" t="s">
        <v>800</v>
      </c>
      <c r="F1490" s="114">
        <v>0</v>
      </c>
      <c r="G1490" s="113" t="s">
        <v>3039</v>
      </c>
      <c r="H1490" s="113" t="s">
        <v>209</v>
      </c>
      <c r="I1490" s="113" t="s">
        <v>792</v>
      </c>
      <c r="J1490" s="113" t="s">
        <v>356</v>
      </c>
      <c r="K1490" s="113" t="s">
        <v>382</v>
      </c>
      <c r="L1490" s="113" t="s">
        <v>420</v>
      </c>
      <c r="M1490" s="113" t="s">
        <v>388</v>
      </c>
      <c r="N1490" s="113" t="s">
        <v>43</v>
      </c>
      <c r="O1490" s="113" t="s">
        <v>386</v>
      </c>
      <c r="P1490" s="113" t="s">
        <v>824</v>
      </c>
      <c r="Q1490" s="113">
        <v>94</v>
      </c>
      <c r="R1490" s="113" t="s">
        <v>209</v>
      </c>
      <c r="S1490" s="84" t="str">
        <f t="shared" si="161"/>
        <v>CHAIRS</v>
      </c>
      <c r="T1490" s="84" t="str">
        <f t="shared" si="164"/>
        <v>разноцветный</v>
      </c>
      <c r="Y1490" s="60">
        <f t="shared" si="165"/>
        <v>2</v>
      </c>
      <c r="Z1490" s="49">
        <f t="shared" si="166"/>
        <v>296</v>
      </c>
      <c r="AA1490" s="60">
        <f t="shared" si="167"/>
        <v>2296</v>
      </c>
    </row>
    <row r="1491" spans="1:27">
      <c r="A1491" s="84" t="str">
        <f t="shared" si="162"/>
        <v>772190289</v>
      </c>
      <c r="B1491" s="84" t="str">
        <f t="shared" si="163"/>
        <v>02-297-13</v>
      </c>
      <c r="C1491" s="113" t="s">
        <v>3040</v>
      </c>
      <c r="D1491" s="113" t="s">
        <v>3041</v>
      </c>
      <c r="E1491" s="113" t="s">
        <v>800</v>
      </c>
      <c r="F1491" s="114">
        <v>0</v>
      </c>
      <c r="G1491" s="113" t="s">
        <v>3042</v>
      </c>
      <c r="H1491" s="113" t="s">
        <v>199</v>
      </c>
      <c r="I1491" s="113" t="s">
        <v>792</v>
      </c>
      <c r="J1491" s="113" t="s">
        <v>327</v>
      </c>
      <c r="K1491" s="113" t="s">
        <v>382</v>
      </c>
      <c r="L1491" s="113" t="s">
        <v>420</v>
      </c>
      <c r="M1491" s="113" t="s">
        <v>388</v>
      </c>
      <c r="N1491" s="113" t="s">
        <v>43</v>
      </c>
      <c r="O1491" s="113" t="s">
        <v>386</v>
      </c>
      <c r="P1491" s="113" t="s">
        <v>824</v>
      </c>
      <c r="Q1491" s="113">
        <v>89</v>
      </c>
      <c r="R1491" s="113" t="s">
        <v>199</v>
      </c>
      <c r="S1491" s="84" t="str">
        <f t="shared" si="161"/>
        <v>LEAVES</v>
      </c>
      <c r="T1491" s="84" t="str">
        <f t="shared" si="164"/>
        <v>оранжевый</v>
      </c>
      <c r="Y1491" s="60">
        <f t="shared" si="165"/>
        <v>2</v>
      </c>
      <c r="Z1491" s="49">
        <f t="shared" si="166"/>
        <v>297</v>
      </c>
      <c r="AA1491" s="60">
        <f t="shared" si="167"/>
        <v>2297</v>
      </c>
    </row>
    <row r="1492" spans="1:27">
      <c r="A1492" s="84" t="str">
        <f t="shared" si="162"/>
        <v>775110317</v>
      </c>
      <c r="B1492" s="84" t="str">
        <f t="shared" si="163"/>
        <v>02-217-09</v>
      </c>
      <c r="C1492" s="113" t="s">
        <v>3043</v>
      </c>
      <c r="D1492" s="113" t="s">
        <v>3044</v>
      </c>
      <c r="E1492" s="113" t="s">
        <v>800</v>
      </c>
      <c r="F1492" s="114">
        <v>0</v>
      </c>
      <c r="G1492" s="113" t="s">
        <v>2119</v>
      </c>
      <c r="H1492" s="113" t="s">
        <v>293</v>
      </c>
      <c r="I1492" s="113" t="s">
        <v>792</v>
      </c>
      <c r="J1492" s="113" t="s">
        <v>356</v>
      </c>
      <c r="K1492" s="113" t="s">
        <v>382</v>
      </c>
      <c r="L1492" s="113" t="s">
        <v>420</v>
      </c>
      <c r="M1492" s="113" t="s">
        <v>388</v>
      </c>
      <c r="N1492" s="113" t="s">
        <v>43</v>
      </c>
      <c r="O1492" s="113" t="s">
        <v>386</v>
      </c>
      <c r="P1492" s="113" t="s">
        <v>824</v>
      </c>
      <c r="Q1492" s="113">
        <v>17</v>
      </c>
      <c r="R1492" s="113" t="s">
        <v>53</v>
      </c>
      <c r="S1492" s="84" t="str">
        <f t="shared" si="161"/>
        <v>TRUCKER CAP AMERICAN HERITAGE</v>
      </c>
      <c r="T1492" s="84" t="str">
        <f t="shared" si="164"/>
        <v>черный / белый</v>
      </c>
      <c r="Y1492" s="60">
        <f t="shared" si="165"/>
        <v>2</v>
      </c>
      <c r="Z1492" s="49">
        <f t="shared" si="166"/>
        <v>217</v>
      </c>
      <c r="AA1492" s="60">
        <f t="shared" si="167"/>
        <v>2217</v>
      </c>
    </row>
    <row r="1493" spans="1:27">
      <c r="A1493" s="84" t="str">
        <f t="shared" si="162"/>
        <v>775111122</v>
      </c>
      <c r="B1493" s="84" t="str">
        <f t="shared" si="163"/>
        <v>02-298-06</v>
      </c>
      <c r="C1493" s="113" t="s">
        <v>3045</v>
      </c>
      <c r="D1493" s="113" t="s">
        <v>3046</v>
      </c>
      <c r="E1493" s="113" t="s">
        <v>787</v>
      </c>
      <c r="F1493" s="114">
        <v>57</v>
      </c>
      <c r="G1493" s="113" t="s">
        <v>3047</v>
      </c>
      <c r="H1493" s="113" t="s">
        <v>71</v>
      </c>
      <c r="I1493" s="113" t="s">
        <v>3048</v>
      </c>
      <c r="J1493" s="113" t="s">
        <v>327</v>
      </c>
      <c r="K1493" s="113" t="s">
        <v>382</v>
      </c>
      <c r="L1493" s="113" t="s">
        <v>420</v>
      </c>
      <c r="M1493" s="113" t="s">
        <v>388</v>
      </c>
      <c r="N1493" s="113" t="s">
        <v>43</v>
      </c>
      <c r="O1493" s="113" t="s">
        <v>386</v>
      </c>
      <c r="P1493" s="113" t="s">
        <v>824</v>
      </c>
      <c r="Q1493" s="113">
        <v>22</v>
      </c>
      <c r="R1493" s="113" t="s">
        <v>71</v>
      </c>
      <c r="S1493" s="84" t="str">
        <f t="shared" si="161"/>
        <v>NAVAL SUPPLY</v>
      </c>
      <c r="T1493" s="84" t="str">
        <f t="shared" si="164"/>
        <v>синий</v>
      </c>
      <c r="Y1493" s="60">
        <f t="shared" si="165"/>
        <v>2</v>
      </c>
      <c r="Z1493" s="49">
        <f t="shared" si="166"/>
        <v>298</v>
      </c>
      <c r="AA1493" s="60">
        <f t="shared" si="167"/>
        <v>2298</v>
      </c>
    </row>
    <row r="1494" spans="1:27">
      <c r="A1494" s="84" t="str">
        <f t="shared" si="162"/>
        <v>775111122</v>
      </c>
      <c r="B1494" s="84" t="str">
        <f t="shared" si="163"/>
        <v>02-298-06</v>
      </c>
      <c r="C1494" s="113" t="s">
        <v>3049</v>
      </c>
      <c r="D1494" s="113" t="s">
        <v>3046</v>
      </c>
      <c r="E1494" s="113" t="s">
        <v>785</v>
      </c>
      <c r="F1494" s="114">
        <v>59</v>
      </c>
      <c r="G1494" s="113" t="s">
        <v>3047</v>
      </c>
      <c r="H1494" s="113" t="s">
        <v>71</v>
      </c>
      <c r="I1494" s="113" t="s">
        <v>3048</v>
      </c>
      <c r="J1494" s="113" t="s">
        <v>327</v>
      </c>
      <c r="K1494" s="113" t="s">
        <v>382</v>
      </c>
      <c r="L1494" s="113" t="s">
        <v>420</v>
      </c>
      <c r="M1494" s="113" t="s">
        <v>388</v>
      </c>
      <c r="N1494" s="113" t="s">
        <v>43</v>
      </c>
      <c r="O1494" s="113" t="s">
        <v>386</v>
      </c>
      <c r="P1494" s="113" t="s">
        <v>824</v>
      </c>
      <c r="Q1494" s="113">
        <v>22</v>
      </c>
      <c r="R1494" s="113" t="s">
        <v>71</v>
      </c>
      <c r="S1494" s="84" t="str">
        <f t="shared" si="161"/>
        <v>NAVAL SUPPLY</v>
      </c>
      <c r="T1494" s="84" t="str">
        <f t="shared" si="164"/>
        <v>синий</v>
      </c>
      <c r="Y1494" s="60">
        <f t="shared" si="165"/>
        <v>2</v>
      </c>
      <c r="Z1494" s="49">
        <f t="shared" si="166"/>
        <v>298</v>
      </c>
      <c r="AA1494" s="60">
        <f t="shared" si="167"/>
        <v>2298</v>
      </c>
    </row>
    <row r="1495" spans="1:27">
      <c r="A1495" s="84" t="str">
        <f t="shared" si="162"/>
        <v>775111122</v>
      </c>
      <c r="B1495" s="84" t="str">
        <f t="shared" si="163"/>
        <v>02-298-06</v>
      </c>
      <c r="C1495" s="113" t="s">
        <v>3050</v>
      </c>
      <c r="D1495" s="113" t="s">
        <v>3046</v>
      </c>
      <c r="E1495" s="113" t="s">
        <v>788</v>
      </c>
      <c r="F1495" s="114">
        <v>61</v>
      </c>
      <c r="G1495" s="113" t="s">
        <v>3047</v>
      </c>
      <c r="H1495" s="113" t="s">
        <v>71</v>
      </c>
      <c r="I1495" s="113" t="s">
        <v>3048</v>
      </c>
      <c r="J1495" s="113" t="s">
        <v>327</v>
      </c>
      <c r="K1495" s="113" t="s">
        <v>382</v>
      </c>
      <c r="L1495" s="113" t="s">
        <v>420</v>
      </c>
      <c r="M1495" s="113" t="s">
        <v>388</v>
      </c>
      <c r="N1495" s="113" t="s">
        <v>43</v>
      </c>
      <c r="O1495" s="113" t="s">
        <v>386</v>
      </c>
      <c r="P1495" s="113" t="s">
        <v>824</v>
      </c>
      <c r="Q1495" s="113">
        <v>22</v>
      </c>
      <c r="R1495" s="113" t="s">
        <v>71</v>
      </c>
      <c r="S1495" s="84" t="str">
        <f t="shared" si="161"/>
        <v>NAVAL SUPPLY</v>
      </c>
      <c r="T1495" s="84" t="str">
        <f t="shared" si="164"/>
        <v>синий</v>
      </c>
      <c r="Y1495" s="60">
        <f t="shared" si="165"/>
        <v>2</v>
      </c>
      <c r="Z1495" s="49">
        <f t="shared" si="166"/>
        <v>298</v>
      </c>
      <c r="AA1495" s="60">
        <f t="shared" si="167"/>
        <v>2298</v>
      </c>
    </row>
    <row r="1496" spans="1:27">
      <c r="A1496" s="84" t="str">
        <f t="shared" si="162"/>
        <v>775114013</v>
      </c>
      <c r="B1496" s="84" t="str">
        <f t="shared" si="163"/>
        <v>02-299-09</v>
      </c>
      <c r="C1496" s="113" t="s">
        <v>3051</v>
      </c>
      <c r="D1496" s="113" t="s">
        <v>3052</v>
      </c>
      <c r="E1496" s="113" t="s">
        <v>800</v>
      </c>
      <c r="F1496" s="114">
        <v>0</v>
      </c>
      <c r="G1496" s="113" t="s">
        <v>3053</v>
      </c>
      <c r="H1496" s="113" t="s">
        <v>53</v>
      </c>
      <c r="I1496" s="113" t="s">
        <v>3054</v>
      </c>
      <c r="J1496" s="113" t="s">
        <v>356</v>
      </c>
      <c r="K1496" s="113" t="s">
        <v>382</v>
      </c>
      <c r="L1496" s="113" t="s">
        <v>420</v>
      </c>
      <c r="M1496" s="113" t="s">
        <v>388</v>
      </c>
      <c r="N1496" s="113" t="s">
        <v>43</v>
      </c>
      <c r="O1496" s="113" t="s">
        <v>386</v>
      </c>
      <c r="P1496" s="113" t="s">
        <v>824</v>
      </c>
      <c r="Q1496" s="113">
        <v>13</v>
      </c>
      <c r="R1496" s="113" t="s">
        <v>53</v>
      </c>
      <c r="S1496" s="84" t="str">
        <f t="shared" si="161"/>
        <v>SILHOUETTE</v>
      </c>
      <c r="T1496" s="84" t="str">
        <f t="shared" si="164"/>
        <v>черный</v>
      </c>
      <c r="Y1496" s="60">
        <f t="shared" si="165"/>
        <v>2</v>
      </c>
      <c r="Z1496" s="49">
        <f t="shared" si="166"/>
        <v>299</v>
      </c>
      <c r="AA1496" s="60">
        <f t="shared" si="167"/>
        <v>2299</v>
      </c>
    </row>
    <row r="1497" spans="1:27">
      <c r="A1497" s="84" t="str">
        <f t="shared" si="162"/>
        <v>775114186</v>
      </c>
      <c r="B1497" s="84" t="str">
        <f t="shared" si="163"/>
        <v>02-300-00</v>
      </c>
      <c r="C1497" s="113" t="s">
        <v>3055</v>
      </c>
      <c r="D1497" s="113" t="s">
        <v>3056</v>
      </c>
      <c r="E1497" s="113" t="s">
        <v>800</v>
      </c>
      <c r="F1497" s="114">
        <v>0</v>
      </c>
      <c r="G1497" s="113" t="s">
        <v>3057</v>
      </c>
      <c r="H1497" s="113" t="s">
        <v>111</v>
      </c>
      <c r="I1497" s="113" t="s">
        <v>3054</v>
      </c>
      <c r="J1497" s="113" t="s">
        <v>356</v>
      </c>
      <c r="K1497" s="113" t="s">
        <v>382</v>
      </c>
      <c r="L1497" s="113" t="s">
        <v>420</v>
      </c>
      <c r="M1497" s="113" t="s">
        <v>388</v>
      </c>
      <c r="N1497" s="113" t="s">
        <v>43</v>
      </c>
      <c r="O1497" s="113" t="s">
        <v>386</v>
      </c>
      <c r="P1497" s="113" t="s">
        <v>824</v>
      </c>
      <c r="Q1497" s="113">
        <v>86</v>
      </c>
      <c r="R1497" s="113" t="s">
        <v>57</v>
      </c>
      <c r="S1497" s="84" t="str">
        <f t="shared" si="161"/>
        <v>HORSESHOE</v>
      </c>
      <c r="T1497" s="84" t="str">
        <f t="shared" si="164"/>
        <v>белый / красный</v>
      </c>
      <c r="Y1497" s="60">
        <f t="shared" si="165"/>
        <v>2</v>
      </c>
      <c r="Z1497" s="49">
        <f t="shared" si="166"/>
        <v>300</v>
      </c>
      <c r="AA1497" s="60">
        <f t="shared" si="167"/>
        <v>2300</v>
      </c>
    </row>
    <row r="1498" spans="1:27">
      <c r="A1498" s="84" t="str">
        <f t="shared" si="162"/>
        <v>775114372</v>
      </c>
      <c r="B1498" s="84" t="str">
        <f t="shared" si="163"/>
        <v>02-301-66</v>
      </c>
      <c r="C1498" s="113" t="s">
        <v>3058</v>
      </c>
      <c r="D1498" s="113" t="s">
        <v>3059</v>
      </c>
      <c r="E1498" s="113" t="s">
        <v>800</v>
      </c>
      <c r="F1498" s="114">
        <v>0</v>
      </c>
      <c r="G1498" s="113" t="s">
        <v>3060</v>
      </c>
      <c r="H1498" s="113" t="s">
        <v>166</v>
      </c>
      <c r="I1498" s="113" t="s">
        <v>3054</v>
      </c>
      <c r="J1498" s="113" t="s">
        <v>356</v>
      </c>
      <c r="K1498" s="113" t="s">
        <v>382</v>
      </c>
      <c r="L1498" s="113" t="s">
        <v>420</v>
      </c>
      <c r="M1498" s="113" t="s">
        <v>388</v>
      </c>
      <c r="N1498" s="113" t="s">
        <v>43</v>
      </c>
      <c r="O1498" s="113" t="s">
        <v>386</v>
      </c>
      <c r="P1498" s="113" t="s">
        <v>824</v>
      </c>
      <c r="Q1498" s="113">
        <v>72</v>
      </c>
      <c r="R1498" s="113" t="s">
        <v>86</v>
      </c>
      <c r="S1498" s="84" t="str">
        <f t="shared" si="161"/>
        <v>LAST DROP</v>
      </c>
      <c r="T1498" s="84" t="str">
        <f t="shared" si="164"/>
        <v>коричневый / голубой</v>
      </c>
      <c r="Y1498" s="60">
        <f t="shared" si="165"/>
        <v>2</v>
      </c>
      <c r="Z1498" s="49">
        <f t="shared" si="166"/>
        <v>301</v>
      </c>
      <c r="AA1498" s="60">
        <f t="shared" si="167"/>
        <v>2301</v>
      </c>
    </row>
    <row r="1499" spans="1:27">
      <c r="A1499" s="84" t="str">
        <f t="shared" si="162"/>
        <v>775114428</v>
      </c>
      <c r="B1499" s="84" t="str">
        <f t="shared" si="163"/>
        <v>02-302-34</v>
      </c>
      <c r="C1499" s="113" t="s">
        <v>3061</v>
      </c>
      <c r="D1499" s="113" t="s">
        <v>3062</v>
      </c>
      <c r="E1499" s="113" t="s">
        <v>800</v>
      </c>
      <c r="F1499" s="114">
        <v>0</v>
      </c>
      <c r="G1499" s="113" t="s">
        <v>3063</v>
      </c>
      <c r="H1499" s="113" t="s">
        <v>705</v>
      </c>
      <c r="I1499" s="113" t="s">
        <v>792</v>
      </c>
      <c r="J1499" s="113" t="s">
        <v>356</v>
      </c>
      <c r="K1499" s="113" t="s">
        <v>382</v>
      </c>
      <c r="L1499" s="113" t="s">
        <v>420</v>
      </c>
      <c r="M1499" s="113" t="s">
        <v>388</v>
      </c>
      <c r="N1499" s="113" t="s">
        <v>43</v>
      </c>
      <c r="O1499" s="113" t="s">
        <v>386</v>
      </c>
      <c r="P1499" s="113" t="s">
        <v>824</v>
      </c>
      <c r="Q1499" s="113">
        <v>28</v>
      </c>
      <c r="R1499" s="113" t="s">
        <v>68</v>
      </c>
      <c r="S1499" s="84" t="str">
        <f t="shared" si="161"/>
        <v>GIRLS</v>
      </c>
      <c r="T1499" s="84" t="str">
        <f t="shared" si="164"/>
        <v>розовый / голубой</v>
      </c>
      <c r="Y1499" s="60">
        <f t="shared" si="165"/>
        <v>2</v>
      </c>
      <c r="Z1499" s="49">
        <f t="shared" si="166"/>
        <v>302</v>
      </c>
      <c r="AA1499" s="60">
        <f t="shared" si="167"/>
        <v>2302</v>
      </c>
    </row>
    <row r="1500" spans="1:27">
      <c r="A1500" s="84" t="str">
        <f t="shared" si="162"/>
        <v>775115225</v>
      </c>
      <c r="B1500" s="84" t="str">
        <f t="shared" si="163"/>
        <v>02-303-16</v>
      </c>
      <c r="C1500" s="113" t="s">
        <v>3064</v>
      </c>
      <c r="D1500" s="113" t="s">
        <v>3065</v>
      </c>
      <c r="E1500" s="113" t="s">
        <v>800</v>
      </c>
      <c r="F1500" s="114">
        <v>0</v>
      </c>
      <c r="G1500" s="113" t="s">
        <v>3066</v>
      </c>
      <c r="H1500" s="113" t="s">
        <v>712</v>
      </c>
      <c r="I1500" s="113" t="s">
        <v>792</v>
      </c>
      <c r="J1500" s="113" t="s">
        <v>356</v>
      </c>
      <c r="K1500" s="113" t="s">
        <v>382</v>
      </c>
      <c r="L1500" s="113" t="s">
        <v>420</v>
      </c>
      <c r="M1500" s="113" t="s">
        <v>388</v>
      </c>
      <c r="N1500" s="113" t="s">
        <v>43</v>
      </c>
      <c r="O1500" s="113" t="s">
        <v>386</v>
      </c>
      <c r="P1500" s="113" t="s">
        <v>824</v>
      </c>
      <c r="Q1500" s="113">
        <v>25</v>
      </c>
      <c r="R1500" s="113" t="s">
        <v>71</v>
      </c>
      <c r="S1500" s="84" t="str">
        <f t="shared" si="161"/>
        <v>GREAT PLAINS</v>
      </c>
      <c r="T1500" s="84" t="str">
        <f t="shared" si="164"/>
        <v>синий / кремовый</v>
      </c>
      <c r="Y1500" s="60">
        <f t="shared" si="165"/>
        <v>2</v>
      </c>
      <c r="Z1500" s="49">
        <f t="shared" si="166"/>
        <v>303</v>
      </c>
      <c r="AA1500" s="60">
        <f t="shared" si="167"/>
        <v>2303</v>
      </c>
    </row>
    <row r="1501" spans="1:27">
      <c r="A1501" s="84" t="str">
        <f t="shared" si="162"/>
        <v>775115429</v>
      </c>
      <c r="B1501" s="84" t="str">
        <f t="shared" si="163"/>
        <v>02-304-16</v>
      </c>
      <c r="C1501" s="113" t="s">
        <v>3067</v>
      </c>
      <c r="D1501" s="113" t="s">
        <v>3068</v>
      </c>
      <c r="E1501" s="113" t="s">
        <v>800</v>
      </c>
      <c r="F1501" s="114">
        <v>0</v>
      </c>
      <c r="G1501" s="113" t="s">
        <v>3069</v>
      </c>
      <c r="H1501" s="113" t="s">
        <v>699</v>
      </c>
      <c r="I1501" s="113" t="s">
        <v>792</v>
      </c>
      <c r="J1501" s="113" t="s">
        <v>356</v>
      </c>
      <c r="K1501" s="113" t="s">
        <v>382</v>
      </c>
      <c r="L1501" s="113" t="s">
        <v>420</v>
      </c>
      <c r="M1501" s="113" t="s">
        <v>388</v>
      </c>
      <c r="N1501" s="113" t="s">
        <v>43</v>
      </c>
      <c r="O1501" s="113" t="s">
        <v>386</v>
      </c>
      <c r="P1501" s="113" t="s">
        <v>824</v>
      </c>
      <c r="Q1501" s="113">
        <v>29</v>
      </c>
      <c r="R1501" s="113" t="s">
        <v>71</v>
      </c>
      <c r="S1501" s="84" t="str">
        <f t="shared" si="161"/>
        <v>DIRT TRACK RACING</v>
      </c>
      <c r="T1501" s="84" t="str">
        <f t="shared" si="164"/>
        <v>синий / желтый</v>
      </c>
      <c r="Y1501" s="60">
        <f t="shared" si="165"/>
        <v>2</v>
      </c>
      <c r="Z1501" s="49">
        <f t="shared" si="166"/>
        <v>304</v>
      </c>
      <c r="AA1501" s="60">
        <f t="shared" si="167"/>
        <v>2304</v>
      </c>
    </row>
    <row r="1502" spans="1:27">
      <c r="A1502" s="84" t="str">
        <f t="shared" si="162"/>
        <v>775115557</v>
      </c>
      <c r="B1502" s="84" t="str">
        <f t="shared" si="163"/>
        <v>02-305-03</v>
      </c>
      <c r="C1502" s="113" t="s">
        <v>3070</v>
      </c>
      <c r="D1502" s="113" t="s">
        <v>3071</v>
      </c>
      <c r="E1502" s="113" t="s">
        <v>800</v>
      </c>
      <c r="F1502" s="114">
        <v>0</v>
      </c>
      <c r="G1502" s="113" t="s">
        <v>3072</v>
      </c>
      <c r="H1502" s="113" t="s">
        <v>195</v>
      </c>
      <c r="I1502" s="113" t="s">
        <v>792</v>
      </c>
      <c r="J1502" s="113" t="s">
        <v>356</v>
      </c>
      <c r="K1502" s="113" t="s">
        <v>382</v>
      </c>
      <c r="L1502" s="113" t="s">
        <v>420</v>
      </c>
      <c r="M1502" s="113" t="s">
        <v>388</v>
      </c>
      <c r="N1502" s="113" t="s">
        <v>43</v>
      </c>
      <c r="O1502" s="113" t="s">
        <v>386</v>
      </c>
      <c r="P1502" s="113" t="s">
        <v>824</v>
      </c>
      <c r="Q1502" s="113">
        <v>57</v>
      </c>
      <c r="R1502" s="113" t="s">
        <v>195</v>
      </c>
      <c r="S1502" s="84" t="str">
        <f t="shared" si="161"/>
        <v>FOREST PATROL</v>
      </c>
      <c r="T1502" s="84" t="str">
        <f t="shared" si="164"/>
        <v>оливковый</v>
      </c>
      <c r="Y1502" s="60">
        <f t="shared" si="165"/>
        <v>2</v>
      </c>
      <c r="Z1502" s="49">
        <f t="shared" si="166"/>
        <v>305</v>
      </c>
      <c r="AA1502" s="60">
        <f t="shared" si="167"/>
        <v>2305</v>
      </c>
    </row>
    <row r="1503" spans="1:27">
      <c r="A1503" s="84" t="str">
        <f t="shared" si="162"/>
        <v>775115629</v>
      </c>
      <c r="B1503" s="84" t="str">
        <f t="shared" si="163"/>
        <v>02-306-16</v>
      </c>
      <c r="C1503" s="113" t="s">
        <v>3073</v>
      </c>
      <c r="D1503" s="113" t="s">
        <v>3074</v>
      </c>
      <c r="E1503" s="113" t="s">
        <v>800</v>
      </c>
      <c r="F1503" s="114">
        <v>0</v>
      </c>
      <c r="G1503" s="113" t="s">
        <v>3075</v>
      </c>
      <c r="H1503" s="113" t="s">
        <v>699</v>
      </c>
      <c r="I1503" s="113" t="s">
        <v>792</v>
      </c>
      <c r="J1503" s="113" t="s">
        <v>356</v>
      </c>
      <c r="K1503" s="113" t="s">
        <v>382</v>
      </c>
      <c r="L1503" s="113" t="s">
        <v>420</v>
      </c>
      <c r="M1503" s="113" t="s">
        <v>388</v>
      </c>
      <c r="N1503" s="113" t="s">
        <v>43</v>
      </c>
      <c r="O1503" s="113" t="s">
        <v>386</v>
      </c>
      <c r="P1503" s="113" t="s">
        <v>824</v>
      </c>
      <c r="Q1503" s="113">
        <v>29</v>
      </c>
      <c r="R1503" s="113" t="s">
        <v>71</v>
      </c>
      <c r="S1503" s="84" t="str">
        <f t="shared" si="161"/>
        <v>SUNSET</v>
      </c>
      <c r="T1503" s="84" t="str">
        <f t="shared" si="164"/>
        <v>синий / желтый</v>
      </c>
      <c r="Y1503" s="60">
        <f t="shared" si="165"/>
        <v>2</v>
      </c>
      <c r="Z1503" s="49">
        <f t="shared" si="166"/>
        <v>306</v>
      </c>
      <c r="AA1503" s="60">
        <f t="shared" si="167"/>
        <v>2306</v>
      </c>
    </row>
    <row r="1504" spans="1:27">
      <c r="A1504" s="84" t="str">
        <f t="shared" si="162"/>
        <v>775115868</v>
      </c>
      <c r="B1504" s="84" t="str">
        <f t="shared" si="163"/>
        <v>02-307-18</v>
      </c>
      <c r="C1504" s="113" t="s">
        <v>3076</v>
      </c>
      <c r="D1504" s="113" t="s">
        <v>3077</v>
      </c>
      <c r="E1504" s="113" t="s">
        <v>800</v>
      </c>
      <c r="F1504" s="114">
        <v>0</v>
      </c>
      <c r="G1504" s="113" t="s">
        <v>3078</v>
      </c>
      <c r="H1504" s="113" t="s">
        <v>713</v>
      </c>
      <c r="I1504" s="113" t="s">
        <v>3054</v>
      </c>
      <c r="J1504" s="113" t="s">
        <v>356</v>
      </c>
      <c r="K1504" s="113" t="s">
        <v>382</v>
      </c>
      <c r="L1504" s="113" t="s">
        <v>420</v>
      </c>
      <c r="M1504" s="113" t="s">
        <v>388</v>
      </c>
      <c r="N1504" s="113" t="s">
        <v>43</v>
      </c>
      <c r="O1504" s="113" t="s">
        <v>386</v>
      </c>
      <c r="P1504" s="113" t="s">
        <v>824</v>
      </c>
      <c r="Q1504" s="113">
        <v>68</v>
      </c>
      <c r="R1504" s="113" t="s">
        <v>78</v>
      </c>
      <c r="S1504" s="84" t="str">
        <f t="shared" si="161"/>
        <v>MOTORSPORT</v>
      </c>
      <c r="T1504" s="84" t="str">
        <f t="shared" si="164"/>
        <v>красный / коричневый / желтый</v>
      </c>
      <c r="Y1504" s="60">
        <f t="shared" si="165"/>
        <v>2</v>
      </c>
      <c r="Z1504" s="49">
        <f t="shared" si="166"/>
        <v>307</v>
      </c>
      <c r="AA1504" s="60">
        <f t="shared" si="167"/>
        <v>2307</v>
      </c>
    </row>
    <row r="1505" spans="1:27">
      <c r="A1505" s="84" t="str">
        <f t="shared" si="162"/>
        <v>775115913</v>
      </c>
      <c r="B1505" s="84" t="str">
        <f t="shared" si="163"/>
        <v>02-308-09</v>
      </c>
      <c r="C1505" s="113" t="s">
        <v>3079</v>
      </c>
      <c r="D1505" s="113" t="s">
        <v>3080</v>
      </c>
      <c r="E1505" s="113" t="s">
        <v>800</v>
      </c>
      <c r="F1505" s="114">
        <v>0</v>
      </c>
      <c r="G1505" s="113" t="s">
        <v>3081</v>
      </c>
      <c r="H1505" s="113" t="s">
        <v>53</v>
      </c>
      <c r="I1505" s="113" t="s">
        <v>3054</v>
      </c>
      <c r="J1505" s="113" t="s">
        <v>356</v>
      </c>
      <c r="K1505" s="113" t="s">
        <v>382</v>
      </c>
      <c r="L1505" s="113" t="s">
        <v>420</v>
      </c>
      <c r="M1505" s="113" t="s">
        <v>388</v>
      </c>
      <c r="N1505" s="113" t="s">
        <v>43</v>
      </c>
      <c r="O1505" s="113" t="s">
        <v>386</v>
      </c>
      <c r="P1505" s="113" t="s">
        <v>824</v>
      </c>
      <c r="Q1505" s="113">
        <v>13</v>
      </c>
      <c r="R1505" s="113" t="s">
        <v>53</v>
      </c>
      <c r="S1505" s="84" t="str">
        <f t="shared" si="161"/>
        <v>RACING TEAM</v>
      </c>
      <c r="T1505" s="84" t="str">
        <f t="shared" si="164"/>
        <v>черный</v>
      </c>
      <c r="Y1505" s="60">
        <f t="shared" si="165"/>
        <v>2</v>
      </c>
      <c r="Z1505" s="49">
        <f t="shared" si="166"/>
        <v>308</v>
      </c>
      <c r="AA1505" s="60">
        <f t="shared" si="167"/>
        <v>2308</v>
      </c>
    </row>
    <row r="1506" spans="1:27">
      <c r="A1506" s="84" t="str">
        <f t="shared" si="162"/>
        <v>775116092</v>
      </c>
      <c r="B1506" s="84" t="str">
        <f t="shared" si="163"/>
        <v>02-309-20</v>
      </c>
      <c r="C1506" s="113" t="s">
        <v>3082</v>
      </c>
      <c r="D1506" s="113" t="s">
        <v>3083</v>
      </c>
      <c r="E1506" s="113" t="s">
        <v>800</v>
      </c>
      <c r="F1506" s="114">
        <v>0</v>
      </c>
      <c r="G1506" s="113" t="s">
        <v>3084</v>
      </c>
      <c r="H1506" s="113" t="s">
        <v>65</v>
      </c>
      <c r="I1506" s="113" t="s">
        <v>3054</v>
      </c>
      <c r="J1506" s="113" t="s">
        <v>356</v>
      </c>
      <c r="K1506" s="113" t="s">
        <v>382</v>
      </c>
      <c r="L1506" s="113" t="s">
        <v>420</v>
      </c>
      <c r="M1506" s="113" t="s">
        <v>388</v>
      </c>
      <c r="N1506" s="113" t="s">
        <v>43</v>
      </c>
      <c r="O1506" s="113" t="s">
        <v>386</v>
      </c>
      <c r="P1506" s="113" t="s">
        <v>824</v>
      </c>
      <c r="Q1506" s="113">
        <v>92</v>
      </c>
      <c r="R1506" s="113" t="s">
        <v>65</v>
      </c>
      <c r="S1506" s="84" t="str">
        <f t="shared" si="161"/>
        <v>FLAME MUSCLE CAR</v>
      </c>
      <c r="T1506" s="84" t="str">
        <f t="shared" si="164"/>
        <v>желтый</v>
      </c>
      <c r="Y1506" s="60">
        <f t="shared" si="165"/>
        <v>2</v>
      </c>
      <c r="Z1506" s="49">
        <f t="shared" si="166"/>
        <v>309</v>
      </c>
      <c r="AA1506" s="60">
        <f t="shared" si="167"/>
        <v>2309</v>
      </c>
    </row>
    <row r="1507" spans="1:27">
      <c r="A1507" s="84" t="str">
        <f t="shared" si="162"/>
        <v>775116132</v>
      </c>
      <c r="B1507" s="84" t="str">
        <f t="shared" si="163"/>
        <v>02-310-89</v>
      </c>
      <c r="C1507" s="113" t="s">
        <v>3085</v>
      </c>
      <c r="D1507" s="113" t="s">
        <v>3086</v>
      </c>
      <c r="E1507" s="113" t="s">
        <v>800</v>
      </c>
      <c r="F1507" s="114">
        <v>0</v>
      </c>
      <c r="G1507" s="113" t="s">
        <v>3087</v>
      </c>
      <c r="H1507" s="113" t="s">
        <v>139</v>
      </c>
      <c r="I1507" s="113" t="s">
        <v>3054</v>
      </c>
      <c r="J1507" s="113" t="s">
        <v>356</v>
      </c>
      <c r="K1507" s="113" t="s">
        <v>382</v>
      </c>
      <c r="L1507" s="113" t="s">
        <v>420</v>
      </c>
      <c r="M1507" s="113" t="s">
        <v>388</v>
      </c>
      <c r="N1507" s="113" t="s">
        <v>43</v>
      </c>
      <c r="O1507" s="113" t="s">
        <v>386</v>
      </c>
      <c r="P1507" s="113" t="s">
        <v>824</v>
      </c>
      <c r="Q1507" s="113">
        <v>32</v>
      </c>
      <c r="R1507" s="113" t="s">
        <v>91</v>
      </c>
      <c r="S1507" s="84" t="str">
        <f t="shared" si="161"/>
        <v>EAGLE</v>
      </c>
      <c r="T1507" s="84" t="str">
        <f t="shared" si="164"/>
        <v>голубой / серый</v>
      </c>
      <c r="Y1507" s="60">
        <f t="shared" si="165"/>
        <v>2</v>
      </c>
      <c r="Z1507" s="49">
        <f t="shared" si="166"/>
        <v>310</v>
      </c>
      <c r="AA1507" s="60">
        <f t="shared" si="167"/>
        <v>2310</v>
      </c>
    </row>
    <row r="1508" spans="1:27">
      <c r="A1508" s="84" t="str">
        <f t="shared" si="162"/>
        <v>775116213</v>
      </c>
      <c r="B1508" s="84" t="str">
        <f t="shared" si="163"/>
        <v>02-311-10</v>
      </c>
      <c r="C1508" s="113" t="s">
        <v>3088</v>
      </c>
      <c r="D1508" s="113" t="s">
        <v>3089</v>
      </c>
      <c r="E1508" s="113" t="s">
        <v>800</v>
      </c>
      <c r="F1508" s="114">
        <v>0</v>
      </c>
      <c r="G1508" s="113" t="s">
        <v>3090</v>
      </c>
      <c r="H1508" s="113" t="s">
        <v>246</v>
      </c>
      <c r="I1508" s="113" t="s">
        <v>3054</v>
      </c>
      <c r="J1508" s="113" t="s">
        <v>356</v>
      </c>
      <c r="K1508" s="113" t="s">
        <v>382</v>
      </c>
      <c r="L1508" s="113" t="s">
        <v>420</v>
      </c>
      <c r="M1508" s="113" t="s">
        <v>388</v>
      </c>
      <c r="N1508" s="113" t="s">
        <v>43</v>
      </c>
      <c r="O1508" s="113" t="s">
        <v>386</v>
      </c>
      <c r="P1508" s="113" t="s">
        <v>824</v>
      </c>
      <c r="Q1508" s="113">
        <v>13</v>
      </c>
      <c r="R1508" s="113" t="s">
        <v>83</v>
      </c>
      <c r="S1508" s="84" t="str">
        <f t="shared" si="161"/>
        <v>MUSCLE CAR</v>
      </c>
      <c r="T1508" s="84" t="str">
        <f t="shared" si="164"/>
        <v>серый / черный</v>
      </c>
      <c r="Y1508" s="60">
        <f t="shared" si="165"/>
        <v>2</v>
      </c>
      <c r="Z1508" s="49">
        <f t="shared" si="166"/>
        <v>311</v>
      </c>
      <c r="AA1508" s="60">
        <f t="shared" si="167"/>
        <v>2311</v>
      </c>
    </row>
    <row r="1509" spans="1:27">
      <c r="A1509" s="84" t="str">
        <f t="shared" si="162"/>
        <v>775116387</v>
      </c>
      <c r="B1509" s="84" t="str">
        <f t="shared" si="163"/>
        <v>02-312-00</v>
      </c>
      <c r="C1509" s="113" t="s">
        <v>3091</v>
      </c>
      <c r="D1509" s="113" t="s">
        <v>3092</v>
      </c>
      <c r="E1509" s="113" t="s">
        <v>800</v>
      </c>
      <c r="F1509" s="114">
        <v>0</v>
      </c>
      <c r="G1509" s="113" t="s">
        <v>3093</v>
      </c>
      <c r="H1509" s="113" t="s">
        <v>111</v>
      </c>
      <c r="I1509" s="113" t="s">
        <v>3054</v>
      </c>
      <c r="J1509" s="113" t="s">
        <v>356</v>
      </c>
      <c r="K1509" s="113" t="s">
        <v>382</v>
      </c>
      <c r="L1509" s="113" t="s">
        <v>420</v>
      </c>
      <c r="M1509" s="113" t="s">
        <v>388</v>
      </c>
      <c r="N1509" s="113" t="s">
        <v>43</v>
      </c>
      <c r="O1509" s="113" t="s">
        <v>386</v>
      </c>
      <c r="P1509" s="113" t="s">
        <v>824</v>
      </c>
      <c r="Q1509" s="113">
        <v>87</v>
      </c>
      <c r="R1509" s="113" t="s">
        <v>57</v>
      </c>
      <c r="S1509" s="84" t="str">
        <f t="shared" si="161"/>
        <v>TIGER CHAIN</v>
      </c>
      <c r="T1509" s="84" t="str">
        <f t="shared" si="164"/>
        <v>белый / красный</v>
      </c>
      <c r="Y1509" s="60">
        <f t="shared" si="165"/>
        <v>2</v>
      </c>
      <c r="Z1509" s="49">
        <f t="shared" si="166"/>
        <v>312</v>
      </c>
      <c r="AA1509" s="60">
        <f t="shared" si="167"/>
        <v>2312</v>
      </c>
    </row>
    <row r="1510" spans="1:27">
      <c r="A1510" s="84" t="str">
        <f t="shared" si="162"/>
        <v>7751701622</v>
      </c>
      <c r="B1510" s="84" t="str">
        <f t="shared" si="163"/>
        <v>02-313-19</v>
      </c>
      <c r="C1510" s="113" t="s">
        <v>3094</v>
      </c>
      <c r="D1510" s="113" t="s">
        <v>3095</v>
      </c>
      <c r="E1510" s="113" t="s">
        <v>800</v>
      </c>
      <c r="F1510" s="114">
        <v>0</v>
      </c>
      <c r="G1510" s="113" t="s">
        <v>3096</v>
      </c>
      <c r="H1510" s="113" t="s">
        <v>91</v>
      </c>
      <c r="I1510" s="113" t="s">
        <v>3054</v>
      </c>
      <c r="J1510" s="113" t="s">
        <v>356</v>
      </c>
      <c r="K1510" s="113" t="s">
        <v>382</v>
      </c>
      <c r="L1510" s="113" t="s">
        <v>420</v>
      </c>
      <c r="M1510" s="113" t="s">
        <v>388</v>
      </c>
      <c r="N1510" s="113" t="s">
        <v>43</v>
      </c>
      <c r="O1510" s="113" t="s">
        <v>386</v>
      </c>
      <c r="P1510" s="113" t="s">
        <v>824</v>
      </c>
      <c r="Q1510" s="113">
        <v>622</v>
      </c>
      <c r="R1510" s="113" t="s">
        <v>91</v>
      </c>
      <c r="S1510" s="84" t="str">
        <f t="shared" si="161"/>
        <v>TRUCKER STRIPE</v>
      </c>
      <c r="T1510" s="84" t="str">
        <f t="shared" si="164"/>
        <v>голубой</v>
      </c>
      <c r="Y1510" s="60">
        <f t="shared" si="165"/>
        <v>2</v>
      </c>
      <c r="Z1510" s="49">
        <f t="shared" si="166"/>
        <v>313</v>
      </c>
      <c r="AA1510" s="60">
        <f t="shared" si="167"/>
        <v>2313</v>
      </c>
    </row>
    <row r="1511" spans="1:27">
      <c r="A1511" s="84" t="str">
        <f t="shared" si="162"/>
        <v>775190136</v>
      </c>
      <c r="B1511" s="84" t="str">
        <f t="shared" si="163"/>
        <v>02-314-35</v>
      </c>
      <c r="C1511" s="113" t="s">
        <v>3097</v>
      </c>
      <c r="D1511" s="113" t="s">
        <v>3098</v>
      </c>
      <c r="E1511" s="113" t="s">
        <v>800</v>
      </c>
      <c r="F1511" s="114">
        <v>0</v>
      </c>
      <c r="G1511" s="113" t="s">
        <v>3099</v>
      </c>
      <c r="H1511" s="113" t="s">
        <v>209</v>
      </c>
      <c r="I1511" s="113" t="s">
        <v>3054</v>
      </c>
      <c r="J1511" s="113" t="s">
        <v>356</v>
      </c>
      <c r="K1511" s="113" t="s">
        <v>382</v>
      </c>
      <c r="L1511" s="113" t="s">
        <v>420</v>
      </c>
      <c r="M1511" s="113" t="s">
        <v>388</v>
      </c>
      <c r="N1511" s="113" t="s">
        <v>43</v>
      </c>
      <c r="O1511" s="113" t="s">
        <v>386</v>
      </c>
      <c r="P1511" s="113" t="s">
        <v>824</v>
      </c>
      <c r="Q1511" s="113">
        <v>36</v>
      </c>
      <c r="R1511" s="113" t="s">
        <v>209</v>
      </c>
      <c r="S1511" s="84" t="str">
        <f t="shared" si="161"/>
        <v>TRUCKER COTTON</v>
      </c>
      <c r="T1511" s="84" t="str">
        <f t="shared" si="164"/>
        <v>разноцветный</v>
      </c>
      <c r="Y1511" s="60">
        <f t="shared" si="165"/>
        <v>2</v>
      </c>
      <c r="Z1511" s="49">
        <f t="shared" si="166"/>
        <v>314</v>
      </c>
      <c r="AA1511" s="60">
        <f t="shared" si="167"/>
        <v>2314</v>
      </c>
    </row>
    <row r="1512" spans="1:27">
      <c r="A1512" s="84" t="str">
        <f t="shared" si="162"/>
        <v>77611051</v>
      </c>
      <c r="B1512" s="84" t="str">
        <f t="shared" si="163"/>
        <v>02-315-09</v>
      </c>
      <c r="C1512" s="113" t="s">
        <v>3100</v>
      </c>
      <c r="D1512" s="113" t="s">
        <v>3101</v>
      </c>
      <c r="E1512" s="113" t="s">
        <v>787</v>
      </c>
      <c r="F1512" s="114">
        <v>57</v>
      </c>
      <c r="G1512" s="113" t="s">
        <v>3102</v>
      </c>
      <c r="H1512" s="113" t="s">
        <v>53</v>
      </c>
      <c r="I1512" s="113" t="s">
        <v>3103</v>
      </c>
      <c r="J1512" s="113" t="s">
        <v>327</v>
      </c>
      <c r="K1512" s="113" t="s">
        <v>382</v>
      </c>
      <c r="L1512" s="113" t="s">
        <v>420</v>
      </c>
      <c r="M1512" s="113" t="s">
        <v>388</v>
      </c>
      <c r="N1512" s="113" t="s">
        <v>43</v>
      </c>
      <c r="O1512" s="113" t="s">
        <v>448</v>
      </c>
      <c r="P1512" s="113" t="s">
        <v>824</v>
      </c>
      <c r="Q1512" s="113">
        <v>1</v>
      </c>
      <c r="R1512" s="113" t="s">
        <v>53</v>
      </c>
      <c r="S1512" s="84" t="str">
        <f t="shared" si="161"/>
        <v>BASEBALL CAP</v>
      </c>
      <c r="T1512" s="84" t="str">
        <f t="shared" si="164"/>
        <v>черный</v>
      </c>
      <c r="Y1512" s="60">
        <f t="shared" si="165"/>
        <v>2</v>
      </c>
      <c r="Z1512" s="49">
        <f t="shared" si="166"/>
        <v>315</v>
      </c>
      <c r="AA1512" s="60">
        <f t="shared" si="167"/>
        <v>2315</v>
      </c>
    </row>
    <row r="1513" spans="1:27">
      <c r="A1513" s="84" t="str">
        <f t="shared" si="162"/>
        <v>77611051</v>
      </c>
      <c r="B1513" s="84" t="str">
        <f t="shared" si="163"/>
        <v>02-315-09</v>
      </c>
      <c r="C1513" s="113" t="s">
        <v>3104</v>
      </c>
      <c r="D1513" s="113" t="s">
        <v>3101</v>
      </c>
      <c r="E1513" s="113" t="s">
        <v>785</v>
      </c>
      <c r="F1513" s="114">
        <v>59</v>
      </c>
      <c r="G1513" s="113" t="s">
        <v>3102</v>
      </c>
      <c r="H1513" s="113" t="s">
        <v>53</v>
      </c>
      <c r="I1513" s="113" t="s">
        <v>3103</v>
      </c>
      <c r="J1513" s="113" t="s">
        <v>327</v>
      </c>
      <c r="K1513" s="113" t="s">
        <v>382</v>
      </c>
      <c r="L1513" s="113" t="s">
        <v>420</v>
      </c>
      <c r="M1513" s="113" t="s">
        <v>388</v>
      </c>
      <c r="N1513" s="113" t="s">
        <v>43</v>
      </c>
      <c r="O1513" s="113" t="s">
        <v>448</v>
      </c>
      <c r="P1513" s="113" t="s">
        <v>824</v>
      </c>
      <c r="Q1513" s="113">
        <v>1</v>
      </c>
      <c r="R1513" s="113" t="s">
        <v>53</v>
      </c>
      <c r="S1513" s="84" t="str">
        <f t="shared" si="161"/>
        <v>BASEBALL CAP</v>
      </c>
      <c r="T1513" s="84" t="str">
        <f t="shared" si="164"/>
        <v>черный</v>
      </c>
      <c r="Y1513" s="60">
        <f t="shared" si="165"/>
        <v>2</v>
      </c>
      <c r="Z1513" s="49">
        <f t="shared" si="166"/>
        <v>315</v>
      </c>
      <c r="AA1513" s="60">
        <f t="shared" si="167"/>
        <v>2315</v>
      </c>
    </row>
    <row r="1514" spans="1:27">
      <c r="A1514" s="84" t="str">
        <f t="shared" si="162"/>
        <v>778111018</v>
      </c>
      <c r="B1514" s="84" t="str">
        <f t="shared" si="163"/>
        <v>02-316-00</v>
      </c>
      <c r="C1514" s="113" t="s">
        <v>3105</v>
      </c>
      <c r="D1514" s="113" t="s">
        <v>3106</v>
      </c>
      <c r="E1514" s="113" t="s">
        <v>800</v>
      </c>
      <c r="F1514" s="114">
        <v>0</v>
      </c>
      <c r="G1514" s="113" t="s">
        <v>3107</v>
      </c>
      <c r="H1514" s="113" t="s">
        <v>306</v>
      </c>
      <c r="I1514" s="113" t="s">
        <v>3103</v>
      </c>
      <c r="J1514" s="113" t="s">
        <v>327</v>
      </c>
      <c r="K1514" s="113" t="s">
        <v>382</v>
      </c>
      <c r="L1514" s="113" t="s">
        <v>420</v>
      </c>
      <c r="M1514" s="113" t="s">
        <v>388</v>
      </c>
      <c r="N1514" s="113" t="s">
        <v>43</v>
      </c>
      <c r="O1514" s="113" t="s">
        <v>386</v>
      </c>
      <c r="P1514" s="113" t="s">
        <v>824</v>
      </c>
      <c r="Q1514" s="113">
        <v>18</v>
      </c>
      <c r="R1514" s="113" t="s">
        <v>53</v>
      </c>
      <c r="S1514" s="84" t="str">
        <f t="shared" si="161"/>
        <v>BBQ</v>
      </c>
      <c r="T1514" s="84" t="str">
        <f t="shared" si="164"/>
        <v>черный / оранжевый</v>
      </c>
      <c r="Y1514" s="60">
        <f t="shared" si="165"/>
        <v>2</v>
      </c>
      <c r="Z1514" s="49">
        <f t="shared" si="166"/>
        <v>316</v>
      </c>
      <c r="AA1514" s="60">
        <f t="shared" si="167"/>
        <v>2316</v>
      </c>
    </row>
    <row r="1515" spans="1:27">
      <c r="A1515" s="84" t="str">
        <f t="shared" si="162"/>
        <v>77811134</v>
      </c>
      <c r="B1515" s="84" t="str">
        <f t="shared" si="163"/>
        <v>02-317-11</v>
      </c>
      <c r="C1515" s="113" t="s">
        <v>3108</v>
      </c>
      <c r="D1515" s="113" t="s">
        <v>3109</v>
      </c>
      <c r="E1515" s="113" t="s">
        <v>800</v>
      </c>
      <c r="F1515" s="114">
        <v>0</v>
      </c>
      <c r="G1515" s="113" t="s">
        <v>3110</v>
      </c>
      <c r="H1515" s="113" t="s">
        <v>60</v>
      </c>
      <c r="I1515" s="113" t="s">
        <v>3054</v>
      </c>
      <c r="J1515" s="113" t="s">
        <v>327</v>
      </c>
      <c r="K1515" s="113" t="s">
        <v>382</v>
      </c>
      <c r="L1515" s="113" t="s">
        <v>420</v>
      </c>
      <c r="M1515" s="113" t="s">
        <v>388</v>
      </c>
      <c r="N1515" s="113" t="s">
        <v>43</v>
      </c>
      <c r="O1515" s="113" t="s">
        <v>386</v>
      </c>
      <c r="P1515" s="113" t="s">
        <v>824</v>
      </c>
      <c r="Q1515" s="113">
        <v>4</v>
      </c>
      <c r="R1515" s="113" t="s">
        <v>60</v>
      </c>
      <c r="S1515" s="84" t="str">
        <f t="shared" si="161"/>
        <v>GREAT PLAINS</v>
      </c>
      <c r="T1515" s="84" t="str">
        <f t="shared" si="164"/>
        <v>зеленый</v>
      </c>
      <c r="Y1515" s="60">
        <f t="shared" si="165"/>
        <v>2</v>
      </c>
      <c r="Z1515" s="49">
        <f t="shared" si="166"/>
        <v>317</v>
      </c>
      <c r="AA1515" s="60">
        <f t="shared" si="167"/>
        <v>2317</v>
      </c>
    </row>
    <row r="1516" spans="1:27">
      <c r="A1516" s="84" t="str">
        <f t="shared" si="162"/>
        <v>7786201138</v>
      </c>
      <c r="B1516" s="84" t="str">
        <f t="shared" si="163"/>
        <v>02-318-08</v>
      </c>
      <c r="C1516" s="113" t="s">
        <v>3111</v>
      </c>
      <c r="D1516" s="113" t="s">
        <v>3112</v>
      </c>
      <c r="E1516" s="113" t="s">
        <v>790</v>
      </c>
      <c r="F1516" s="114">
        <v>55</v>
      </c>
      <c r="G1516" s="113" t="s">
        <v>3113</v>
      </c>
      <c r="H1516" s="113" t="s">
        <v>83</v>
      </c>
      <c r="I1516" s="113" t="s">
        <v>3114</v>
      </c>
      <c r="J1516" s="113" t="s">
        <v>327</v>
      </c>
      <c r="K1516" s="113" t="s">
        <v>382</v>
      </c>
      <c r="L1516" s="113" t="s">
        <v>420</v>
      </c>
      <c r="M1516" s="113" t="s">
        <v>388</v>
      </c>
      <c r="N1516" s="113" t="s">
        <v>44</v>
      </c>
      <c r="O1516" s="113" t="s">
        <v>433</v>
      </c>
      <c r="P1516" s="113" t="s">
        <v>824</v>
      </c>
      <c r="Q1516" s="113">
        <v>138</v>
      </c>
      <c r="R1516" s="113" t="s">
        <v>83</v>
      </c>
      <c r="S1516" s="84" t="str">
        <f t="shared" si="161"/>
        <v>CALIFORNIA</v>
      </c>
      <c r="T1516" s="84" t="str">
        <f t="shared" si="164"/>
        <v>серый</v>
      </c>
      <c r="Y1516" s="60">
        <f t="shared" si="165"/>
        <v>2</v>
      </c>
      <c r="Z1516" s="49">
        <f t="shared" si="166"/>
        <v>318</v>
      </c>
      <c r="AA1516" s="60">
        <f t="shared" si="167"/>
        <v>2318</v>
      </c>
    </row>
    <row r="1517" spans="1:27">
      <c r="A1517" s="84" t="str">
        <f t="shared" si="162"/>
        <v>7786201138</v>
      </c>
      <c r="B1517" s="84" t="str">
        <f t="shared" si="163"/>
        <v>02-318-08</v>
      </c>
      <c r="C1517" s="113" t="s">
        <v>3115</v>
      </c>
      <c r="D1517" s="113" t="s">
        <v>3112</v>
      </c>
      <c r="E1517" s="113" t="s">
        <v>787</v>
      </c>
      <c r="F1517" s="114">
        <v>57</v>
      </c>
      <c r="G1517" s="113" t="s">
        <v>3113</v>
      </c>
      <c r="H1517" s="113" t="s">
        <v>83</v>
      </c>
      <c r="I1517" s="113" t="s">
        <v>3114</v>
      </c>
      <c r="J1517" s="113" t="s">
        <v>327</v>
      </c>
      <c r="K1517" s="113" t="s">
        <v>382</v>
      </c>
      <c r="L1517" s="113" t="s">
        <v>420</v>
      </c>
      <c r="M1517" s="113" t="s">
        <v>388</v>
      </c>
      <c r="N1517" s="113" t="s">
        <v>44</v>
      </c>
      <c r="O1517" s="113" t="s">
        <v>433</v>
      </c>
      <c r="P1517" s="113" t="s">
        <v>824</v>
      </c>
      <c r="Q1517" s="113">
        <v>138</v>
      </c>
      <c r="R1517" s="113" t="s">
        <v>83</v>
      </c>
      <c r="S1517" s="84" t="str">
        <f t="shared" si="161"/>
        <v>CALIFORNIA</v>
      </c>
      <c r="T1517" s="84" t="str">
        <f t="shared" si="164"/>
        <v>серый</v>
      </c>
      <c r="Y1517" s="60">
        <f t="shared" si="165"/>
        <v>2</v>
      </c>
      <c r="Z1517" s="49">
        <f t="shared" si="166"/>
        <v>318</v>
      </c>
      <c r="AA1517" s="60">
        <f t="shared" si="167"/>
        <v>2318</v>
      </c>
    </row>
    <row r="1518" spans="1:27">
      <c r="A1518" s="84" t="str">
        <f t="shared" si="162"/>
        <v>7786201138</v>
      </c>
      <c r="B1518" s="84" t="str">
        <f t="shared" si="163"/>
        <v>02-318-08</v>
      </c>
      <c r="C1518" s="113" t="s">
        <v>3116</v>
      </c>
      <c r="D1518" s="113" t="s">
        <v>3112</v>
      </c>
      <c r="E1518" s="113" t="s">
        <v>785</v>
      </c>
      <c r="F1518" s="114">
        <v>59</v>
      </c>
      <c r="G1518" s="113" t="s">
        <v>3113</v>
      </c>
      <c r="H1518" s="113" t="s">
        <v>83</v>
      </c>
      <c r="I1518" s="113" t="s">
        <v>3114</v>
      </c>
      <c r="J1518" s="113" t="s">
        <v>327</v>
      </c>
      <c r="K1518" s="113" t="s">
        <v>382</v>
      </c>
      <c r="L1518" s="113" t="s">
        <v>420</v>
      </c>
      <c r="M1518" s="113" t="s">
        <v>388</v>
      </c>
      <c r="N1518" s="113" t="s">
        <v>44</v>
      </c>
      <c r="O1518" s="113" t="s">
        <v>433</v>
      </c>
      <c r="P1518" s="113" t="s">
        <v>824</v>
      </c>
      <c r="Q1518" s="113">
        <v>138</v>
      </c>
      <c r="R1518" s="113" t="s">
        <v>83</v>
      </c>
      <c r="S1518" s="84" t="str">
        <f t="shared" si="161"/>
        <v>CALIFORNIA</v>
      </c>
      <c r="T1518" s="84" t="str">
        <f t="shared" si="164"/>
        <v>серый</v>
      </c>
      <c r="Y1518" s="60">
        <f t="shared" si="165"/>
        <v>2</v>
      </c>
      <c r="Z1518" s="49">
        <f t="shared" si="166"/>
        <v>318</v>
      </c>
      <c r="AA1518" s="60">
        <f t="shared" si="167"/>
        <v>2318</v>
      </c>
    </row>
    <row r="1519" spans="1:27">
      <c r="A1519" s="84" t="str">
        <f t="shared" si="162"/>
        <v>7786201138</v>
      </c>
      <c r="B1519" s="84" t="str">
        <f t="shared" si="163"/>
        <v>02-318-08</v>
      </c>
      <c r="C1519" s="113" t="s">
        <v>3117</v>
      </c>
      <c r="D1519" s="113" t="s">
        <v>3112</v>
      </c>
      <c r="E1519" s="113" t="s">
        <v>788</v>
      </c>
      <c r="F1519" s="114">
        <v>61</v>
      </c>
      <c r="G1519" s="113" t="s">
        <v>3113</v>
      </c>
      <c r="H1519" s="113" t="s">
        <v>83</v>
      </c>
      <c r="I1519" s="113" t="s">
        <v>3114</v>
      </c>
      <c r="J1519" s="113" t="s">
        <v>327</v>
      </c>
      <c r="K1519" s="113" t="s">
        <v>382</v>
      </c>
      <c r="L1519" s="113" t="s">
        <v>420</v>
      </c>
      <c r="M1519" s="113" t="s">
        <v>388</v>
      </c>
      <c r="N1519" s="113" t="s">
        <v>44</v>
      </c>
      <c r="O1519" s="113" t="s">
        <v>433</v>
      </c>
      <c r="P1519" s="113" t="s">
        <v>824</v>
      </c>
      <c r="Q1519" s="113">
        <v>138</v>
      </c>
      <c r="R1519" s="113" t="s">
        <v>83</v>
      </c>
      <c r="S1519" s="84" t="str">
        <f t="shared" si="161"/>
        <v>CALIFORNIA</v>
      </c>
      <c r="T1519" s="84" t="str">
        <f t="shared" si="164"/>
        <v>серый</v>
      </c>
      <c r="Y1519" s="60">
        <f t="shared" si="165"/>
        <v>2</v>
      </c>
      <c r="Z1519" s="49">
        <f t="shared" si="166"/>
        <v>318</v>
      </c>
      <c r="AA1519" s="60">
        <f t="shared" si="167"/>
        <v>2318</v>
      </c>
    </row>
    <row r="1520" spans="1:27">
      <c r="A1520" s="84" t="str">
        <f t="shared" si="162"/>
        <v>61231013</v>
      </c>
      <c r="B1520" s="84" t="str">
        <f t="shared" si="163"/>
        <v>02-319-05</v>
      </c>
      <c r="C1520" s="113" t="s">
        <v>3118</v>
      </c>
      <c r="D1520" s="113" t="s">
        <v>3119</v>
      </c>
      <c r="E1520" s="113" t="s">
        <v>787</v>
      </c>
      <c r="F1520" s="114">
        <v>57</v>
      </c>
      <c r="G1520" s="113" t="s">
        <v>3120</v>
      </c>
      <c r="H1520" s="113" t="s">
        <v>277</v>
      </c>
      <c r="I1520" s="113" t="s">
        <v>805</v>
      </c>
      <c r="J1520" s="113" t="s">
        <v>320</v>
      </c>
      <c r="K1520" s="113" t="s">
        <v>382</v>
      </c>
      <c r="L1520" s="113" t="s">
        <v>420</v>
      </c>
      <c r="M1520" s="113" t="s">
        <v>384</v>
      </c>
      <c r="N1520" s="113" t="s">
        <v>37</v>
      </c>
      <c r="O1520" s="113" t="s">
        <v>386</v>
      </c>
      <c r="P1520" s="113" t="s">
        <v>824</v>
      </c>
      <c r="Q1520" s="113">
        <v>3</v>
      </c>
      <c r="R1520" s="113" t="s">
        <v>83</v>
      </c>
      <c r="S1520" s="84" t="str">
        <f t="shared" si="161"/>
        <v>IVY CAP LINEN</v>
      </c>
      <c r="T1520" s="84" t="str">
        <f t="shared" si="164"/>
        <v>темно-серый</v>
      </c>
      <c r="Y1520" s="60">
        <f t="shared" si="165"/>
        <v>2</v>
      </c>
      <c r="Z1520" s="49">
        <f t="shared" si="166"/>
        <v>319</v>
      </c>
      <c r="AA1520" s="60">
        <f t="shared" si="167"/>
        <v>2319</v>
      </c>
    </row>
    <row r="1521" spans="1:27">
      <c r="A1521" s="84" t="str">
        <f t="shared" si="162"/>
        <v>61231013</v>
      </c>
      <c r="B1521" s="84" t="str">
        <f t="shared" si="163"/>
        <v>02-319-05</v>
      </c>
      <c r="C1521" s="113" t="s">
        <v>3121</v>
      </c>
      <c r="D1521" s="113" t="s">
        <v>3119</v>
      </c>
      <c r="E1521" s="113" t="s">
        <v>785</v>
      </c>
      <c r="F1521" s="114">
        <v>59</v>
      </c>
      <c r="G1521" s="113" t="s">
        <v>3120</v>
      </c>
      <c r="H1521" s="113" t="s">
        <v>277</v>
      </c>
      <c r="I1521" s="113" t="s">
        <v>805</v>
      </c>
      <c r="J1521" s="113" t="s">
        <v>320</v>
      </c>
      <c r="K1521" s="113" t="s">
        <v>382</v>
      </c>
      <c r="L1521" s="113" t="s">
        <v>420</v>
      </c>
      <c r="M1521" s="113" t="s">
        <v>384</v>
      </c>
      <c r="N1521" s="113" t="s">
        <v>37</v>
      </c>
      <c r="O1521" s="113" t="s">
        <v>386</v>
      </c>
      <c r="P1521" s="113" t="s">
        <v>824</v>
      </c>
      <c r="Q1521" s="113">
        <v>3</v>
      </c>
      <c r="R1521" s="113" t="s">
        <v>83</v>
      </c>
      <c r="S1521" s="84" t="str">
        <f t="shared" si="161"/>
        <v>IVY CAP LINEN</v>
      </c>
      <c r="T1521" s="84" t="str">
        <f t="shared" si="164"/>
        <v>темно-серый</v>
      </c>
      <c r="Y1521" s="60">
        <f t="shared" si="165"/>
        <v>2</v>
      </c>
      <c r="Z1521" s="49">
        <f t="shared" si="166"/>
        <v>319</v>
      </c>
      <c r="AA1521" s="60">
        <f t="shared" si="167"/>
        <v>2319</v>
      </c>
    </row>
    <row r="1522" spans="1:27">
      <c r="A1522" s="84" t="str">
        <f t="shared" si="162"/>
        <v>61231013</v>
      </c>
      <c r="B1522" s="84" t="str">
        <f t="shared" si="163"/>
        <v>02-319-05</v>
      </c>
      <c r="C1522" s="113" t="s">
        <v>3122</v>
      </c>
      <c r="D1522" s="113" t="s">
        <v>3119</v>
      </c>
      <c r="E1522" s="113" t="s">
        <v>788</v>
      </c>
      <c r="F1522" s="114">
        <v>61</v>
      </c>
      <c r="G1522" s="113" t="s">
        <v>3120</v>
      </c>
      <c r="H1522" s="113" t="s">
        <v>277</v>
      </c>
      <c r="I1522" s="113" t="s">
        <v>805</v>
      </c>
      <c r="J1522" s="113" t="s">
        <v>320</v>
      </c>
      <c r="K1522" s="113" t="s">
        <v>382</v>
      </c>
      <c r="L1522" s="113" t="s">
        <v>420</v>
      </c>
      <c r="M1522" s="113" t="s">
        <v>384</v>
      </c>
      <c r="N1522" s="113" t="s">
        <v>37</v>
      </c>
      <c r="O1522" s="113" t="s">
        <v>386</v>
      </c>
      <c r="P1522" s="113" t="s">
        <v>824</v>
      </c>
      <c r="Q1522" s="113">
        <v>3</v>
      </c>
      <c r="R1522" s="113" t="s">
        <v>83</v>
      </c>
      <c r="S1522" s="84" t="str">
        <f t="shared" si="161"/>
        <v>IVY CAP LINEN</v>
      </c>
      <c r="T1522" s="84" t="str">
        <f t="shared" si="164"/>
        <v>темно-серый</v>
      </c>
      <c r="Y1522" s="60">
        <f t="shared" si="165"/>
        <v>2</v>
      </c>
      <c r="Z1522" s="49">
        <f t="shared" si="166"/>
        <v>319</v>
      </c>
      <c r="AA1522" s="60">
        <f t="shared" si="167"/>
        <v>2319</v>
      </c>
    </row>
    <row r="1523" spans="1:27">
      <c r="A1523" s="84" t="str">
        <f t="shared" si="162"/>
        <v>61231013</v>
      </c>
      <c r="B1523" s="84" t="str">
        <f t="shared" si="163"/>
        <v>02-319-05</v>
      </c>
      <c r="C1523" s="113" t="s">
        <v>3123</v>
      </c>
      <c r="D1523" s="113" t="s">
        <v>3119</v>
      </c>
      <c r="E1523" s="113" t="s">
        <v>789</v>
      </c>
      <c r="F1523" s="114">
        <v>63</v>
      </c>
      <c r="G1523" s="113" t="s">
        <v>3120</v>
      </c>
      <c r="H1523" s="113" t="s">
        <v>277</v>
      </c>
      <c r="I1523" s="113" t="s">
        <v>805</v>
      </c>
      <c r="J1523" s="113" t="s">
        <v>320</v>
      </c>
      <c r="K1523" s="113" t="s">
        <v>382</v>
      </c>
      <c r="L1523" s="113" t="s">
        <v>420</v>
      </c>
      <c r="M1523" s="113" t="s">
        <v>384</v>
      </c>
      <c r="N1523" s="113" t="s">
        <v>37</v>
      </c>
      <c r="O1523" s="113" t="s">
        <v>386</v>
      </c>
      <c r="P1523" s="113" t="s">
        <v>824</v>
      </c>
      <c r="Q1523" s="113">
        <v>3</v>
      </c>
      <c r="R1523" s="113" t="s">
        <v>83</v>
      </c>
      <c r="S1523" s="84" t="str">
        <f t="shared" si="161"/>
        <v>IVY CAP LINEN</v>
      </c>
      <c r="T1523" s="84" t="str">
        <f t="shared" si="164"/>
        <v>темно-серый</v>
      </c>
      <c r="Y1523" s="60">
        <f t="shared" si="165"/>
        <v>2</v>
      </c>
      <c r="Z1523" s="49">
        <f t="shared" si="166"/>
        <v>319</v>
      </c>
      <c r="AA1523" s="60">
        <f t="shared" si="167"/>
        <v>2319</v>
      </c>
    </row>
    <row r="1524" spans="1:27">
      <c r="A1524" s="84" t="str">
        <f t="shared" si="162"/>
        <v>612310125</v>
      </c>
      <c r="B1524" s="84" t="str">
        <f t="shared" si="163"/>
        <v>02-319-16</v>
      </c>
      <c r="C1524" s="113" t="s">
        <v>3124</v>
      </c>
      <c r="D1524" s="113" t="s">
        <v>3125</v>
      </c>
      <c r="E1524" s="113" t="s">
        <v>787</v>
      </c>
      <c r="F1524" s="114">
        <v>57</v>
      </c>
      <c r="G1524" s="113" t="s">
        <v>3120</v>
      </c>
      <c r="H1524" s="113" t="s">
        <v>55</v>
      </c>
      <c r="I1524" s="113" t="s">
        <v>805</v>
      </c>
      <c r="J1524" s="113" t="s">
        <v>320</v>
      </c>
      <c r="K1524" s="113" t="s">
        <v>382</v>
      </c>
      <c r="L1524" s="113" t="s">
        <v>420</v>
      </c>
      <c r="M1524" s="113" t="s">
        <v>384</v>
      </c>
      <c r="N1524" s="113" t="s">
        <v>37</v>
      </c>
      <c r="O1524" s="113" t="s">
        <v>386</v>
      </c>
      <c r="P1524" s="113" t="s">
        <v>824</v>
      </c>
      <c r="Q1524" s="113">
        <v>25</v>
      </c>
      <c r="R1524" s="113" t="s">
        <v>71</v>
      </c>
      <c r="S1524" s="84" t="str">
        <f t="shared" si="161"/>
        <v>IVY CAP LINEN</v>
      </c>
      <c r="T1524" s="84" t="str">
        <f t="shared" si="164"/>
        <v>темно-синий</v>
      </c>
      <c r="Y1524" s="60">
        <f t="shared" si="165"/>
        <v>2</v>
      </c>
      <c r="Z1524" s="49">
        <f t="shared" si="166"/>
        <v>319</v>
      </c>
      <c r="AA1524" s="60">
        <f t="shared" si="167"/>
        <v>2319</v>
      </c>
    </row>
    <row r="1525" spans="1:27">
      <c r="A1525" s="84" t="str">
        <f t="shared" si="162"/>
        <v>612310125</v>
      </c>
      <c r="B1525" s="84" t="str">
        <f t="shared" si="163"/>
        <v>02-319-16</v>
      </c>
      <c r="C1525" s="113" t="s">
        <v>3126</v>
      </c>
      <c r="D1525" s="113" t="s">
        <v>3125</v>
      </c>
      <c r="E1525" s="113" t="s">
        <v>785</v>
      </c>
      <c r="F1525" s="114">
        <v>59</v>
      </c>
      <c r="G1525" s="113" t="s">
        <v>3120</v>
      </c>
      <c r="H1525" s="113" t="s">
        <v>55</v>
      </c>
      <c r="I1525" s="113" t="s">
        <v>805</v>
      </c>
      <c r="J1525" s="113" t="s">
        <v>320</v>
      </c>
      <c r="K1525" s="113" t="s">
        <v>382</v>
      </c>
      <c r="L1525" s="113" t="s">
        <v>420</v>
      </c>
      <c r="M1525" s="113" t="s">
        <v>384</v>
      </c>
      <c r="N1525" s="113" t="s">
        <v>37</v>
      </c>
      <c r="O1525" s="113" t="s">
        <v>386</v>
      </c>
      <c r="P1525" s="113" t="s">
        <v>824</v>
      </c>
      <c r="Q1525" s="113">
        <v>25</v>
      </c>
      <c r="R1525" s="113" t="s">
        <v>71</v>
      </c>
      <c r="S1525" s="84" t="str">
        <f t="shared" si="161"/>
        <v>IVY CAP LINEN</v>
      </c>
      <c r="T1525" s="84" t="str">
        <f t="shared" si="164"/>
        <v>темно-синий</v>
      </c>
      <c r="Y1525" s="60">
        <f t="shared" si="165"/>
        <v>2</v>
      </c>
      <c r="Z1525" s="49">
        <f t="shared" si="166"/>
        <v>319</v>
      </c>
      <c r="AA1525" s="60">
        <f t="shared" si="167"/>
        <v>2319</v>
      </c>
    </row>
    <row r="1526" spans="1:27">
      <c r="A1526" s="84" t="str">
        <f t="shared" si="162"/>
        <v>612310125</v>
      </c>
      <c r="B1526" s="84" t="str">
        <f t="shared" si="163"/>
        <v>02-319-16</v>
      </c>
      <c r="C1526" s="113" t="s">
        <v>3127</v>
      </c>
      <c r="D1526" s="113" t="s">
        <v>3125</v>
      </c>
      <c r="E1526" s="113" t="s">
        <v>788</v>
      </c>
      <c r="F1526" s="114">
        <v>61</v>
      </c>
      <c r="G1526" s="113" t="s">
        <v>3120</v>
      </c>
      <c r="H1526" s="113" t="s">
        <v>55</v>
      </c>
      <c r="I1526" s="113" t="s">
        <v>805</v>
      </c>
      <c r="J1526" s="113" t="s">
        <v>320</v>
      </c>
      <c r="K1526" s="113" t="s">
        <v>382</v>
      </c>
      <c r="L1526" s="113" t="s">
        <v>420</v>
      </c>
      <c r="M1526" s="113" t="s">
        <v>384</v>
      </c>
      <c r="N1526" s="113" t="s">
        <v>37</v>
      </c>
      <c r="O1526" s="113" t="s">
        <v>386</v>
      </c>
      <c r="P1526" s="113" t="s">
        <v>824</v>
      </c>
      <c r="Q1526" s="113">
        <v>25</v>
      </c>
      <c r="R1526" s="113" t="s">
        <v>71</v>
      </c>
      <c r="S1526" s="84" t="str">
        <f t="shared" si="161"/>
        <v>IVY CAP LINEN</v>
      </c>
      <c r="T1526" s="84" t="str">
        <f t="shared" si="164"/>
        <v>темно-синий</v>
      </c>
      <c r="Y1526" s="60">
        <f t="shared" si="165"/>
        <v>2</v>
      </c>
      <c r="Z1526" s="49">
        <f t="shared" si="166"/>
        <v>319</v>
      </c>
      <c r="AA1526" s="60">
        <f t="shared" si="167"/>
        <v>2319</v>
      </c>
    </row>
    <row r="1527" spans="1:27">
      <c r="A1527" s="84" t="str">
        <f t="shared" si="162"/>
        <v>612310125</v>
      </c>
      <c r="B1527" s="84" t="str">
        <f t="shared" si="163"/>
        <v>02-319-16</v>
      </c>
      <c r="C1527" s="113" t="s">
        <v>3128</v>
      </c>
      <c r="D1527" s="113" t="s">
        <v>3125</v>
      </c>
      <c r="E1527" s="113" t="s">
        <v>789</v>
      </c>
      <c r="F1527" s="114">
        <v>63</v>
      </c>
      <c r="G1527" s="113" t="s">
        <v>3120</v>
      </c>
      <c r="H1527" s="113" t="s">
        <v>55</v>
      </c>
      <c r="I1527" s="113" t="s">
        <v>805</v>
      </c>
      <c r="J1527" s="113" t="s">
        <v>320</v>
      </c>
      <c r="K1527" s="113" t="s">
        <v>382</v>
      </c>
      <c r="L1527" s="113" t="s">
        <v>420</v>
      </c>
      <c r="M1527" s="113" t="s">
        <v>384</v>
      </c>
      <c r="N1527" s="113" t="s">
        <v>37</v>
      </c>
      <c r="O1527" s="113" t="s">
        <v>386</v>
      </c>
      <c r="P1527" s="113" t="s">
        <v>824</v>
      </c>
      <c r="Q1527" s="113">
        <v>25</v>
      </c>
      <c r="R1527" s="113" t="s">
        <v>71</v>
      </c>
      <c r="S1527" s="84" t="str">
        <f t="shared" si="161"/>
        <v>IVY CAP LINEN</v>
      </c>
      <c r="T1527" s="84" t="str">
        <f t="shared" si="164"/>
        <v>темно-синий</v>
      </c>
      <c r="Y1527" s="60">
        <f t="shared" si="165"/>
        <v>2</v>
      </c>
      <c r="Z1527" s="49">
        <f t="shared" si="166"/>
        <v>319</v>
      </c>
      <c r="AA1527" s="60">
        <f t="shared" si="167"/>
        <v>2319</v>
      </c>
    </row>
    <row r="1528" spans="1:27">
      <c r="A1528" s="84" t="str">
        <f t="shared" si="162"/>
        <v>62911117</v>
      </c>
      <c r="B1528" s="84" t="str">
        <f t="shared" si="163"/>
        <v>02-320-73</v>
      </c>
      <c r="C1528" s="113" t="s">
        <v>3129</v>
      </c>
      <c r="D1528" s="113" t="s">
        <v>3130</v>
      </c>
      <c r="E1528" s="113" t="s">
        <v>787</v>
      </c>
      <c r="F1528" s="114">
        <v>57</v>
      </c>
      <c r="G1528" s="113" t="s">
        <v>3131</v>
      </c>
      <c r="H1528" s="113" t="s">
        <v>189</v>
      </c>
      <c r="I1528" s="113" t="s">
        <v>3132</v>
      </c>
      <c r="J1528" s="113" t="s">
        <v>348</v>
      </c>
      <c r="K1528" s="113" t="s">
        <v>382</v>
      </c>
      <c r="L1528" s="113" t="s">
        <v>420</v>
      </c>
      <c r="M1528" s="113" t="s">
        <v>388</v>
      </c>
      <c r="N1528" s="113" t="s">
        <v>43</v>
      </c>
      <c r="O1528" s="113" t="s">
        <v>428</v>
      </c>
      <c r="P1528" s="113" t="s">
        <v>824</v>
      </c>
      <c r="Q1528" s="113">
        <v>7</v>
      </c>
      <c r="R1528" s="113" t="s">
        <v>63</v>
      </c>
      <c r="S1528" s="84" t="str">
        <f t="shared" si="161"/>
        <v>RIDERS COTTON LINEN</v>
      </c>
      <c r="T1528" s="84" t="str">
        <f t="shared" si="164"/>
        <v>кремовый / коричневый</v>
      </c>
      <c r="Y1528" s="60">
        <f t="shared" si="165"/>
        <v>2</v>
      </c>
      <c r="Z1528" s="49">
        <f t="shared" si="166"/>
        <v>320</v>
      </c>
      <c r="AA1528" s="60">
        <f t="shared" si="167"/>
        <v>2320</v>
      </c>
    </row>
    <row r="1529" spans="1:27">
      <c r="A1529" s="84" t="str">
        <f t="shared" si="162"/>
        <v>62911117</v>
      </c>
      <c r="B1529" s="84" t="str">
        <f t="shared" si="163"/>
        <v>02-320-73</v>
      </c>
      <c r="C1529" s="113" t="s">
        <v>3133</v>
      </c>
      <c r="D1529" s="113" t="s">
        <v>3130</v>
      </c>
      <c r="E1529" s="113" t="s">
        <v>785</v>
      </c>
      <c r="F1529" s="114">
        <v>59</v>
      </c>
      <c r="G1529" s="113" t="s">
        <v>3131</v>
      </c>
      <c r="H1529" s="113" t="s">
        <v>189</v>
      </c>
      <c r="I1529" s="113" t="s">
        <v>3132</v>
      </c>
      <c r="J1529" s="113" t="s">
        <v>348</v>
      </c>
      <c r="K1529" s="113" t="s">
        <v>382</v>
      </c>
      <c r="L1529" s="113" t="s">
        <v>420</v>
      </c>
      <c r="M1529" s="113" t="s">
        <v>388</v>
      </c>
      <c r="N1529" s="113" t="s">
        <v>43</v>
      </c>
      <c r="O1529" s="113" t="s">
        <v>428</v>
      </c>
      <c r="P1529" s="113" t="s">
        <v>824</v>
      </c>
      <c r="Q1529" s="113">
        <v>7</v>
      </c>
      <c r="R1529" s="113" t="s">
        <v>63</v>
      </c>
      <c r="S1529" s="84" t="str">
        <f t="shared" si="161"/>
        <v>RIDERS COTTON LINEN</v>
      </c>
      <c r="T1529" s="84" t="str">
        <f t="shared" si="164"/>
        <v>кремовый / коричневый</v>
      </c>
      <c r="Y1529" s="60">
        <f t="shared" si="165"/>
        <v>2</v>
      </c>
      <c r="Z1529" s="49">
        <f t="shared" si="166"/>
        <v>320</v>
      </c>
      <c r="AA1529" s="60">
        <f t="shared" si="167"/>
        <v>2320</v>
      </c>
    </row>
    <row r="1530" spans="1:27">
      <c r="A1530" s="84" t="str">
        <f t="shared" si="162"/>
        <v>62911117</v>
      </c>
      <c r="B1530" s="84" t="str">
        <f t="shared" si="163"/>
        <v>02-320-73</v>
      </c>
      <c r="C1530" s="113" t="s">
        <v>3134</v>
      </c>
      <c r="D1530" s="113" t="s">
        <v>3130</v>
      </c>
      <c r="E1530" s="113" t="s">
        <v>788</v>
      </c>
      <c r="F1530" s="114">
        <v>61</v>
      </c>
      <c r="G1530" s="113" t="s">
        <v>3131</v>
      </c>
      <c r="H1530" s="113" t="s">
        <v>189</v>
      </c>
      <c r="I1530" s="113" t="s">
        <v>3132</v>
      </c>
      <c r="J1530" s="113" t="s">
        <v>348</v>
      </c>
      <c r="K1530" s="113" t="s">
        <v>382</v>
      </c>
      <c r="L1530" s="113" t="s">
        <v>420</v>
      </c>
      <c r="M1530" s="113" t="s">
        <v>388</v>
      </c>
      <c r="N1530" s="113" t="s">
        <v>43</v>
      </c>
      <c r="O1530" s="113" t="s">
        <v>428</v>
      </c>
      <c r="P1530" s="113" t="s">
        <v>824</v>
      </c>
      <c r="Q1530" s="113">
        <v>7</v>
      </c>
      <c r="R1530" s="113" t="s">
        <v>63</v>
      </c>
      <c r="S1530" s="84" t="str">
        <f t="shared" si="161"/>
        <v>RIDERS COTTON LINEN</v>
      </c>
      <c r="T1530" s="84" t="str">
        <f t="shared" si="164"/>
        <v>кремовый / коричневый</v>
      </c>
      <c r="Y1530" s="60">
        <f t="shared" si="165"/>
        <v>2</v>
      </c>
      <c r="Z1530" s="49">
        <f t="shared" si="166"/>
        <v>320</v>
      </c>
      <c r="AA1530" s="60">
        <f t="shared" si="167"/>
        <v>2320</v>
      </c>
    </row>
    <row r="1531" spans="1:27">
      <c r="A1531" s="84" t="str">
        <f t="shared" si="162"/>
        <v>629310425</v>
      </c>
      <c r="B1531" s="84" t="str">
        <f t="shared" si="163"/>
        <v>02-195-16</v>
      </c>
      <c r="C1531" s="113" t="s">
        <v>3135</v>
      </c>
      <c r="D1531" s="113" t="s">
        <v>3136</v>
      </c>
      <c r="E1531" s="113" t="s">
        <v>787</v>
      </c>
      <c r="F1531" s="114">
        <v>57</v>
      </c>
      <c r="G1531" s="113" t="s">
        <v>1941</v>
      </c>
      <c r="H1531" s="113" t="s">
        <v>55</v>
      </c>
      <c r="I1531" s="113" t="s">
        <v>805</v>
      </c>
      <c r="J1531" s="113" t="s">
        <v>348</v>
      </c>
      <c r="K1531" s="113" t="s">
        <v>382</v>
      </c>
      <c r="L1531" s="113" t="s">
        <v>420</v>
      </c>
      <c r="M1531" s="113" t="s">
        <v>384</v>
      </c>
      <c r="N1531" s="113" t="s">
        <v>37</v>
      </c>
      <c r="O1531" s="113" t="s">
        <v>385</v>
      </c>
      <c r="P1531" s="113" t="s">
        <v>824</v>
      </c>
      <c r="Q1531" s="113">
        <v>25</v>
      </c>
      <c r="R1531" s="113" t="s">
        <v>71</v>
      </c>
      <c r="S1531" s="84" t="str">
        <f t="shared" si="161"/>
        <v>RIDERS CAP LINEN</v>
      </c>
      <c r="T1531" s="84" t="str">
        <f t="shared" si="164"/>
        <v>темно-синий</v>
      </c>
      <c r="Y1531" s="60">
        <f t="shared" si="165"/>
        <v>2</v>
      </c>
      <c r="Z1531" s="49">
        <f t="shared" si="166"/>
        <v>195</v>
      </c>
      <c r="AA1531" s="60">
        <f t="shared" si="167"/>
        <v>2195</v>
      </c>
    </row>
    <row r="1532" spans="1:27">
      <c r="A1532" s="84" t="str">
        <f t="shared" si="162"/>
        <v>629310425</v>
      </c>
      <c r="B1532" s="84" t="str">
        <f t="shared" si="163"/>
        <v>02-195-16</v>
      </c>
      <c r="C1532" s="113" t="s">
        <v>3137</v>
      </c>
      <c r="D1532" s="113" t="s">
        <v>3136</v>
      </c>
      <c r="E1532" s="113" t="s">
        <v>785</v>
      </c>
      <c r="F1532" s="114">
        <v>59</v>
      </c>
      <c r="G1532" s="113" t="s">
        <v>1941</v>
      </c>
      <c r="H1532" s="113" t="s">
        <v>55</v>
      </c>
      <c r="I1532" s="113" t="s">
        <v>805</v>
      </c>
      <c r="J1532" s="113" t="s">
        <v>348</v>
      </c>
      <c r="K1532" s="113" t="s">
        <v>382</v>
      </c>
      <c r="L1532" s="113" t="s">
        <v>420</v>
      </c>
      <c r="M1532" s="113" t="s">
        <v>384</v>
      </c>
      <c r="N1532" s="113" t="s">
        <v>37</v>
      </c>
      <c r="O1532" s="113" t="s">
        <v>385</v>
      </c>
      <c r="P1532" s="113" t="s">
        <v>824</v>
      </c>
      <c r="Q1532" s="113">
        <v>25</v>
      </c>
      <c r="R1532" s="113" t="s">
        <v>71</v>
      </c>
      <c r="S1532" s="84" t="str">
        <f t="shared" si="161"/>
        <v>RIDERS CAP LINEN</v>
      </c>
      <c r="T1532" s="84" t="str">
        <f t="shared" si="164"/>
        <v>темно-синий</v>
      </c>
      <c r="Y1532" s="60">
        <f t="shared" si="165"/>
        <v>2</v>
      </c>
      <c r="Z1532" s="49">
        <f t="shared" si="166"/>
        <v>195</v>
      </c>
      <c r="AA1532" s="60">
        <f t="shared" si="167"/>
        <v>2195</v>
      </c>
    </row>
    <row r="1533" spans="1:27">
      <c r="A1533" s="84" t="str">
        <f t="shared" si="162"/>
        <v>629310425</v>
      </c>
      <c r="B1533" s="84" t="str">
        <f t="shared" si="163"/>
        <v>02-195-16</v>
      </c>
      <c r="C1533" s="113" t="s">
        <v>3138</v>
      </c>
      <c r="D1533" s="113" t="s">
        <v>3136</v>
      </c>
      <c r="E1533" s="113" t="s">
        <v>788</v>
      </c>
      <c r="F1533" s="114">
        <v>61</v>
      </c>
      <c r="G1533" s="113" t="s">
        <v>1941</v>
      </c>
      <c r="H1533" s="113" t="s">
        <v>55</v>
      </c>
      <c r="I1533" s="113" t="s">
        <v>805</v>
      </c>
      <c r="J1533" s="113" t="s">
        <v>348</v>
      </c>
      <c r="K1533" s="113" t="s">
        <v>382</v>
      </c>
      <c r="L1533" s="113" t="s">
        <v>420</v>
      </c>
      <c r="M1533" s="113" t="s">
        <v>384</v>
      </c>
      <c r="N1533" s="113" t="s">
        <v>37</v>
      </c>
      <c r="O1533" s="113" t="s">
        <v>385</v>
      </c>
      <c r="P1533" s="113" t="s">
        <v>824</v>
      </c>
      <c r="Q1533" s="113">
        <v>25</v>
      </c>
      <c r="R1533" s="113" t="s">
        <v>71</v>
      </c>
      <c r="S1533" s="84" t="str">
        <f t="shared" si="161"/>
        <v>RIDERS CAP LINEN</v>
      </c>
      <c r="T1533" s="84" t="str">
        <f t="shared" si="164"/>
        <v>темно-синий</v>
      </c>
      <c r="Y1533" s="60">
        <f t="shared" si="165"/>
        <v>2</v>
      </c>
      <c r="Z1533" s="49">
        <f t="shared" si="166"/>
        <v>195</v>
      </c>
      <c r="AA1533" s="60">
        <f t="shared" si="167"/>
        <v>2195</v>
      </c>
    </row>
    <row r="1534" spans="1:27">
      <c r="A1534" s="84" t="str">
        <f t="shared" si="162"/>
        <v>66111071</v>
      </c>
      <c r="B1534" s="84" t="str">
        <f t="shared" si="163"/>
        <v>02-321-09</v>
      </c>
      <c r="C1534" s="113" t="s">
        <v>3139</v>
      </c>
      <c r="D1534" s="113" t="s">
        <v>3140</v>
      </c>
      <c r="E1534" s="113" t="s">
        <v>787</v>
      </c>
      <c r="F1534" s="114">
        <v>57</v>
      </c>
      <c r="G1534" s="113" t="s">
        <v>3141</v>
      </c>
      <c r="H1534" s="113" t="s">
        <v>53</v>
      </c>
      <c r="I1534" s="113" t="s">
        <v>792</v>
      </c>
      <c r="J1534" s="113" t="s">
        <v>320</v>
      </c>
      <c r="K1534" s="113" t="s">
        <v>382</v>
      </c>
      <c r="L1534" s="113" t="s">
        <v>420</v>
      </c>
      <c r="M1534" s="113" t="s">
        <v>388</v>
      </c>
      <c r="N1534" s="113" t="s">
        <v>43</v>
      </c>
      <c r="O1534" s="113" t="s">
        <v>433</v>
      </c>
      <c r="P1534" s="113" t="s">
        <v>824</v>
      </c>
      <c r="Q1534" s="113">
        <v>1</v>
      </c>
      <c r="R1534" s="113" t="s">
        <v>53</v>
      </c>
      <c r="S1534" s="84" t="str">
        <f t="shared" si="161"/>
        <v>TEXAS ORGANIC COTTON</v>
      </c>
      <c r="T1534" s="84" t="str">
        <f t="shared" si="164"/>
        <v>черный</v>
      </c>
      <c r="Y1534" s="60">
        <f t="shared" si="165"/>
        <v>2</v>
      </c>
      <c r="Z1534" s="49">
        <f t="shared" si="166"/>
        <v>321</v>
      </c>
      <c r="AA1534" s="60">
        <f t="shared" si="167"/>
        <v>2321</v>
      </c>
    </row>
    <row r="1535" spans="1:27">
      <c r="A1535" s="84" t="str">
        <f t="shared" si="162"/>
        <v>66111071</v>
      </c>
      <c r="B1535" s="84" t="str">
        <f t="shared" si="163"/>
        <v>02-321-09</v>
      </c>
      <c r="C1535" s="113" t="s">
        <v>3142</v>
      </c>
      <c r="D1535" s="113" t="s">
        <v>3140</v>
      </c>
      <c r="E1535" s="113" t="s">
        <v>785</v>
      </c>
      <c r="F1535" s="114">
        <v>59</v>
      </c>
      <c r="G1535" s="113" t="s">
        <v>3141</v>
      </c>
      <c r="H1535" s="113" t="s">
        <v>53</v>
      </c>
      <c r="I1535" s="113" t="s">
        <v>792</v>
      </c>
      <c r="J1535" s="113" t="s">
        <v>320</v>
      </c>
      <c r="K1535" s="113" t="s">
        <v>382</v>
      </c>
      <c r="L1535" s="113" t="s">
        <v>420</v>
      </c>
      <c r="M1535" s="113" t="s">
        <v>388</v>
      </c>
      <c r="N1535" s="113" t="s">
        <v>43</v>
      </c>
      <c r="O1535" s="113" t="s">
        <v>433</v>
      </c>
      <c r="P1535" s="113" t="s">
        <v>824</v>
      </c>
      <c r="Q1535" s="113">
        <v>1</v>
      </c>
      <c r="R1535" s="113" t="s">
        <v>53</v>
      </c>
      <c r="S1535" s="84" t="str">
        <f t="shared" si="161"/>
        <v>TEXAS ORGANIC COTTON</v>
      </c>
      <c r="T1535" s="84" t="str">
        <f t="shared" si="164"/>
        <v>черный</v>
      </c>
      <c r="Y1535" s="60">
        <f t="shared" si="165"/>
        <v>2</v>
      </c>
      <c r="Z1535" s="49">
        <f t="shared" si="166"/>
        <v>321</v>
      </c>
      <c r="AA1535" s="60">
        <f t="shared" si="167"/>
        <v>2321</v>
      </c>
    </row>
    <row r="1536" spans="1:27">
      <c r="A1536" s="84" t="str">
        <f t="shared" si="162"/>
        <v>66111071</v>
      </c>
      <c r="B1536" s="84" t="str">
        <f t="shared" si="163"/>
        <v>02-321-09</v>
      </c>
      <c r="C1536" s="113" t="s">
        <v>3143</v>
      </c>
      <c r="D1536" s="113" t="s">
        <v>3140</v>
      </c>
      <c r="E1536" s="113" t="s">
        <v>788</v>
      </c>
      <c r="F1536" s="114">
        <v>61</v>
      </c>
      <c r="G1536" s="113" t="s">
        <v>3141</v>
      </c>
      <c r="H1536" s="113" t="s">
        <v>53</v>
      </c>
      <c r="I1536" s="113" t="s">
        <v>792</v>
      </c>
      <c r="J1536" s="113" t="s">
        <v>320</v>
      </c>
      <c r="K1536" s="113" t="s">
        <v>382</v>
      </c>
      <c r="L1536" s="113" t="s">
        <v>420</v>
      </c>
      <c r="M1536" s="113" t="s">
        <v>388</v>
      </c>
      <c r="N1536" s="113" t="s">
        <v>43</v>
      </c>
      <c r="O1536" s="113" t="s">
        <v>433</v>
      </c>
      <c r="P1536" s="113" t="s">
        <v>824</v>
      </c>
      <c r="Q1536" s="113">
        <v>1</v>
      </c>
      <c r="R1536" s="113" t="s">
        <v>53</v>
      </c>
      <c r="S1536" s="84" t="str">
        <f t="shared" si="161"/>
        <v>TEXAS ORGANIC COTTON</v>
      </c>
      <c r="T1536" s="84" t="str">
        <f t="shared" si="164"/>
        <v>черный</v>
      </c>
      <c r="Y1536" s="60">
        <f t="shared" si="165"/>
        <v>2</v>
      </c>
      <c r="Z1536" s="49">
        <f t="shared" si="166"/>
        <v>321</v>
      </c>
      <c r="AA1536" s="60">
        <f t="shared" si="167"/>
        <v>2321</v>
      </c>
    </row>
    <row r="1537" spans="1:27">
      <c r="A1537" s="84" t="str">
        <f t="shared" si="162"/>
        <v>66111071</v>
      </c>
      <c r="B1537" s="84" t="str">
        <f t="shared" si="163"/>
        <v>02-321-09</v>
      </c>
      <c r="C1537" s="113" t="s">
        <v>3144</v>
      </c>
      <c r="D1537" s="113" t="s">
        <v>3140</v>
      </c>
      <c r="E1537" s="113" t="s">
        <v>789</v>
      </c>
      <c r="F1537" s="114">
        <v>63</v>
      </c>
      <c r="G1537" s="113" t="s">
        <v>3141</v>
      </c>
      <c r="H1537" s="113" t="s">
        <v>53</v>
      </c>
      <c r="I1537" s="113" t="s">
        <v>792</v>
      </c>
      <c r="J1537" s="113" t="s">
        <v>320</v>
      </c>
      <c r="K1537" s="113" t="s">
        <v>382</v>
      </c>
      <c r="L1537" s="113" t="s">
        <v>420</v>
      </c>
      <c r="M1537" s="113" t="s">
        <v>388</v>
      </c>
      <c r="N1537" s="113" t="s">
        <v>43</v>
      </c>
      <c r="O1537" s="113" t="s">
        <v>433</v>
      </c>
      <c r="P1537" s="113" t="s">
        <v>824</v>
      </c>
      <c r="Q1537" s="113">
        <v>1</v>
      </c>
      <c r="R1537" s="113" t="s">
        <v>53</v>
      </c>
      <c r="S1537" s="84" t="str">
        <f t="shared" si="161"/>
        <v>TEXAS ORGANIC COTTON</v>
      </c>
      <c r="T1537" s="84" t="str">
        <f t="shared" si="164"/>
        <v>черный</v>
      </c>
      <c r="Y1537" s="60">
        <f t="shared" si="165"/>
        <v>2</v>
      </c>
      <c r="Z1537" s="49">
        <f t="shared" si="166"/>
        <v>321</v>
      </c>
      <c r="AA1537" s="60">
        <f t="shared" si="167"/>
        <v>2321</v>
      </c>
    </row>
    <row r="1538" spans="1:27">
      <c r="A1538" s="84" t="str">
        <f t="shared" si="162"/>
        <v>66111071</v>
      </c>
      <c r="B1538" s="84" t="str">
        <f t="shared" si="163"/>
        <v>02-321-09</v>
      </c>
      <c r="C1538" s="113" t="s">
        <v>3145</v>
      </c>
      <c r="D1538" s="113" t="s">
        <v>3140</v>
      </c>
      <c r="E1538" s="113" t="s">
        <v>790</v>
      </c>
      <c r="F1538" s="114">
        <v>55</v>
      </c>
      <c r="G1538" s="113" t="s">
        <v>3141</v>
      </c>
      <c r="H1538" s="113" t="s">
        <v>53</v>
      </c>
      <c r="I1538" s="113" t="s">
        <v>792</v>
      </c>
      <c r="J1538" s="113" t="s">
        <v>320</v>
      </c>
      <c r="K1538" s="113" t="s">
        <v>382</v>
      </c>
      <c r="L1538" s="113" t="s">
        <v>420</v>
      </c>
      <c r="M1538" s="113" t="s">
        <v>388</v>
      </c>
      <c r="N1538" s="113" t="s">
        <v>43</v>
      </c>
      <c r="O1538" s="113" t="s">
        <v>433</v>
      </c>
      <c r="P1538" s="113" t="s">
        <v>824</v>
      </c>
      <c r="Q1538" s="113">
        <v>1</v>
      </c>
      <c r="R1538" s="113" t="s">
        <v>53</v>
      </c>
      <c r="S1538" s="84" t="str">
        <f t="shared" ref="S1538:S1601" si="168">IF(A1538&lt;&gt;"",IF(FIND(" ",G1538)&gt;=1,MID(G1538,FIND(" ",G1538)+1,LEN(G1538)),""),"")</f>
        <v>TEXAS ORGANIC COTTON</v>
      </c>
      <c r="T1538" s="84" t="str">
        <f t="shared" si="164"/>
        <v>черный</v>
      </c>
      <c r="Y1538" s="60">
        <f t="shared" si="165"/>
        <v>2</v>
      </c>
      <c r="Z1538" s="49">
        <f t="shared" si="166"/>
        <v>321</v>
      </c>
      <c r="AA1538" s="60">
        <f t="shared" si="167"/>
        <v>2321</v>
      </c>
    </row>
    <row r="1539" spans="1:27">
      <c r="A1539" s="84" t="str">
        <f t="shared" ref="A1539:A1602" si="169">IF(G1539&amp;Q1539&lt;&gt;"",IF(FIND(" ",G1539)&gt;=1,MID(G1539,1,FIND(" ",G1539)-1)&amp;Q1539,G1539&amp;Q1539),"")</f>
        <v>66111072</v>
      </c>
      <c r="B1539" s="84" t="str">
        <f t="shared" ref="B1539:B1602" si="170">IF(C1539&lt;&gt;"",LEFT(C1539,9),"")</f>
        <v>02-321-16</v>
      </c>
      <c r="C1539" s="113" t="s">
        <v>3146</v>
      </c>
      <c r="D1539" s="113" t="s">
        <v>3147</v>
      </c>
      <c r="E1539" s="113" t="s">
        <v>787</v>
      </c>
      <c r="F1539" s="114">
        <v>57</v>
      </c>
      <c r="G1539" s="113" t="s">
        <v>3141</v>
      </c>
      <c r="H1539" s="113" t="s">
        <v>55</v>
      </c>
      <c r="I1539" s="113" t="s">
        <v>792</v>
      </c>
      <c r="J1539" s="113" t="s">
        <v>320</v>
      </c>
      <c r="K1539" s="113" t="s">
        <v>382</v>
      </c>
      <c r="L1539" s="113" t="s">
        <v>420</v>
      </c>
      <c r="M1539" s="113" t="s">
        <v>388</v>
      </c>
      <c r="N1539" s="113" t="s">
        <v>43</v>
      </c>
      <c r="O1539" s="113" t="s">
        <v>433</v>
      </c>
      <c r="P1539" s="113" t="s">
        <v>824</v>
      </c>
      <c r="Q1539" s="113">
        <v>2</v>
      </c>
      <c r="R1539" s="113" t="s">
        <v>71</v>
      </c>
      <c r="S1539" s="84" t="str">
        <f t="shared" si="168"/>
        <v>TEXAS ORGANIC COTTON</v>
      </c>
      <c r="T1539" s="84" t="str">
        <f t="shared" ref="T1539:T1602" si="171">IF(H1539&lt;&gt;"",H1539,"")</f>
        <v>темно-синий</v>
      </c>
      <c r="Y1539" s="60">
        <f t="shared" ref="Y1539:Y1602" si="172">IFERROR(VALUE(MID($C1539,1,2)),0)</f>
        <v>2</v>
      </c>
      <c r="Z1539" s="49">
        <f t="shared" ref="Z1539:Z1602" si="173">IFERROR(VALUE(MID($C1539,4,3)),0)</f>
        <v>321</v>
      </c>
      <c r="AA1539" s="60">
        <f t="shared" ref="AA1539:AA1602" si="174">VALUE(RIGHT("00"&amp;Y1539,2)&amp;RIGHT("000"&amp;Z1539,3))</f>
        <v>2321</v>
      </c>
    </row>
    <row r="1540" spans="1:27">
      <c r="A1540" s="84" t="str">
        <f t="shared" si="169"/>
        <v>66111072</v>
      </c>
      <c r="B1540" s="84" t="str">
        <f t="shared" si="170"/>
        <v>02-321-16</v>
      </c>
      <c r="C1540" s="113" t="s">
        <v>3148</v>
      </c>
      <c r="D1540" s="113" t="s">
        <v>3147</v>
      </c>
      <c r="E1540" s="113" t="s">
        <v>785</v>
      </c>
      <c r="F1540" s="114">
        <v>59</v>
      </c>
      <c r="G1540" s="113" t="s">
        <v>3141</v>
      </c>
      <c r="H1540" s="113" t="s">
        <v>55</v>
      </c>
      <c r="I1540" s="113" t="s">
        <v>792</v>
      </c>
      <c r="J1540" s="113" t="s">
        <v>320</v>
      </c>
      <c r="K1540" s="113" t="s">
        <v>382</v>
      </c>
      <c r="L1540" s="113" t="s">
        <v>420</v>
      </c>
      <c r="M1540" s="113" t="s">
        <v>388</v>
      </c>
      <c r="N1540" s="113" t="s">
        <v>43</v>
      </c>
      <c r="O1540" s="113" t="s">
        <v>433</v>
      </c>
      <c r="P1540" s="113" t="s">
        <v>824</v>
      </c>
      <c r="Q1540" s="113">
        <v>2</v>
      </c>
      <c r="R1540" s="113" t="s">
        <v>71</v>
      </c>
      <c r="S1540" s="84" t="str">
        <f t="shared" si="168"/>
        <v>TEXAS ORGANIC COTTON</v>
      </c>
      <c r="T1540" s="84" t="str">
        <f t="shared" si="171"/>
        <v>темно-синий</v>
      </c>
      <c r="Y1540" s="60">
        <f t="shared" si="172"/>
        <v>2</v>
      </c>
      <c r="Z1540" s="49">
        <f t="shared" si="173"/>
        <v>321</v>
      </c>
      <c r="AA1540" s="60">
        <f t="shared" si="174"/>
        <v>2321</v>
      </c>
    </row>
    <row r="1541" spans="1:27">
      <c r="A1541" s="84" t="str">
        <f t="shared" si="169"/>
        <v>66111072</v>
      </c>
      <c r="B1541" s="84" t="str">
        <f t="shared" si="170"/>
        <v>02-321-16</v>
      </c>
      <c r="C1541" s="113" t="s">
        <v>3149</v>
      </c>
      <c r="D1541" s="113" t="s">
        <v>3147</v>
      </c>
      <c r="E1541" s="113" t="s">
        <v>788</v>
      </c>
      <c r="F1541" s="114">
        <v>61</v>
      </c>
      <c r="G1541" s="113" t="s">
        <v>3141</v>
      </c>
      <c r="H1541" s="113" t="s">
        <v>55</v>
      </c>
      <c r="I1541" s="113" t="s">
        <v>792</v>
      </c>
      <c r="J1541" s="113" t="s">
        <v>320</v>
      </c>
      <c r="K1541" s="113" t="s">
        <v>382</v>
      </c>
      <c r="L1541" s="113" t="s">
        <v>420</v>
      </c>
      <c r="M1541" s="113" t="s">
        <v>388</v>
      </c>
      <c r="N1541" s="113" t="s">
        <v>43</v>
      </c>
      <c r="O1541" s="113" t="s">
        <v>433</v>
      </c>
      <c r="P1541" s="113" t="s">
        <v>824</v>
      </c>
      <c r="Q1541" s="113">
        <v>2</v>
      </c>
      <c r="R1541" s="113" t="s">
        <v>71</v>
      </c>
      <c r="S1541" s="84" t="str">
        <f t="shared" si="168"/>
        <v>TEXAS ORGANIC COTTON</v>
      </c>
      <c r="T1541" s="84" t="str">
        <f t="shared" si="171"/>
        <v>темно-синий</v>
      </c>
      <c r="Y1541" s="60">
        <f t="shared" si="172"/>
        <v>2</v>
      </c>
      <c r="Z1541" s="49">
        <f t="shared" si="173"/>
        <v>321</v>
      </c>
      <c r="AA1541" s="60">
        <f t="shared" si="174"/>
        <v>2321</v>
      </c>
    </row>
    <row r="1542" spans="1:27">
      <c r="A1542" s="84" t="str">
        <f t="shared" si="169"/>
        <v>66111072</v>
      </c>
      <c r="B1542" s="84" t="str">
        <f t="shared" si="170"/>
        <v>02-321-16</v>
      </c>
      <c r="C1542" s="113" t="s">
        <v>3150</v>
      </c>
      <c r="D1542" s="113" t="s">
        <v>3147</v>
      </c>
      <c r="E1542" s="113" t="s">
        <v>790</v>
      </c>
      <c r="F1542" s="114">
        <v>55</v>
      </c>
      <c r="G1542" s="113" t="s">
        <v>3141</v>
      </c>
      <c r="H1542" s="113" t="s">
        <v>55</v>
      </c>
      <c r="I1542" s="113" t="s">
        <v>792</v>
      </c>
      <c r="J1542" s="113" t="s">
        <v>320</v>
      </c>
      <c r="K1542" s="113" t="s">
        <v>382</v>
      </c>
      <c r="L1542" s="113" t="s">
        <v>420</v>
      </c>
      <c r="M1542" s="113" t="s">
        <v>388</v>
      </c>
      <c r="N1542" s="113" t="s">
        <v>43</v>
      </c>
      <c r="O1542" s="113" t="s">
        <v>433</v>
      </c>
      <c r="P1542" s="113" t="s">
        <v>824</v>
      </c>
      <c r="Q1542" s="113">
        <v>2</v>
      </c>
      <c r="R1542" s="113" t="s">
        <v>71</v>
      </c>
      <c r="S1542" s="84" t="str">
        <f t="shared" si="168"/>
        <v>TEXAS ORGANIC COTTON</v>
      </c>
      <c r="T1542" s="84" t="str">
        <f t="shared" si="171"/>
        <v>темно-синий</v>
      </c>
      <c r="Y1542" s="60">
        <f t="shared" si="172"/>
        <v>2</v>
      </c>
      <c r="Z1542" s="49">
        <f t="shared" si="173"/>
        <v>321</v>
      </c>
      <c r="AA1542" s="60">
        <f t="shared" si="174"/>
        <v>2321</v>
      </c>
    </row>
    <row r="1543" spans="1:27">
      <c r="A1543" s="84" t="str">
        <f t="shared" si="169"/>
        <v>66111072</v>
      </c>
      <c r="B1543" s="84" t="str">
        <f t="shared" si="170"/>
        <v>02-321-16</v>
      </c>
      <c r="C1543" s="113" t="s">
        <v>3151</v>
      </c>
      <c r="D1543" s="113" t="s">
        <v>3147</v>
      </c>
      <c r="E1543" s="113" t="s">
        <v>789</v>
      </c>
      <c r="F1543" s="114">
        <v>63</v>
      </c>
      <c r="G1543" s="113" t="s">
        <v>3141</v>
      </c>
      <c r="H1543" s="113" t="s">
        <v>55</v>
      </c>
      <c r="I1543" s="113" t="s">
        <v>792</v>
      </c>
      <c r="J1543" s="113" t="s">
        <v>320</v>
      </c>
      <c r="K1543" s="113" t="s">
        <v>382</v>
      </c>
      <c r="L1543" s="113" t="s">
        <v>420</v>
      </c>
      <c r="M1543" s="113" t="s">
        <v>388</v>
      </c>
      <c r="N1543" s="113" t="s">
        <v>43</v>
      </c>
      <c r="O1543" s="113" t="s">
        <v>433</v>
      </c>
      <c r="P1543" s="113" t="s">
        <v>824</v>
      </c>
      <c r="Q1543" s="113">
        <v>2</v>
      </c>
      <c r="R1543" s="113" t="s">
        <v>71</v>
      </c>
      <c r="S1543" s="84" t="str">
        <f t="shared" si="168"/>
        <v>TEXAS ORGANIC COTTON</v>
      </c>
      <c r="T1543" s="84" t="str">
        <f t="shared" si="171"/>
        <v>темно-синий</v>
      </c>
      <c r="Y1543" s="60">
        <f t="shared" si="172"/>
        <v>2</v>
      </c>
      <c r="Z1543" s="49">
        <f t="shared" si="173"/>
        <v>321</v>
      </c>
      <c r="AA1543" s="60">
        <f t="shared" si="174"/>
        <v>2321</v>
      </c>
    </row>
    <row r="1544" spans="1:27">
      <c r="A1544" s="84" t="str">
        <f t="shared" si="169"/>
        <v>661110761</v>
      </c>
      <c r="B1544" s="84" t="str">
        <f t="shared" si="170"/>
        <v>02-321-03</v>
      </c>
      <c r="C1544" s="113" t="s">
        <v>3152</v>
      </c>
      <c r="D1544" s="113" t="s">
        <v>3153</v>
      </c>
      <c r="E1544" s="113" t="s">
        <v>787</v>
      </c>
      <c r="F1544" s="114">
        <v>57</v>
      </c>
      <c r="G1544" s="113" t="s">
        <v>3141</v>
      </c>
      <c r="H1544" s="113" t="s">
        <v>195</v>
      </c>
      <c r="I1544" s="113" t="s">
        <v>792</v>
      </c>
      <c r="J1544" s="113" t="s">
        <v>320</v>
      </c>
      <c r="K1544" s="113" t="s">
        <v>382</v>
      </c>
      <c r="L1544" s="113" t="s">
        <v>420</v>
      </c>
      <c r="M1544" s="113" t="s">
        <v>388</v>
      </c>
      <c r="N1544" s="113" t="s">
        <v>43</v>
      </c>
      <c r="O1544" s="113" t="s">
        <v>433</v>
      </c>
      <c r="P1544" s="113" t="s">
        <v>824</v>
      </c>
      <c r="Q1544" s="113">
        <v>61</v>
      </c>
      <c r="R1544" s="113" t="s">
        <v>195</v>
      </c>
      <c r="S1544" s="84" t="str">
        <f t="shared" si="168"/>
        <v>TEXAS ORGANIC COTTON</v>
      </c>
      <c r="T1544" s="84" t="str">
        <f t="shared" si="171"/>
        <v>оливковый</v>
      </c>
      <c r="Y1544" s="60">
        <f t="shared" si="172"/>
        <v>2</v>
      </c>
      <c r="Z1544" s="49">
        <f t="shared" si="173"/>
        <v>321</v>
      </c>
      <c r="AA1544" s="60">
        <f t="shared" si="174"/>
        <v>2321</v>
      </c>
    </row>
    <row r="1545" spans="1:27">
      <c r="A1545" s="84" t="str">
        <f t="shared" si="169"/>
        <v>661110761</v>
      </c>
      <c r="B1545" s="84" t="str">
        <f t="shared" si="170"/>
        <v>02-321-03</v>
      </c>
      <c r="C1545" s="113" t="s">
        <v>3154</v>
      </c>
      <c r="D1545" s="113" t="s">
        <v>3153</v>
      </c>
      <c r="E1545" s="113" t="s">
        <v>785</v>
      </c>
      <c r="F1545" s="114">
        <v>59</v>
      </c>
      <c r="G1545" s="113" t="s">
        <v>3141</v>
      </c>
      <c r="H1545" s="113" t="s">
        <v>195</v>
      </c>
      <c r="I1545" s="113" t="s">
        <v>792</v>
      </c>
      <c r="J1545" s="113" t="s">
        <v>320</v>
      </c>
      <c r="K1545" s="113" t="s">
        <v>382</v>
      </c>
      <c r="L1545" s="113" t="s">
        <v>420</v>
      </c>
      <c r="M1545" s="113" t="s">
        <v>388</v>
      </c>
      <c r="N1545" s="113" t="s">
        <v>43</v>
      </c>
      <c r="O1545" s="113" t="s">
        <v>433</v>
      </c>
      <c r="P1545" s="113" t="s">
        <v>824</v>
      </c>
      <c r="Q1545" s="113">
        <v>61</v>
      </c>
      <c r="R1545" s="113" t="s">
        <v>195</v>
      </c>
      <c r="S1545" s="84" t="str">
        <f t="shared" si="168"/>
        <v>TEXAS ORGANIC COTTON</v>
      </c>
      <c r="T1545" s="84" t="str">
        <f t="shared" si="171"/>
        <v>оливковый</v>
      </c>
      <c r="Y1545" s="60">
        <f t="shared" si="172"/>
        <v>2</v>
      </c>
      <c r="Z1545" s="49">
        <f t="shared" si="173"/>
        <v>321</v>
      </c>
      <c r="AA1545" s="60">
        <f t="shared" si="174"/>
        <v>2321</v>
      </c>
    </row>
    <row r="1546" spans="1:27">
      <c r="A1546" s="84" t="str">
        <f t="shared" si="169"/>
        <v>661110761</v>
      </c>
      <c r="B1546" s="84" t="str">
        <f t="shared" si="170"/>
        <v>02-321-03</v>
      </c>
      <c r="C1546" s="113" t="s">
        <v>3155</v>
      </c>
      <c r="D1546" s="113" t="s">
        <v>3153</v>
      </c>
      <c r="E1546" s="113" t="s">
        <v>788</v>
      </c>
      <c r="F1546" s="114">
        <v>61</v>
      </c>
      <c r="G1546" s="113" t="s">
        <v>3141</v>
      </c>
      <c r="H1546" s="113" t="s">
        <v>195</v>
      </c>
      <c r="I1546" s="113" t="s">
        <v>792</v>
      </c>
      <c r="J1546" s="113" t="s">
        <v>320</v>
      </c>
      <c r="K1546" s="113" t="s">
        <v>382</v>
      </c>
      <c r="L1546" s="113" t="s">
        <v>420</v>
      </c>
      <c r="M1546" s="113" t="s">
        <v>388</v>
      </c>
      <c r="N1546" s="113" t="s">
        <v>43</v>
      </c>
      <c r="O1546" s="113" t="s">
        <v>433</v>
      </c>
      <c r="P1546" s="113" t="s">
        <v>824</v>
      </c>
      <c r="Q1546" s="113">
        <v>61</v>
      </c>
      <c r="R1546" s="113" t="s">
        <v>195</v>
      </c>
      <c r="S1546" s="84" t="str">
        <f t="shared" si="168"/>
        <v>TEXAS ORGANIC COTTON</v>
      </c>
      <c r="T1546" s="84" t="str">
        <f t="shared" si="171"/>
        <v>оливковый</v>
      </c>
      <c r="Y1546" s="60">
        <f t="shared" si="172"/>
        <v>2</v>
      </c>
      <c r="Z1546" s="49">
        <f t="shared" si="173"/>
        <v>321</v>
      </c>
      <c r="AA1546" s="60">
        <f t="shared" si="174"/>
        <v>2321</v>
      </c>
    </row>
    <row r="1547" spans="1:27">
      <c r="A1547" s="84" t="str">
        <f t="shared" si="169"/>
        <v>661110761</v>
      </c>
      <c r="B1547" s="84" t="str">
        <f t="shared" si="170"/>
        <v>02-321-03</v>
      </c>
      <c r="C1547" s="113" t="s">
        <v>3156</v>
      </c>
      <c r="D1547" s="113" t="s">
        <v>3153</v>
      </c>
      <c r="E1547" s="113" t="s">
        <v>790</v>
      </c>
      <c r="F1547" s="114">
        <v>55</v>
      </c>
      <c r="G1547" s="113" t="s">
        <v>3141</v>
      </c>
      <c r="H1547" s="113" t="s">
        <v>195</v>
      </c>
      <c r="I1547" s="113" t="s">
        <v>792</v>
      </c>
      <c r="J1547" s="113" t="s">
        <v>320</v>
      </c>
      <c r="K1547" s="113" t="s">
        <v>382</v>
      </c>
      <c r="L1547" s="113" t="s">
        <v>420</v>
      </c>
      <c r="M1547" s="113" t="s">
        <v>388</v>
      </c>
      <c r="N1547" s="113" t="s">
        <v>43</v>
      </c>
      <c r="O1547" s="113" t="s">
        <v>433</v>
      </c>
      <c r="P1547" s="113" t="s">
        <v>824</v>
      </c>
      <c r="Q1547" s="113">
        <v>61</v>
      </c>
      <c r="R1547" s="113" t="s">
        <v>195</v>
      </c>
      <c r="S1547" s="84" t="str">
        <f t="shared" si="168"/>
        <v>TEXAS ORGANIC COTTON</v>
      </c>
      <c r="T1547" s="84" t="str">
        <f t="shared" si="171"/>
        <v>оливковый</v>
      </c>
      <c r="Y1547" s="60">
        <f t="shared" si="172"/>
        <v>2</v>
      </c>
      <c r="Z1547" s="49">
        <f t="shared" si="173"/>
        <v>321</v>
      </c>
      <c r="AA1547" s="60">
        <f t="shared" si="174"/>
        <v>2321</v>
      </c>
    </row>
    <row r="1548" spans="1:27">
      <c r="A1548" s="84" t="str">
        <f t="shared" si="169"/>
        <v>661110761</v>
      </c>
      <c r="B1548" s="84" t="str">
        <f t="shared" si="170"/>
        <v>02-321-03</v>
      </c>
      <c r="C1548" s="113" t="s">
        <v>3157</v>
      </c>
      <c r="D1548" s="113" t="s">
        <v>3153</v>
      </c>
      <c r="E1548" s="113" t="s">
        <v>789</v>
      </c>
      <c r="F1548" s="114">
        <v>63</v>
      </c>
      <c r="G1548" s="113" t="s">
        <v>3141</v>
      </c>
      <c r="H1548" s="113" t="s">
        <v>195</v>
      </c>
      <c r="I1548" s="113" t="s">
        <v>792</v>
      </c>
      <c r="J1548" s="113" t="s">
        <v>320</v>
      </c>
      <c r="K1548" s="113" t="s">
        <v>382</v>
      </c>
      <c r="L1548" s="113" t="s">
        <v>420</v>
      </c>
      <c r="M1548" s="113" t="s">
        <v>388</v>
      </c>
      <c r="N1548" s="113" t="s">
        <v>43</v>
      </c>
      <c r="O1548" s="113" t="s">
        <v>433</v>
      </c>
      <c r="P1548" s="113" t="s">
        <v>824</v>
      </c>
      <c r="Q1548" s="113">
        <v>61</v>
      </c>
      <c r="R1548" s="113" t="s">
        <v>195</v>
      </c>
      <c r="S1548" s="84" t="str">
        <f t="shared" si="168"/>
        <v>TEXAS ORGANIC COTTON</v>
      </c>
      <c r="T1548" s="84" t="str">
        <f t="shared" si="171"/>
        <v>оливковый</v>
      </c>
      <c r="Y1548" s="60">
        <f t="shared" si="172"/>
        <v>2</v>
      </c>
      <c r="Z1548" s="49">
        <f t="shared" si="173"/>
        <v>321</v>
      </c>
      <c r="AA1548" s="60">
        <f t="shared" si="174"/>
        <v>2321</v>
      </c>
    </row>
    <row r="1549" spans="1:27">
      <c r="A1549" s="84" t="str">
        <f t="shared" si="169"/>
        <v>66111242</v>
      </c>
      <c r="B1549" s="84" t="str">
        <f t="shared" si="170"/>
        <v>02-322-16</v>
      </c>
      <c r="C1549" s="113" t="s">
        <v>3158</v>
      </c>
      <c r="D1549" s="113" t="s">
        <v>3159</v>
      </c>
      <c r="E1549" s="113" t="s">
        <v>790</v>
      </c>
      <c r="F1549" s="114">
        <v>55</v>
      </c>
      <c r="G1549" s="113" t="s">
        <v>3160</v>
      </c>
      <c r="H1549" s="113" t="s">
        <v>55</v>
      </c>
      <c r="I1549" s="113" t="s">
        <v>792</v>
      </c>
      <c r="J1549" s="113" t="s">
        <v>320</v>
      </c>
      <c r="K1549" s="113" t="s">
        <v>382</v>
      </c>
      <c r="L1549" s="113" t="s">
        <v>420</v>
      </c>
      <c r="M1549" s="113" t="s">
        <v>388</v>
      </c>
      <c r="N1549" s="113" t="s">
        <v>43</v>
      </c>
      <c r="O1549" s="113" t="s">
        <v>433</v>
      </c>
      <c r="P1549" s="113" t="s">
        <v>824</v>
      </c>
      <c r="Q1549" s="113">
        <v>2</v>
      </c>
      <c r="R1549" s="113" t="s">
        <v>71</v>
      </c>
      <c r="S1549" s="84" t="str">
        <f t="shared" si="168"/>
        <v>TEXAS DENIM</v>
      </c>
      <c r="T1549" s="84" t="str">
        <f t="shared" si="171"/>
        <v>темно-синий</v>
      </c>
      <c r="Y1549" s="60">
        <f t="shared" si="172"/>
        <v>2</v>
      </c>
      <c r="Z1549" s="49">
        <f t="shared" si="173"/>
        <v>322</v>
      </c>
      <c r="AA1549" s="60">
        <f t="shared" si="174"/>
        <v>2322</v>
      </c>
    </row>
    <row r="1550" spans="1:27">
      <c r="A1550" s="84" t="str">
        <f t="shared" si="169"/>
        <v>66111242</v>
      </c>
      <c r="B1550" s="84" t="str">
        <f t="shared" si="170"/>
        <v>02-322-16</v>
      </c>
      <c r="C1550" s="113" t="s">
        <v>3161</v>
      </c>
      <c r="D1550" s="113" t="s">
        <v>3159</v>
      </c>
      <c r="E1550" s="113" t="s">
        <v>787</v>
      </c>
      <c r="F1550" s="114">
        <v>57</v>
      </c>
      <c r="G1550" s="113" t="s">
        <v>3160</v>
      </c>
      <c r="H1550" s="113" t="s">
        <v>55</v>
      </c>
      <c r="I1550" s="113" t="s">
        <v>792</v>
      </c>
      <c r="J1550" s="113" t="s">
        <v>320</v>
      </c>
      <c r="K1550" s="113" t="s">
        <v>382</v>
      </c>
      <c r="L1550" s="113" t="s">
        <v>420</v>
      </c>
      <c r="M1550" s="113" t="s">
        <v>388</v>
      </c>
      <c r="N1550" s="113" t="s">
        <v>43</v>
      </c>
      <c r="O1550" s="113" t="s">
        <v>433</v>
      </c>
      <c r="P1550" s="113" t="s">
        <v>824</v>
      </c>
      <c r="Q1550" s="113">
        <v>2</v>
      </c>
      <c r="R1550" s="113" t="s">
        <v>71</v>
      </c>
      <c r="S1550" s="84" t="str">
        <f t="shared" si="168"/>
        <v>TEXAS DENIM</v>
      </c>
      <c r="T1550" s="84" t="str">
        <f t="shared" si="171"/>
        <v>темно-синий</v>
      </c>
      <c r="Y1550" s="60">
        <f t="shared" si="172"/>
        <v>2</v>
      </c>
      <c r="Z1550" s="49">
        <f t="shared" si="173"/>
        <v>322</v>
      </c>
      <c r="AA1550" s="60">
        <f t="shared" si="174"/>
        <v>2322</v>
      </c>
    </row>
    <row r="1551" spans="1:27">
      <c r="A1551" s="84" t="str">
        <f t="shared" si="169"/>
        <v>66111242</v>
      </c>
      <c r="B1551" s="84" t="str">
        <f t="shared" si="170"/>
        <v>02-322-16</v>
      </c>
      <c r="C1551" s="113" t="s">
        <v>3162</v>
      </c>
      <c r="D1551" s="113" t="s">
        <v>3159</v>
      </c>
      <c r="E1551" s="113" t="s">
        <v>785</v>
      </c>
      <c r="F1551" s="114">
        <v>59</v>
      </c>
      <c r="G1551" s="113" t="s">
        <v>3160</v>
      </c>
      <c r="H1551" s="113" t="s">
        <v>55</v>
      </c>
      <c r="I1551" s="113" t="s">
        <v>792</v>
      </c>
      <c r="J1551" s="113" t="s">
        <v>320</v>
      </c>
      <c r="K1551" s="113" t="s">
        <v>382</v>
      </c>
      <c r="L1551" s="113" t="s">
        <v>420</v>
      </c>
      <c r="M1551" s="113" t="s">
        <v>388</v>
      </c>
      <c r="N1551" s="113" t="s">
        <v>43</v>
      </c>
      <c r="O1551" s="113" t="s">
        <v>433</v>
      </c>
      <c r="P1551" s="113" t="s">
        <v>824</v>
      </c>
      <c r="Q1551" s="113">
        <v>2</v>
      </c>
      <c r="R1551" s="113" t="s">
        <v>71</v>
      </c>
      <c r="S1551" s="84" t="str">
        <f t="shared" si="168"/>
        <v>TEXAS DENIM</v>
      </c>
      <c r="T1551" s="84" t="str">
        <f t="shared" si="171"/>
        <v>темно-синий</v>
      </c>
      <c r="Y1551" s="60">
        <f t="shared" si="172"/>
        <v>2</v>
      </c>
      <c r="Z1551" s="49">
        <f t="shared" si="173"/>
        <v>322</v>
      </c>
      <c r="AA1551" s="60">
        <f t="shared" si="174"/>
        <v>2322</v>
      </c>
    </row>
    <row r="1552" spans="1:27">
      <c r="A1552" s="84" t="str">
        <f t="shared" si="169"/>
        <v>66111242</v>
      </c>
      <c r="B1552" s="84" t="str">
        <f t="shared" si="170"/>
        <v>02-322-16</v>
      </c>
      <c r="C1552" s="113" t="s">
        <v>3163</v>
      </c>
      <c r="D1552" s="113" t="s">
        <v>3159</v>
      </c>
      <c r="E1552" s="113" t="s">
        <v>788</v>
      </c>
      <c r="F1552" s="114">
        <v>61</v>
      </c>
      <c r="G1552" s="113" t="s">
        <v>3160</v>
      </c>
      <c r="H1552" s="113" t="s">
        <v>55</v>
      </c>
      <c r="I1552" s="113" t="s">
        <v>792</v>
      </c>
      <c r="J1552" s="113" t="s">
        <v>320</v>
      </c>
      <c r="K1552" s="113" t="s">
        <v>382</v>
      </c>
      <c r="L1552" s="113" t="s">
        <v>420</v>
      </c>
      <c r="M1552" s="113" t="s">
        <v>388</v>
      </c>
      <c r="N1552" s="113" t="s">
        <v>43</v>
      </c>
      <c r="O1552" s="113" t="s">
        <v>433</v>
      </c>
      <c r="P1552" s="113" t="s">
        <v>824</v>
      </c>
      <c r="Q1552" s="113">
        <v>2</v>
      </c>
      <c r="R1552" s="113" t="s">
        <v>71</v>
      </c>
      <c r="S1552" s="84" t="str">
        <f t="shared" si="168"/>
        <v>TEXAS DENIM</v>
      </c>
      <c r="T1552" s="84" t="str">
        <f t="shared" si="171"/>
        <v>темно-синий</v>
      </c>
      <c r="Y1552" s="60">
        <f t="shared" si="172"/>
        <v>2</v>
      </c>
      <c r="Z1552" s="49">
        <f t="shared" si="173"/>
        <v>322</v>
      </c>
      <c r="AA1552" s="60">
        <f t="shared" si="174"/>
        <v>2322</v>
      </c>
    </row>
    <row r="1553" spans="1:27">
      <c r="A1553" s="84" t="str">
        <f t="shared" si="169"/>
        <v>66111242</v>
      </c>
      <c r="B1553" s="84" t="str">
        <f t="shared" si="170"/>
        <v>02-322-16</v>
      </c>
      <c r="C1553" s="113" t="s">
        <v>3164</v>
      </c>
      <c r="D1553" s="113" t="s">
        <v>3159</v>
      </c>
      <c r="E1553" s="113" t="s">
        <v>789</v>
      </c>
      <c r="F1553" s="114">
        <v>63</v>
      </c>
      <c r="G1553" s="113" t="s">
        <v>3160</v>
      </c>
      <c r="H1553" s="113" t="s">
        <v>55</v>
      </c>
      <c r="I1553" s="113" t="s">
        <v>792</v>
      </c>
      <c r="J1553" s="113" t="s">
        <v>320</v>
      </c>
      <c r="K1553" s="113" t="s">
        <v>382</v>
      </c>
      <c r="L1553" s="113" t="s">
        <v>420</v>
      </c>
      <c r="M1553" s="113" t="s">
        <v>388</v>
      </c>
      <c r="N1553" s="113" t="s">
        <v>43</v>
      </c>
      <c r="O1553" s="113" t="s">
        <v>433</v>
      </c>
      <c r="P1553" s="113" t="s">
        <v>824</v>
      </c>
      <c r="Q1553" s="113">
        <v>2</v>
      </c>
      <c r="R1553" s="113" t="s">
        <v>71</v>
      </c>
      <c r="S1553" s="84" t="str">
        <f t="shared" si="168"/>
        <v>TEXAS DENIM</v>
      </c>
      <c r="T1553" s="84" t="str">
        <f t="shared" si="171"/>
        <v>темно-синий</v>
      </c>
      <c r="Y1553" s="60">
        <f t="shared" si="172"/>
        <v>2</v>
      </c>
      <c r="Z1553" s="49">
        <f t="shared" si="173"/>
        <v>322</v>
      </c>
      <c r="AA1553" s="60">
        <f t="shared" si="174"/>
        <v>2322</v>
      </c>
    </row>
    <row r="1554" spans="1:27">
      <c r="A1554" s="84" t="str">
        <f t="shared" si="169"/>
        <v>6611203178</v>
      </c>
      <c r="B1554" s="84" t="str">
        <f t="shared" si="170"/>
        <v>02-323-18</v>
      </c>
      <c r="C1554" s="113" t="s">
        <v>3165</v>
      </c>
      <c r="D1554" s="113" t="s">
        <v>3166</v>
      </c>
      <c r="E1554" s="113" t="s">
        <v>787</v>
      </c>
      <c r="F1554" s="114">
        <v>57</v>
      </c>
      <c r="G1554" s="113" t="s">
        <v>3167</v>
      </c>
      <c r="H1554" s="113" t="s">
        <v>78</v>
      </c>
      <c r="I1554" s="113" t="s">
        <v>792</v>
      </c>
      <c r="J1554" s="113" t="s">
        <v>320</v>
      </c>
      <c r="K1554" s="113" t="s">
        <v>382</v>
      </c>
      <c r="L1554" s="113" t="s">
        <v>420</v>
      </c>
      <c r="M1554" s="113" t="s">
        <v>388</v>
      </c>
      <c r="N1554" s="113" t="s">
        <v>43</v>
      </c>
      <c r="O1554" s="113" t="s">
        <v>433</v>
      </c>
      <c r="P1554" s="113" t="s">
        <v>824</v>
      </c>
      <c r="Q1554" s="113">
        <v>178</v>
      </c>
      <c r="R1554" s="113" t="s">
        <v>78</v>
      </c>
      <c r="S1554" s="84" t="str">
        <f t="shared" si="168"/>
        <v>TEXAS COTTON LINEN</v>
      </c>
      <c r="T1554" s="84" t="str">
        <f t="shared" si="171"/>
        <v>красный</v>
      </c>
      <c r="Y1554" s="60">
        <f t="shared" si="172"/>
        <v>2</v>
      </c>
      <c r="Z1554" s="49">
        <f t="shared" si="173"/>
        <v>323</v>
      </c>
      <c r="AA1554" s="60">
        <f t="shared" si="174"/>
        <v>2323</v>
      </c>
    </row>
    <row r="1555" spans="1:27">
      <c r="A1555" s="84" t="str">
        <f t="shared" si="169"/>
        <v>6611203178</v>
      </c>
      <c r="B1555" s="84" t="str">
        <f t="shared" si="170"/>
        <v>02-323-18</v>
      </c>
      <c r="C1555" s="113" t="s">
        <v>3168</v>
      </c>
      <c r="D1555" s="113" t="s">
        <v>3166</v>
      </c>
      <c r="E1555" s="113" t="s">
        <v>785</v>
      </c>
      <c r="F1555" s="114">
        <v>59</v>
      </c>
      <c r="G1555" s="113" t="s">
        <v>3167</v>
      </c>
      <c r="H1555" s="113" t="s">
        <v>78</v>
      </c>
      <c r="I1555" s="113" t="s">
        <v>792</v>
      </c>
      <c r="J1555" s="113" t="s">
        <v>320</v>
      </c>
      <c r="K1555" s="113" t="s">
        <v>382</v>
      </c>
      <c r="L1555" s="113" t="s">
        <v>420</v>
      </c>
      <c r="M1555" s="113" t="s">
        <v>388</v>
      </c>
      <c r="N1555" s="113" t="s">
        <v>43</v>
      </c>
      <c r="O1555" s="113" t="s">
        <v>433</v>
      </c>
      <c r="P1555" s="113" t="s">
        <v>824</v>
      </c>
      <c r="Q1555" s="113">
        <v>178</v>
      </c>
      <c r="R1555" s="113" t="s">
        <v>78</v>
      </c>
      <c r="S1555" s="84" t="str">
        <f t="shared" si="168"/>
        <v>TEXAS COTTON LINEN</v>
      </c>
      <c r="T1555" s="84" t="str">
        <f t="shared" si="171"/>
        <v>красный</v>
      </c>
      <c r="Y1555" s="60">
        <f t="shared" si="172"/>
        <v>2</v>
      </c>
      <c r="Z1555" s="49">
        <f t="shared" si="173"/>
        <v>323</v>
      </c>
      <c r="AA1555" s="60">
        <f t="shared" si="174"/>
        <v>2323</v>
      </c>
    </row>
    <row r="1556" spans="1:27">
      <c r="A1556" s="84" t="str">
        <f t="shared" si="169"/>
        <v>6611203178</v>
      </c>
      <c r="B1556" s="84" t="str">
        <f t="shared" si="170"/>
        <v>02-323-18</v>
      </c>
      <c r="C1556" s="113" t="s">
        <v>3169</v>
      </c>
      <c r="D1556" s="113" t="s">
        <v>3166</v>
      </c>
      <c r="E1556" s="113" t="s">
        <v>788</v>
      </c>
      <c r="F1556" s="114">
        <v>61</v>
      </c>
      <c r="G1556" s="113" t="s">
        <v>3167</v>
      </c>
      <c r="H1556" s="113" t="s">
        <v>78</v>
      </c>
      <c r="I1556" s="113" t="s">
        <v>792</v>
      </c>
      <c r="J1556" s="113" t="s">
        <v>320</v>
      </c>
      <c r="K1556" s="113" t="s">
        <v>382</v>
      </c>
      <c r="L1556" s="113" t="s">
        <v>420</v>
      </c>
      <c r="M1556" s="113" t="s">
        <v>388</v>
      </c>
      <c r="N1556" s="113" t="s">
        <v>43</v>
      </c>
      <c r="O1556" s="113" t="s">
        <v>433</v>
      </c>
      <c r="P1556" s="113" t="s">
        <v>824</v>
      </c>
      <c r="Q1556" s="113">
        <v>178</v>
      </c>
      <c r="R1556" s="113" t="s">
        <v>78</v>
      </c>
      <c r="S1556" s="84" t="str">
        <f t="shared" si="168"/>
        <v>TEXAS COTTON LINEN</v>
      </c>
      <c r="T1556" s="84" t="str">
        <f t="shared" si="171"/>
        <v>красный</v>
      </c>
      <c r="Y1556" s="60">
        <f t="shared" si="172"/>
        <v>2</v>
      </c>
      <c r="Z1556" s="49">
        <f t="shared" si="173"/>
        <v>323</v>
      </c>
      <c r="AA1556" s="60">
        <f t="shared" si="174"/>
        <v>2323</v>
      </c>
    </row>
    <row r="1557" spans="1:27">
      <c r="A1557" s="84" t="str">
        <f t="shared" si="169"/>
        <v>661390438</v>
      </c>
      <c r="B1557" s="84" t="str">
        <f t="shared" si="170"/>
        <v>02-324-00</v>
      </c>
      <c r="C1557" s="113" t="s">
        <v>3170</v>
      </c>
      <c r="D1557" s="113" t="s">
        <v>3171</v>
      </c>
      <c r="E1557" s="113" t="s">
        <v>787</v>
      </c>
      <c r="F1557" s="114">
        <v>57</v>
      </c>
      <c r="G1557" s="113" t="s">
        <v>3172</v>
      </c>
      <c r="H1557" s="113" t="s">
        <v>256</v>
      </c>
      <c r="I1557" s="113" t="s">
        <v>3173</v>
      </c>
      <c r="J1557" s="113" t="s">
        <v>320</v>
      </c>
      <c r="K1557" s="113" t="s">
        <v>382</v>
      </c>
      <c r="L1557" s="113" t="s">
        <v>420</v>
      </c>
      <c r="M1557" s="113" t="s">
        <v>388</v>
      </c>
      <c r="N1557" s="113" t="s">
        <v>37</v>
      </c>
      <c r="O1557" s="113" t="s">
        <v>433</v>
      </c>
      <c r="P1557" s="113" t="s">
        <v>824</v>
      </c>
      <c r="Q1557" s="113">
        <v>38</v>
      </c>
      <c r="R1557" s="113" t="s">
        <v>71</v>
      </c>
      <c r="S1557" s="84" t="str">
        <f t="shared" si="168"/>
        <v>TEXAS PATCHWORK</v>
      </c>
      <c r="T1557" s="84" t="str">
        <f t="shared" si="171"/>
        <v>синий / серый</v>
      </c>
      <c r="Y1557" s="60">
        <f t="shared" si="172"/>
        <v>2</v>
      </c>
      <c r="Z1557" s="49">
        <f t="shared" si="173"/>
        <v>324</v>
      </c>
      <c r="AA1557" s="60">
        <f t="shared" si="174"/>
        <v>2324</v>
      </c>
    </row>
    <row r="1558" spans="1:27">
      <c r="A1558" s="84" t="str">
        <f t="shared" si="169"/>
        <v>661390438</v>
      </c>
      <c r="B1558" s="84" t="str">
        <f t="shared" si="170"/>
        <v>02-324-00</v>
      </c>
      <c r="C1558" s="113" t="s">
        <v>3174</v>
      </c>
      <c r="D1558" s="113" t="s">
        <v>3171</v>
      </c>
      <c r="E1558" s="113" t="s">
        <v>785</v>
      </c>
      <c r="F1558" s="114">
        <v>59</v>
      </c>
      <c r="G1558" s="113" t="s">
        <v>3172</v>
      </c>
      <c r="H1558" s="113" t="s">
        <v>256</v>
      </c>
      <c r="I1558" s="113" t="s">
        <v>3173</v>
      </c>
      <c r="J1558" s="113" t="s">
        <v>320</v>
      </c>
      <c r="K1558" s="113" t="s">
        <v>382</v>
      </c>
      <c r="L1558" s="113" t="s">
        <v>420</v>
      </c>
      <c r="M1558" s="113" t="s">
        <v>388</v>
      </c>
      <c r="N1558" s="113" t="s">
        <v>37</v>
      </c>
      <c r="O1558" s="113" t="s">
        <v>433</v>
      </c>
      <c r="P1558" s="113" t="s">
        <v>824</v>
      </c>
      <c r="Q1558" s="113">
        <v>38</v>
      </c>
      <c r="R1558" s="113" t="s">
        <v>71</v>
      </c>
      <c r="S1558" s="84" t="str">
        <f t="shared" si="168"/>
        <v>TEXAS PATCHWORK</v>
      </c>
      <c r="T1558" s="84" t="str">
        <f t="shared" si="171"/>
        <v>синий / серый</v>
      </c>
      <c r="Y1558" s="60">
        <f t="shared" si="172"/>
        <v>2</v>
      </c>
      <c r="Z1558" s="49">
        <f t="shared" si="173"/>
        <v>324</v>
      </c>
      <c r="AA1558" s="60">
        <f t="shared" si="174"/>
        <v>2324</v>
      </c>
    </row>
    <row r="1559" spans="1:27">
      <c r="A1559" s="84" t="str">
        <f t="shared" si="169"/>
        <v>661390438</v>
      </c>
      <c r="B1559" s="84" t="str">
        <f t="shared" si="170"/>
        <v>02-324-00</v>
      </c>
      <c r="C1559" s="113" t="s">
        <v>3175</v>
      </c>
      <c r="D1559" s="113" t="s">
        <v>3171</v>
      </c>
      <c r="E1559" s="113" t="s">
        <v>788</v>
      </c>
      <c r="F1559" s="114">
        <v>61</v>
      </c>
      <c r="G1559" s="113" t="s">
        <v>3172</v>
      </c>
      <c r="H1559" s="113" t="s">
        <v>256</v>
      </c>
      <c r="I1559" s="113" t="s">
        <v>3173</v>
      </c>
      <c r="J1559" s="113" t="s">
        <v>320</v>
      </c>
      <c r="K1559" s="113" t="s">
        <v>382</v>
      </c>
      <c r="L1559" s="113" t="s">
        <v>420</v>
      </c>
      <c r="M1559" s="113" t="s">
        <v>388</v>
      </c>
      <c r="N1559" s="113" t="s">
        <v>37</v>
      </c>
      <c r="O1559" s="113" t="s">
        <v>433</v>
      </c>
      <c r="P1559" s="113" t="s">
        <v>824</v>
      </c>
      <c r="Q1559" s="113">
        <v>38</v>
      </c>
      <c r="R1559" s="113" t="s">
        <v>71</v>
      </c>
      <c r="S1559" s="84" t="str">
        <f t="shared" si="168"/>
        <v>TEXAS PATCHWORK</v>
      </c>
      <c r="T1559" s="84" t="str">
        <f t="shared" si="171"/>
        <v>синий / серый</v>
      </c>
      <c r="Y1559" s="60">
        <f t="shared" si="172"/>
        <v>2</v>
      </c>
      <c r="Z1559" s="49">
        <f t="shared" si="173"/>
        <v>324</v>
      </c>
      <c r="AA1559" s="60">
        <f t="shared" si="174"/>
        <v>2324</v>
      </c>
    </row>
    <row r="1560" spans="1:27">
      <c r="A1560" s="84" t="str">
        <f t="shared" si="169"/>
        <v>661390438</v>
      </c>
      <c r="B1560" s="84" t="str">
        <f t="shared" si="170"/>
        <v>02-324-00</v>
      </c>
      <c r="C1560" s="113" t="s">
        <v>3176</v>
      </c>
      <c r="D1560" s="113" t="s">
        <v>3171</v>
      </c>
      <c r="E1560" s="113" t="s">
        <v>789</v>
      </c>
      <c r="F1560" s="114">
        <v>63</v>
      </c>
      <c r="G1560" s="113" t="s">
        <v>3172</v>
      </c>
      <c r="H1560" s="113" t="s">
        <v>256</v>
      </c>
      <c r="I1560" s="113" t="s">
        <v>3173</v>
      </c>
      <c r="J1560" s="113" t="s">
        <v>320</v>
      </c>
      <c r="K1560" s="113" t="s">
        <v>382</v>
      </c>
      <c r="L1560" s="113" t="s">
        <v>420</v>
      </c>
      <c r="M1560" s="113" t="s">
        <v>388</v>
      </c>
      <c r="N1560" s="113" t="s">
        <v>37</v>
      </c>
      <c r="O1560" s="113" t="s">
        <v>433</v>
      </c>
      <c r="P1560" s="113" t="s">
        <v>824</v>
      </c>
      <c r="Q1560" s="113">
        <v>38</v>
      </c>
      <c r="R1560" s="113" t="s">
        <v>71</v>
      </c>
      <c r="S1560" s="84" t="str">
        <f t="shared" si="168"/>
        <v>TEXAS PATCHWORK</v>
      </c>
      <c r="T1560" s="84" t="str">
        <f t="shared" si="171"/>
        <v>синий / серый</v>
      </c>
      <c r="Y1560" s="60">
        <f t="shared" si="172"/>
        <v>2</v>
      </c>
      <c r="Z1560" s="49">
        <f t="shared" si="173"/>
        <v>324</v>
      </c>
      <c r="AA1560" s="60">
        <f t="shared" si="174"/>
        <v>2324</v>
      </c>
    </row>
    <row r="1561" spans="1:27">
      <c r="A1561" s="84" t="str">
        <f t="shared" si="169"/>
        <v>6615701628</v>
      </c>
      <c r="B1561" s="84" t="str">
        <f t="shared" si="170"/>
        <v>02-325-06</v>
      </c>
      <c r="C1561" s="113" t="s">
        <v>3177</v>
      </c>
      <c r="D1561" s="113" t="s">
        <v>3178</v>
      </c>
      <c r="E1561" s="113" t="s">
        <v>790</v>
      </c>
      <c r="F1561" s="114">
        <v>55</v>
      </c>
      <c r="G1561" s="113" t="s">
        <v>3179</v>
      </c>
      <c r="H1561" s="113" t="s">
        <v>71</v>
      </c>
      <c r="I1561" s="113" t="s">
        <v>3054</v>
      </c>
      <c r="J1561" s="113" t="s">
        <v>320</v>
      </c>
      <c r="K1561" s="113" t="s">
        <v>382</v>
      </c>
      <c r="L1561" s="113" t="s">
        <v>420</v>
      </c>
      <c r="M1561" s="113" t="s">
        <v>388</v>
      </c>
      <c r="N1561" s="113" t="s">
        <v>43</v>
      </c>
      <c r="O1561" s="113" t="s">
        <v>386</v>
      </c>
      <c r="P1561" s="113" t="s">
        <v>824</v>
      </c>
      <c r="Q1561" s="113">
        <v>628</v>
      </c>
      <c r="R1561" s="113" t="s">
        <v>71</v>
      </c>
      <c r="S1561" s="84" t="str">
        <f t="shared" si="168"/>
        <v>TEXAS STRIPES</v>
      </c>
      <c r="T1561" s="84" t="str">
        <f t="shared" si="171"/>
        <v>синий</v>
      </c>
      <c r="Y1561" s="60">
        <f t="shared" si="172"/>
        <v>2</v>
      </c>
      <c r="Z1561" s="49">
        <f t="shared" si="173"/>
        <v>325</v>
      </c>
      <c r="AA1561" s="60">
        <f t="shared" si="174"/>
        <v>2325</v>
      </c>
    </row>
    <row r="1562" spans="1:27">
      <c r="A1562" s="84" t="str">
        <f t="shared" si="169"/>
        <v>6615701628</v>
      </c>
      <c r="B1562" s="84" t="str">
        <f t="shared" si="170"/>
        <v>02-325-06</v>
      </c>
      <c r="C1562" s="113" t="s">
        <v>3180</v>
      </c>
      <c r="D1562" s="113" t="s">
        <v>3178</v>
      </c>
      <c r="E1562" s="113" t="s">
        <v>787</v>
      </c>
      <c r="F1562" s="114">
        <v>57</v>
      </c>
      <c r="G1562" s="113" t="s">
        <v>3179</v>
      </c>
      <c r="H1562" s="113" t="s">
        <v>71</v>
      </c>
      <c r="I1562" s="113" t="s">
        <v>3054</v>
      </c>
      <c r="J1562" s="113" t="s">
        <v>320</v>
      </c>
      <c r="K1562" s="113" t="s">
        <v>382</v>
      </c>
      <c r="L1562" s="113" t="s">
        <v>420</v>
      </c>
      <c r="M1562" s="113" t="s">
        <v>388</v>
      </c>
      <c r="N1562" s="113" t="s">
        <v>43</v>
      </c>
      <c r="O1562" s="113" t="s">
        <v>386</v>
      </c>
      <c r="P1562" s="113" t="s">
        <v>824</v>
      </c>
      <c r="Q1562" s="113">
        <v>628</v>
      </c>
      <c r="R1562" s="113" t="s">
        <v>71</v>
      </c>
      <c r="S1562" s="84" t="str">
        <f t="shared" si="168"/>
        <v>TEXAS STRIPES</v>
      </c>
      <c r="T1562" s="84" t="str">
        <f t="shared" si="171"/>
        <v>синий</v>
      </c>
      <c r="Y1562" s="60">
        <f t="shared" si="172"/>
        <v>2</v>
      </c>
      <c r="Z1562" s="49">
        <f t="shared" si="173"/>
        <v>325</v>
      </c>
      <c r="AA1562" s="60">
        <f t="shared" si="174"/>
        <v>2325</v>
      </c>
    </row>
    <row r="1563" spans="1:27">
      <c r="A1563" s="84" t="str">
        <f t="shared" si="169"/>
        <v>6615701628</v>
      </c>
      <c r="B1563" s="84" t="str">
        <f t="shared" si="170"/>
        <v>02-325-06</v>
      </c>
      <c r="C1563" s="113" t="s">
        <v>3181</v>
      </c>
      <c r="D1563" s="113" t="s">
        <v>3178</v>
      </c>
      <c r="E1563" s="113" t="s">
        <v>785</v>
      </c>
      <c r="F1563" s="114">
        <v>59</v>
      </c>
      <c r="G1563" s="113" t="s">
        <v>3179</v>
      </c>
      <c r="H1563" s="113" t="s">
        <v>71</v>
      </c>
      <c r="I1563" s="113" t="s">
        <v>3054</v>
      </c>
      <c r="J1563" s="113" t="s">
        <v>320</v>
      </c>
      <c r="K1563" s="113" t="s">
        <v>382</v>
      </c>
      <c r="L1563" s="113" t="s">
        <v>420</v>
      </c>
      <c r="M1563" s="113" t="s">
        <v>388</v>
      </c>
      <c r="N1563" s="113" t="s">
        <v>43</v>
      </c>
      <c r="O1563" s="113" t="s">
        <v>386</v>
      </c>
      <c r="P1563" s="113" t="s">
        <v>824</v>
      </c>
      <c r="Q1563" s="113">
        <v>628</v>
      </c>
      <c r="R1563" s="113" t="s">
        <v>71</v>
      </c>
      <c r="S1563" s="84" t="str">
        <f t="shared" si="168"/>
        <v>TEXAS STRIPES</v>
      </c>
      <c r="T1563" s="84" t="str">
        <f t="shared" si="171"/>
        <v>синий</v>
      </c>
      <c r="Y1563" s="60">
        <f t="shared" si="172"/>
        <v>2</v>
      </c>
      <c r="Z1563" s="49">
        <f t="shared" si="173"/>
        <v>325</v>
      </c>
      <c r="AA1563" s="60">
        <f t="shared" si="174"/>
        <v>2325</v>
      </c>
    </row>
    <row r="1564" spans="1:27">
      <c r="A1564" s="84" t="str">
        <f t="shared" si="169"/>
        <v>6615701628</v>
      </c>
      <c r="B1564" s="84" t="str">
        <f t="shared" si="170"/>
        <v>02-325-06</v>
      </c>
      <c r="C1564" s="113" t="s">
        <v>3182</v>
      </c>
      <c r="D1564" s="113" t="s">
        <v>3178</v>
      </c>
      <c r="E1564" s="113" t="s">
        <v>788</v>
      </c>
      <c r="F1564" s="114">
        <v>61</v>
      </c>
      <c r="G1564" s="113" t="s">
        <v>3179</v>
      </c>
      <c r="H1564" s="113" t="s">
        <v>71</v>
      </c>
      <c r="I1564" s="113" t="s">
        <v>3054</v>
      </c>
      <c r="J1564" s="113" t="s">
        <v>320</v>
      </c>
      <c r="K1564" s="113" t="s">
        <v>382</v>
      </c>
      <c r="L1564" s="113" t="s">
        <v>420</v>
      </c>
      <c r="M1564" s="113" t="s">
        <v>388</v>
      </c>
      <c r="N1564" s="113" t="s">
        <v>43</v>
      </c>
      <c r="O1564" s="113" t="s">
        <v>386</v>
      </c>
      <c r="P1564" s="113" t="s">
        <v>824</v>
      </c>
      <c r="Q1564" s="113">
        <v>628</v>
      </c>
      <c r="R1564" s="113" t="s">
        <v>71</v>
      </c>
      <c r="S1564" s="84" t="str">
        <f t="shared" si="168"/>
        <v>TEXAS STRIPES</v>
      </c>
      <c r="T1564" s="84" t="str">
        <f t="shared" si="171"/>
        <v>синий</v>
      </c>
      <c r="Y1564" s="60">
        <f t="shared" si="172"/>
        <v>2</v>
      </c>
      <c r="Z1564" s="49">
        <f t="shared" si="173"/>
        <v>325</v>
      </c>
      <c r="AA1564" s="60">
        <f t="shared" si="174"/>
        <v>2325</v>
      </c>
    </row>
    <row r="1565" spans="1:27">
      <c r="A1565" s="84" t="str">
        <f t="shared" si="169"/>
        <v>6615701628</v>
      </c>
      <c r="B1565" s="84" t="str">
        <f t="shared" si="170"/>
        <v>02-325-06</v>
      </c>
      <c r="C1565" s="113" t="s">
        <v>3183</v>
      </c>
      <c r="D1565" s="113" t="s">
        <v>3178</v>
      </c>
      <c r="E1565" s="113" t="s">
        <v>789</v>
      </c>
      <c r="F1565" s="114">
        <v>63</v>
      </c>
      <c r="G1565" s="113" t="s">
        <v>3179</v>
      </c>
      <c r="H1565" s="113" t="s">
        <v>71</v>
      </c>
      <c r="I1565" s="113" t="s">
        <v>3054</v>
      </c>
      <c r="J1565" s="113" t="s">
        <v>320</v>
      </c>
      <c r="K1565" s="113" t="s">
        <v>382</v>
      </c>
      <c r="L1565" s="113" t="s">
        <v>420</v>
      </c>
      <c r="M1565" s="113" t="s">
        <v>388</v>
      </c>
      <c r="N1565" s="113" t="s">
        <v>43</v>
      </c>
      <c r="O1565" s="113" t="s">
        <v>386</v>
      </c>
      <c r="P1565" s="113" t="s">
        <v>824</v>
      </c>
      <c r="Q1565" s="113">
        <v>628</v>
      </c>
      <c r="R1565" s="113" t="s">
        <v>71</v>
      </c>
      <c r="S1565" s="84" t="str">
        <f t="shared" si="168"/>
        <v>TEXAS STRIPES</v>
      </c>
      <c r="T1565" s="84" t="str">
        <f t="shared" si="171"/>
        <v>синий</v>
      </c>
      <c r="Y1565" s="60">
        <f t="shared" si="172"/>
        <v>2</v>
      </c>
      <c r="Z1565" s="49">
        <f t="shared" si="173"/>
        <v>325</v>
      </c>
      <c r="AA1565" s="60">
        <f t="shared" si="174"/>
        <v>2325</v>
      </c>
    </row>
    <row r="1566" spans="1:27">
      <c r="A1566" s="84" t="str">
        <f t="shared" si="169"/>
        <v>6621501321</v>
      </c>
      <c r="B1566" s="84" t="str">
        <f t="shared" si="170"/>
        <v>02-326-00</v>
      </c>
      <c r="C1566" s="113" t="s">
        <v>3184</v>
      </c>
      <c r="D1566" s="113" t="s">
        <v>3185</v>
      </c>
      <c r="E1566" s="113" t="s">
        <v>787</v>
      </c>
      <c r="F1566" s="114">
        <v>57</v>
      </c>
      <c r="G1566" s="113" t="s">
        <v>3186</v>
      </c>
      <c r="H1566" s="113" t="s">
        <v>313</v>
      </c>
      <c r="I1566" s="113" t="s">
        <v>3187</v>
      </c>
      <c r="J1566" s="113" t="s">
        <v>320</v>
      </c>
      <c r="K1566" s="113" t="s">
        <v>382</v>
      </c>
      <c r="L1566" s="113" t="s">
        <v>420</v>
      </c>
      <c r="M1566" s="113" t="s">
        <v>388</v>
      </c>
      <c r="N1566" s="113" t="s">
        <v>43</v>
      </c>
      <c r="O1566" s="113" t="s">
        <v>433</v>
      </c>
      <c r="P1566" s="113" t="s">
        <v>824</v>
      </c>
      <c r="Q1566" s="113">
        <v>321</v>
      </c>
      <c r="R1566" s="113" t="s">
        <v>71</v>
      </c>
      <c r="S1566" s="84" t="str">
        <f t="shared" si="168"/>
        <v>DUCK CAP COTTON LINEN</v>
      </c>
      <c r="T1566" s="84" t="str">
        <f t="shared" si="171"/>
        <v>ярко-синий</v>
      </c>
      <c r="Y1566" s="60">
        <f t="shared" si="172"/>
        <v>2</v>
      </c>
      <c r="Z1566" s="49">
        <f t="shared" si="173"/>
        <v>326</v>
      </c>
      <c r="AA1566" s="60">
        <f t="shared" si="174"/>
        <v>2326</v>
      </c>
    </row>
    <row r="1567" spans="1:27">
      <c r="A1567" s="84" t="str">
        <f t="shared" si="169"/>
        <v>6621501321</v>
      </c>
      <c r="B1567" s="84" t="str">
        <f t="shared" si="170"/>
        <v>02-326-00</v>
      </c>
      <c r="C1567" s="113" t="s">
        <v>3188</v>
      </c>
      <c r="D1567" s="113" t="s">
        <v>3185</v>
      </c>
      <c r="E1567" s="113" t="s">
        <v>785</v>
      </c>
      <c r="F1567" s="114">
        <v>59</v>
      </c>
      <c r="G1567" s="113" t="s">
        <v>3186</v>
      </c>
      <c r="H1567" s="113" t="s">
        <v>313</v>
      </c>
      <c r="I1567" s="113" t="s">
        <v>3187</v>
      </c>
      <c r="J1567" s="113" t="s">
        <v>320</v>
      </c>
      <c r="K1567" s="113" t="s">
        <v>382</v>
      </c>
      <c r="L1567" s="113" t="s">
        <v>420</v>
      </c>
      <c r="M1567" s="113" t="s">
        <v>388</v>
      </c>
      <c r="N1567" s="113" t="s">
        <v>43</v>
      </c>
      <c r="O1567" s="113" t="s">
        <v>433</v>
      </c>
      <c r="P1567" s="113" t="s">
        <v>824</v>
      </c>
      <c r="Q1567" s="113">
        <v>321</v>
      </c>
      <c r="R1567" s="113" t="s">
        <v>71</v>
      </c>
      <c r="S1567" s="84" t="str">
        <f t="shared" si="168"/>
        <v>DUCK CAP COTTON LINEN</v>
      </c>
      <c r="T1567" s="84" t="str">
        <f t="shared" si="171"/>
        <v>ярко-синий</v>
      </c>
      <c r="Y1567" s="60">
        <f t="shared" si="172"/>
        <v>2</v>
      </c>
      <c r="Z1567" s="49">
        <f t="shared" si="173"/>
        <v>326</v>
      </c>
      <c r="AA1567" s="60">
        <f t="shared" si="174"/>
        <v>2326</v>
      </c>
    </row>
    <row r="1568" spans="1:27">
      <c r="A1568" s="84" t="str">
        <f t="shared" si="169"/>
        <v>6621501321</v>
      </c>
      <c r="B1568" s="84" t="str">
        <f t="shared" si="170"/>
        <v>02-326-00</v>
      </c>
      <c r="C1568" s="113" t="s">
        <v>3189</v>
      </c>
      <c r="D1568" s="113" t="s">
        <v>3185</v>
      </c>
      <c r="E1568" s="113" t="s">
        <v>788</v>
      </c>
      <c r="F1568" s="114">
        <v>61</v>
      </c>
      <c r="G1568" s="113" t="s">
        <v>3186</v>
      </c>
      <c r="H1568" s="113" t="s">
        <v>313</v>
      </c>
      <c r="I1568" s="113" t="s">
        <v>3187</v>
      </c>
      <c r="J1568" s="113" t="s">
        <v>320</v>
      </c>
      <c r="K1568" s="113" t="s">
        <v>382</v>
      </c>
      <c r="L1568" s="113" t="s">
        <v>420</v>
      </c>
      <c r="M1568" s="113" t="s">
        <v>388</v>
      </c>
      <c r="N1568" s="113" t="s">
        <v>43</v>
      </c>
      <c r="O1568" s="113" t="s">
        <v>433</v>
      </c>
      <c r="P1568" s="113" t="s">
        <v>824</v>
      </c>
      <c r="Q1568" s="113">
        <v>321</v>
      </c>
      <c r="R1568" s="113" t="s">
        <v>71</v>
      </c>
      <c r="S1568" s="84" t="str">
        <f t="shared" si="168"/>
        <v>DUCK CAP COTTON LINEN</v>
      </c>
      <c r="T1568" s="84" t="str">
        <f t="shared" si="171"/>
        <v>ярко-синий</v>
      </c>
      <c r="Y1568" s="60">
        <f t="shared" si="172"/>
        <v>2</v>
      </c>
      <c r="Z1568" s="49">
        <f t="shared" si="173"/>
        <v>326</v>
      </c>
      <c r="AA1568" s="60">
        <f t="shared" si="174"/>
        <v>2326</v>
      </c>
    </row>
    <row r="1569" spans="1:27">
      <c r="A1569" s="84" t="str">
        <f t="shared" si="169"/>
        <v>6621501322</v>
      </c>
      <c r="B1569" s="84" t="str">
        <f t="shared" si="170"/>
        <v>02-326-06</v>
      </c>
      <c r="C1569" s="113" t="s">
        <v>3190</v>
      </c>
      <c r="D1569" s="113" t="s">
        <v>3191</v>
      </c>
      <c r="E1569" s="113" t="s">
        <v>788</v>
      </c>
      <c r="F1569" s="114">
        <v>61</v>
      </c>
      <c r="G1569" s="113" t="s">
        <v>3186</v>
      </c>
      <c r="H1569" s="113" t="s">
        <v>71</v>
      </c>
      <c r="I1569" s="113" t="s">
        <v>3187</v>
      </c>
      <c r="J1569" s="113" t="s">
        <v>320</v>
      </c>
      <c r="K1569" s="113" t="s">
        <v>382</v>
      </c>
      <c r="L1569" s="113" t="s">
        <v>420</v>
      </c>
      <c r="M1569" s="113" t="s">
        <v>388</v>
      </c>
      <c r="N1569" s="113" t="s">
        <v>43</v>
      </c>
      <c r="O1569" s="113" t="s">
        <v>433</v>
      </c>
      <c r="P1569" s="113" t="s">
        <v>824</v>
      </c>
      <c r="Q1569" s="113">
        <v>322</v>
      </c>
      <c r="R1569" s="113" t="s">
        <v>71</v>
      </c>
      <c r="S1569" s="84" t="str">
        <f t="shared" si="168"/>
        <v>DUCK CAP COTTON LINEN</v>
      </c>
      <c r="T1569" s="84" t="str">
        <f t="shared" si="171"/>
        <v>синий</v>
      </c>
      <c r="Y1569" s="60">
        <f t="shared" si="172"/>
        <v>2</v>
      </c>
      <c r="Z1569" s="49">
        <f t="shared" si="173"/>
        <v>326</v>
      </c>
      <c r="AA1569" s="60">
        <f t="shared" si="174"/>
        <v>2326</v>
      </c>
    </row>
    <row r="1570" spans="1:27">
      <c r="A1570" s="84" t="str">
        <f t="shared" si="169"/>
        <v>66219028</v>
      </c>
      <c r="B1570" s="84" t="str">
        <f t="shared" si="170"/>
        <v>02-327-34</v>
      </c>
      <c r="C1570" s="113" t="s">
        <v>3192</v>
      </c>
      <c r="D1570" s="113" t="s">
        <v>3193</v>
      </c>
      <c r="E1570" s="113" t="s">
        <v>790</v>
      </c>
      <c r="F1570" s="114">
        <v>55</v>
      </c>
      <c r="G1570" s="113" t="s">
        <v>3194</v>
      </c>
      <c r="H1570" s="113" t="s">
        <v>68</v>
      </c>
      <c r="I1570" s="113" t="s">
        <v>792</v>
      </c>
      <c r="J1570" s="113" t="s">
        <v>320</v>
      </c>
      <c r="K1570" s="113" t="s">
        <v>382</v>
      </c>
      <c r="L1570" s="113" t="s">
        <v>420</v>
      </c>
      <c r="M1570" s="113" t="s">
        <v>388</v>
      </c>
      <c r="N1570" s="113" t="s">
        <v>43</v>
      </c>
      <c r="O1570" s="113" t="s">
        <v>433</v>
      </c>
      <c r="P1570" s="113" t="s">
        <v>824</v>
      </c>
      <c r="Q1570" s="113">
        <v>8</v>
      </c>
      <c r="R1570" s="113" t="s">
        <v>68</v>
      </c>
      <c r="S1570" s="84" t="str">
        <f t="shared" si="168"/>
        <v>DUCK CAP COTTON</v>
      </c>
      <c r="T1570" s="84" t="str">
        <f t="shared" si="171"/>
        <v>розовый</v>
      </c>
      <c r="Y1570" s="60">
        <f t="shared" si="172"/>
        <v>2</v>
      </c>
      <c r="Z1570" s="49">
        <f t="shared" si="173"/>
        <v>327</v>
      </c>
      <c r="AA1570" s="60">
        <f t="shared" si="174"/>
        <v>2327</v>
      </c>
    </row>
    <row r="1571" spans="1:27">
      <c r="A1571" s="84" t="str">
        <f t="shared" si="169"/>
        <v>66219028</v>
      </c>
      <c r="B1571" s="84" t="str">
        <f t="shared" si="170"/>
        <v>02-327-34</v>
      </c>
      <c r="C1571" s="113" t="s">
        <v>3195</v>
      </c>
      <c r="D1571" s="113" t="s">
        <v>3193</v>
      </c>
      <c r="E1571" s="113" t="s">
        <v>813</v>
      </c>
      <c r="F1571" s="114">
        <v>56</v>
      </c>
      <c r="G1571" s="113" t="s">
        <v>3194</v>
      </c>
      <c r="H1571" s="113" t="s">
        <v>68</v>
      </c>
      <c r="I1571" s="113" t="s">
        <v>792</v>
      </c>
      <c r="J1571" s="113" t="s">
        <v>320</v>
      </c>
      <c r="K1571" s="113" t="s">
        <v>382</v>
      </c>
      <c r="L1571" s="113" t="s">
        <v>420</v>
      </c>
      <c r="M1571" s="113" t="s">
        <v>388</v>
      </c>
      <c r="N1571" s="113" t="s">
        <v>43</v>
      </c>
      <c r="O1571" s="113" t="s">
        <v>433</v>
      </c>
      <c r="P1571" s="113" t="s">
        <v>824</v>
      </c>
      <c r="Q1571" s="113">
        <v>8</v>
      </c>
      <c r="R1571" s="113" t="s">
        <v>68</v>
      </c>
      <c r="S1571" s="84" t="str">
        <f t="shared" si="168"/>
        <v>DUCK CAP COTTON</v>
      </c>
      <c r="T1571" s="84" t="str">
        <f t="shared" si="171"/>
        <v>розовый</v>
      </c>
      <c r="Y1571" s="60">
        <f t="shared" si="172"/>
        <v>2</v>
      </c>
      <c r="Z1571" s="49">
        <f t="shared" si="173"/>
        <v>327</v>
      </c>
      <c r="AA1571" s="60">
        <f t="shared" si="174"/>
        <v>2327</v>
      </c>
    </row>
    <row r="1572" spans="1:27">
      <c r="A1572" s="84" t="str">
        <f t="shared" si="169"/>
        <v>66219028</v>
      </c>
      <c r="B1572" s="84" t="str">
        <f t="shared" si="170"/>
        <v>02-327-34</v>
      </c>
      <c r="C1572" s="113" t="s">
        <v>3196</v>
      </c>
      <c r="D1572" s="113" t="s">
        <v>3193</v>
      </c>
      <c r="E1572" s="113" t="s">
        <v>787</v>
      </c>
      <c r="F1572" s="114">
        <v>57</v>
      </c>
      <c r="G1572" s="113" t="s">
        <v>3194</v>
      </c>
      <c r="H1572" s="113" t="s">
        <v>68</v>
      </c>
      <c r="I1572" s="113" t="s">
        <v>792</v>
      </c>
      <c r="J1572" s="113" t="s">
        <v>320</v>
      </c>
      <c r="K1572" s="113" t="s">
        <v>382</v>
      </c>
      <c r="L1572" s="113" t="s">
        <v>420</v>
      </c>
      <c r="M1572" s="113" t="s">
        <v>388</v>
      </c>
      <c r="N1572" s="113" t="s">
        <v>43</v>
      </c>
      <c r="O1572" s="113" t="s">
        <v>433</v>
      </c>
      <c r="P1572" s="113" t="s">
        <v>824</v>
      </c>
      <c r="Q1572" s="113">
        <v>8</v>
      </c>
      <c r="R1572" s="113" t="s">
        <v>68</v>
      </c>
      <c r="S1572" s="84" t="str">
        <f t="shared" si="168"/>
        <v>DUCK CAP COTTON</v>
      </c>
      <c r="T1572" s="84" t="str">
        <f t="shared" si="171"/>
        <v>розовый</v>
      </c>
      <c r="Y1572" s="60">
        <f t="shared" si="172"/>
        <v>2</v>
      </c>
      <c r="Z1572" s="49">
        <f t="shared" si="173"/>
        <v>327</v>
      </c>
      <c r="AA1572" s="60">
        <f t="shared" si="174"/>
        <v>2327</v>
      </c>
    </row>
    <row r="1573" spans="1:27">
      <c r="A1573" s="84" t="str">
        <f t="shared" si="169"/>
        <v>66219028</v>
      </c>
      <c r="B1573" s="84" t="str">
        <f t="shared" si="170"/>
        <v>02-327-34</v>
      </c>
      <c r="C1573" s="113" t="s">
        <v>3197</v>
      </c>
      <c r="D1573" s="113" t="s">
        <v>3193</v>
      </c>
      <c r="E1573" s="113" t="s">
        <v>797</v>
      </c>
      <c r="F1573" s="114">
        <v>58</v>
      </c>
      <c r="G1573" s="113" t="s">
        <v>3194</v>
      </c>
      <c r="H1573" s="113" t="s">
        <v>68</v>
      </c>
      <c r="I1573" s="113" t="s">
        <v>792</v>
      </c>
      <c r="J1573" s="113" t="s">
        <v>320</v>
      </c>
      <c r="K1573" s="113" t="s">
        <v>382</v>
      </c>
      <c r="L1573" s="113" t="s">
        <v>420</v>
      </c>
      <c r="M1573" s="113" t="s">
        <v>388</v>
      </c>
      <c r="N1573" s="113" t="s">
        <v>43</v>
      </c>
      <c r="O1573" s="113" t="s">
        <v>433</v>
      </c>
      <c r="P1573" s="113" t="s">
        <v>824</v>
      </c>
      <c r="Q1573" s="113">
        <v>8</v>
      </c>
      <c r="R1573" s="113" t="s">
        <v>68</v>
      </c>
      <c r="S1573" s="84" t="str">
        <f t="shared" si="168"/>
        <v>DUCK CAP COTTON</v>
      </c>
      <c r="T1573" s="84" t="str">
        <f t="shared" si="171"/>
        <v>розовый</v>
      </c>
      <c r="Y1573" s="60">
        <f t="shared" si="172"/>
        <v>2</v>
      </c>
      <c r="Z1573" s="49">
        <f t="shared" si="173"/>
        <v>327</v>
      </c>
      <c r="AA1573" s="60">
        <f t="shared" si="174"/>
        <v>2327</v>
      </c>
    </row>
    <row r="1574" spans="1:27">
      <c r="A1574" s="84" t="str">
        <f t="shared" si="169"/>
        <v>66219028</v>
      </c>
      <c r="B1574" s="84" t="str">
        <f t="shared" si="170"/>
        <v>02-327-34</v>
      </c>
      <c r="C1574" s="113" t="s">
        <v>3198</v>
      </c>
      <c r="D1574" s="113" t="s">
        <v>3193</v>
      </c>
      <c r="E1574" s="113" t="s">
        <v>785</v>
      </c>
      <c r="F1574" s="114">
        <v>59</v>
      </c>
      <c r="G1574" s="113" t="s">
        <v>3194</v>
      </c>
      <c r="H1574" s="113" t="s">
        <v>68</v>
      </c>
      <c r="I1574" s="113" t="s">
        <v>792</v>
      </c>
      <c r="J1574" s="113" t="s">
        <v>320</v>
      </c>
      <c r="K1574" s="113" t="s">
        <v>382</v>
      </c>
      <c r="L1574" s="113" t="s">
        <v>420</v>
      </c>
      <c r="M1574" s="113" t="s">
        <v>388</v>
      </c>
      <c r="N1574" s="113" t="s">
        <v>43</v>
      </c>
      <c r="O1574" s="113" t="s">
        <v>433</v>
      </c>
      <c r="P1574" s="113" t="s">
        <v>824</v>
      </c>
      <c r="Q1574" s="113">
        <v>8</v>
      </c>
      <c r="R1574" s="113" t="s">
        <v>68</v>
      </c>
      <c r="S1574" s="84" t="str">
        <f t="shared" si="168"/>
        <v>DUCK CAP COTTON</v>
      </c>
      <c r="T1574" s="84" t="str">
        <f t="shared" si="171"/>
        <v>розовый</v>
      </c>
      <c r="Y1574" s="60">
        <f t="shared" si="172"/>
        <v>2</v>
      </c>
      <c r="Z1574" s="49">
        <f t="shared" si="173"/>
        <v>327</v>
      </c>
      <c r="AA1574" s="60">
        <f t="shared" si="174"/>
        <v>2327</v>
      </c>
    </row>
    <row r="1575" spans="1:27">
      <c r="A1575" s="84" t="str">
        <f t="shared" si="169"/>
        <v>6642501317</v>
      </c>
      <c r="B1575" s="84" t="str">
        <f t="shared" si="170"/>
        <v>02-328-08</v>
      </c>
      <c r="C1575" s="113" t="s">
        <v>3199</v>
      </c>
      <c r="D1575" s="113" t="s">
        <v>3200</v>
      </c>
      <c r="E1575" s="113" t="s">
        <v>787</v>
      </c>
      <c r="F1575" s="114">
        <v>57</v>
      </c>
      <c r="G1575" s="113" t="s">
        <v>3201</v>
      </c>
      <c r="H1575" s="113" t="s">
        <v>83</v>
      </c>
      <c r="I1575" s="113" t="s">
        <v>818</v>
      </c>
      <c r="J1575" s="113" t="s">
        <v>349</v>
      </c>
      <c r="K1575" s="113" t="s">
        <v>382</v>
      </c>
      <c r="L1575" s="113" t="s">
        <v>420</v>
      </c>
      <c r="M1575" s="113" t="s">
        <v>388</v>
      </c>
      <c r="N1575" s="113" t="s">
        <v>39</v>
      </c>
      <c r="O1575" s="113" t="s">
        <v>433</v>
      </c>
      <c r="P1575" s="113" t="s">
        <v>824</v>
      </c>
      <c r="Q1575" s="113">
        <v>317</v>
      </c>
      <c r="R1575" s="113" t="s">
        <v>83</v>
      </c>
      <c r="S1575" s="84" t="str">
        <f t="shared" si="168"/>
        <v>6-PANEL CAP SILK</v>
      </c>
      <c r="T1575" s="84" t="str">
        <f t="shared" si="171"/>
        <v>серый</v>
      </c>
      <c r="Y1575" s="60">
        <f t="shared" si="172"/>
        <v>2</v>
      </c>
      <c r="Z1575" s="49">
        <f t="shared" si="173"/>
        <v>328</v>
      </c>
      <c r="AA1575" s="60">
        <f t="shared" si="174"/>
        <v>2328</v>
      </c>
    </row>
    <row r="1576" spans="1:27">
      <c r="A1576" s="84" t="str">
        <f t="shared" si="169"/>
        <v>6642501317</v>
      </c>
      <c r="B1576" s="84" t="str">
        <f t="shared" si="170"/>
        <v>02-328-08</v>
      </c>
      <c r="C1576" s="113" t="s">
        <v>3202</v>
      </c>
      <c r="D1576" s="113" t="s">
        <v>3200</v>
      </c>
      <c r="E1576" s="113" t="s">
        <v>785</v>
      </c>
      <c r="F1576" s="114">
        <v>59</v>
      </c>
      <c r="G1576" s="113" t="s">
        <v>3201</v>
      </c>
      <c r="H1576" s="113" t="s">
        <v>83</v>
      </c>
      <c r="I1576" s="113" t="s">
        <v>818</v>
      </c>
      <c r="J1576" s="113" t="s">
        <v>349</v>
      </c>
      <c r="K1576" s="113" t="s">
        <v>382</v>
      </c>
      <c r="L1576" s="113" t="s">
        <v>420</v>
      </c>
      <c r="M1576" s="113" t="s">
        <v>388</v>
      </c>
      <c r="N1576" s="113" t="s">
        <v>39</v>
      </c>
      <c r="O1576" s="113" t="s">
        <v>433</v>
      </c>
      <c r="P1576" s="113" t="s">
        <v>824</v>
      </c>
      <c r="Q1576" s="113">
        <v>317</v>
      </c>
      <c r="R1576" s="113" t="s">
        <v>83</v>
      </c>
      <c r="S1576" s="84" t="str">
        <f t="shared" si="168"/>
        <v>6-PANEL CAP SILK</v>
      </c>
      <c r="T1576" s="84" t="str">
        <f t="shared" si="171"/>
        <v>серый</v>
      </c>
      <c r="Y1576" s="60">
        <f t="shared" si="172"/>
        <v>2</v>
      </c>
      <c r="Z1576" s="49">
        <f t="shared" si="173"/>
        <v>328</v>
      </c>
      <c r="AA1576" s="60">
        <f t="shared" si="174"/>
        <v>2328</v>
      </c>
    </row>
    <row r="1577" spans="1:27">
      <c r="A1577" s="84" t="str">
        <f t="shared" si="169"/>
        <v>6642501317</v>
      </c>
      <c r="B1577" s="84" t="str">
        <f t="shared" si="170"/>
        <v>02-328-08</v>
      </c>
      <c r="C1577" s="113" t="s">
        <v>3203</v>
      </c>
      <c r="D1577" s="113" t="s">
        <v>3200</v>
      </c>
      <c r="E1577" s="113" t="s">
        <v>788</v>
      </c>
      <c r="F1577" s="114">
        <v>61</v>
      </c>
      <c r="G1577" s="113" t="s">
        <v>3201</v>
      </c>
      <c r="H1577" s="113" t="s">
        <v>83</v>
      </c>
      <c r="I1577" s="113" t="s">
        <v>818</v>
      </c>
      <c r="J1577" s="113" t="s">
        <v>349</v>
      </c>
      <c r="K1577" s="113" t="s">
        <v>382</v>
      </c>
      <c r="L1577" s="113" t="s">
        <v>420</v>
      </c>
      <c r="M1577" s="113" t="s">
        <v>388</v>
      </c>
      <c r="N1577" s="113" t="s">
        <v>39</v>
      </c>
      <c r="O1577" s="113" t="s">
        <v>433</v>
      </c>
      <c r="P1577" s="113" t="s">
        <v>824</v>
      </c>
      <c r="Q1577" s="113">
        <v>317</v>
      </c>
      <c r="R1577" s="113" t="s">
        <v>83</v>
      </c>
      <c r="S1577" s="84" t="str">
        <f t="shared" si="168"/>
        <v>6-PANEL CAP SILK</v>
      </c>
      <c r="T1577" s="84" t="str">
        <f t="shared" si="171"/>
        <v>серый</v>
      </c>
      <c r="Y1577" s="60">
        <f t="shared" si="172"/>
        <v>2</v>
      </c>
      <c r="Z1577" s="49">
        <f t="shared" si="173"/>
        <v>328</v>
      </c>
      <c r="AA1577" s="60">
        <f t="shared" si="174"/>
        <v>2328</v>
      </c>
    </row>
    <row r="1578" spans="1:27">
      <c r="A1578" s="84" t="str">
        <f t="shared" si="169"/>
        <v>6642501333</v>
      </c>
      <c r="B1578" s="84" t="str">
        <f t="shared" si="170"/>
        <v>02-328-05</v>
      </c>
      <c r="C1578" s="113" t="s">
        <v>3204</v>
      </c>
      <c r="D1578" s="113" t="s">
        <v>3205</v>
      </c>
      <c r="E1578" s="113" t="s">
        <v>787</v>
      </c>
      <c r="F1578" s="114">
        <v>57</v>
      </c>
      <c r="G1578" s="113" t="s">
        <v>3201</v>
      </c>
      <c r="H1578" s="113" t="s">
        <v>277</v>
      </c>
      <c r="I1578" s="113" t="s">
        <v>818</v>
      </c>
      <c r="J1578" s="113" t="s">
        <v>349</v>
      </c>
      <c r="K1578" s="113" t="s">
        <v>382</v>
      </c>
      <c r="L1578" s="113" t="s">
        <v>420</v>
      </c>
      <c r="M1578" s="113" t="s">
        <v>388</v>
      </c>
      <c r="N1578" s="113" t="s">
        <v>39</v>
      </c>
      <c r="O1578" s="113" t="s">
        <v>433</v>
      </c>
      <c r="P1578" s="113" t="s">
        <v>824</v>
      </c>
      <c r="Q1578" s="113">
        <v>333</v>
      </c>
      <c r="R1578" s="113" t="s">
        <v>83</v>
      </c>
      <c r="S1578" s="84" t="str">
        <f t="shared" si="168"/>
        <v>6-PANEL CAP SILK</v>
      </c>
      <c r="T1578" s="84" t="str">
        <f t="shared" si="171"/>
        <v>темно-серый</v>
      </c>
      <c r="Y1578" s="60">
        <f t="shared" si="172"/>
        <v>2</v>
      </c>
      <c r="Z1578" s="49">
        <f t="shared" si="173"/>
        <v>328</v>
      </c>
      <c r="AA1578" s="60">
        <f t="shared" si="174"/>
        <v>2328</v>
      </c>
    </row>
    <row r="1579" spans="1:27">
      <c r="A1579" s="84" t="str">
        <f t="shared" si="169"/>
        <v>6642501333</v>
      </c>
      <c r="B1579" s="84" t="str">
        <f t="shared" si="170"/>
        <v>02-328-05</v>
      </c>
      <c r="C1579" s="113" t="s">
        <v>3206</v>
      </c>
      <c r="D1579" s="113" t="s">
        <v>3205</v>
      </c>
      <c r="E1579" s="113" t="s">
        <v>785</v>
      </c>
      <c r="F1579" s="114">
        <v>59</v>
      </c>
      <c r="G1579" s="113" t="s">
        <v>3201</v>
      </c>
      <c r="H1579" s="113" t="s">
        <v>277</v>
      </c>
      <c r="I1579" s="113" t="s">
        <v>818</v>
      </c>
      <c r="J1579" s="113" t="s">
        <v>349</v>
      </c>
      <c r="K1579" s="113" t="s">
        <v>382</v>
      </c>
      <c r="L1579" s="113" t="s">
        <v>420</v>
      </c>
      <c r="M1579" s="113" t="s">
        <v>388</v>
      </c>
      <c r="N1579" s="113" t="s">
        <v>39</v>
      </c>
      <c r="O1579" s="113" t="s">
        <v>433</v>
      </c>
      <c r="P1579" s="113" t="s">
        <v>824</v>
      </c>
      <c r="Q1579" s="113">
        <v>333</v>
      </c>
      <c r="R1579" s="113" t="s">
        <v>83</v>
      </c>
      <c r="S1579" s="84" t="str">
        <f t="shared" si="168"/>
        <v>6-PANEL CAP SILK</v>
      </c>
      <c r="T1579" s="84" t="str">
        <f t="shared" si="171"/>
        <v>темно-серый</v>
      </c>
      <c r="Y1579" s="60">
        <f t="shared" si="172"/>
        <v>2</v>
      </c>
      <c r="Z1579" s="49">
        <f t="shared" si="173"/>
        <v>328</v>
      </c>
      <c r="AA1579" s="60">
        <f t="shared" si="174"/>
        <v>2328</v>
      </c>
    </row>
    <row r="1580" spans="1:27">
      <c r="A1580" s="84" t="str">
        <f t="shared" si="169"/>
        <v>6642501333</v>
      </c>
      <c r="B1580" s="84" t="str">
        <f t="shared" si="170"/>
        <v>02-328-05</v>
      </c>
      <c r="C1580" s="113" t="s">
        <v>3207</v>
      </c>
      <c r="D1580" s="113" t="s">
        <v>3205</v>
      </c>
      <c r="E1580" s="113" t="s">
        <v>788</v>
      </c>
      <c r="F1580" s="114">
        <v>61</v>
      </c>
      <c r="G1580" s="113" t="s">
        <v>3201</v>
      </c>
      <c r="H1580" s="113" t="s">
        <v>277</v>
      </c>
      <c r="I1580" s="113" t="s">
        <v>818</v>
      </c>
      <c r="J1580" s="113" t="s">
        <v>349</v>
      </c>
      <c r="K1580" s="113" t="s">
        <v>382</v>
      </c>
      <c r="L1580" s="113" t="s">
        <v>420</v>
      </c>
      <c r="M1580" s="113" t="s">
        <v>388</v>
      </c>
      <c r="N1580" s="113" t="s">
        <v>39</v>
      </c>
      <c r="O1580" s="113" t="s">
        <v>433</v>
      </c>
      <c r="P1580" s="113" t="s">
        <v>824</v>
      </c>
      <c r="Q1580" s="113">
        <v>333</v>
      </c>
      <c r="R1580" s="113" t="s">
        <v>83</v>
      </c>
      <c r="S1580" s="84" t="str">
        <f t="shared" si="168"/>
        <v>6-PANEL CAP SILK</v>
      </c>
      <c r="T1580" s="84" t="str">
        <f t="shared" si="171"/>
        <v>темно-серый</v>
      </c>
      <c r="Y1580" s="60">
        <f t="shared" si="172"/>
        <v>2</v>
      </c>
      <c r="Z1580" s="49">
        <f t="shared" si="173"/>
        <v>328</v>
      </c>
      <c r="AA1580" s="60">
        <f t="shared" si="174"/>
        <v>2328</v>
      </c>
    </row>
    <row r="1581" spans="1:27">
      <c r="A1581" s="84" t="str">
        <f t="shared" si="169"/>
        <v>6642501333</v>
      </c>
      <c r="B1581" s="84" t="str">
        <f t="shared" si="170"/>
        <v>02-328-05</v>
      </c>
      <c r="C1581" s="113" t="s">
        <v>3208</v>
      </c>
      <c r="D1581" s="113" t="s">
        <v>3205</v>
      </c>
      <c r="E1581" s="113" t="s">
        <v>789</v>
      </c>
      <c r="F1581" s="114">
        <v>63</v>
      </c>
      <c r="G1581" s="113" t="s">
        <v>3201</v>
      </c>
      <c r="H1581" s="113" t="s">
        <v>277</v>
      </c>
      <c r="I1581" s="113" t="s">
        <v>818</v>
      </c>
      <c r="J1581" s="113" t="s">
        <v>349</v>
      </c>
      <c r="K1581" s="113" t="s">
        <v>382</v>
      </c>
      <c r="L1581" s="113" t="s">
        <v>420</v>
      </c>
      <c r="M1581" s="113" t="s">
        <v>388</v>
      </c>
      <c r="N1581" s="113" t="s">
        <v>39</v>
      </c>
      <c r="O1581" s="113" t="s">
        <v>433</v>
      </c>
      <c r="P1581" s="113" t="s">
        <v>824</v>
      </c>
      <c r="Q1581" s="113">
        <v>333</v>
      </c>
      <c r="R1581" s="113" t="s">
        <v>83</v>
      </c>
      <c r="S1581" s="84" t="str">
        <f t="shared" si="168"/>
        <v>6-PANEL CAP SILK</v>
      </c>
      <c r="T1581" s="84" t="str">
        <f t="shared" si="171"/>
        <v>темно-серый</v>
      </c>
      <c r="Y1581" s="60">
        <f t="shared" si="172"/>
        <v>2</v>
      </c>
      <c r="Z1581" s="49">
        <f t="shared" si="173"/>
        <v>328</v>
      </c>
      <c r="AA1581" s="60">
        <f t="shared" si="174"/>
        <v>2328</v>
      </c>
    </row>
    <row r="1582" spans="1:27">
      <c r="A1582" s="84" t="str">
        <f t="shared" si="169"/>
        <v>68121012</v>
      </c>
      <c r="B1582" s="84" t="str">
        <f t="shared" si="170"/>
        <v>02-329-06</v>
      </c>
      <c r="C1582" s="113" t="s">
        <v>3209</v>
      </c>
      <c r="D1582" s="113" t="s">
        <v>3210</v>
      </c>
      <c r="E1582" s="113" t="s">
        <v>785</v>
      </c>
      <c r="F1582" s="114">
        <v>59</v>
      </c>
      <c r="G1582" s="113" t="s">
        <v>3211</v>
      </c>
      <c r="H1582" s="113" t="s">
        <v>71</v>
      </c>
      <c r="I1582" s="113" t="s">
        <v>3212</v>
      </c>
      <c r="J1582" s="113" t="s">
        <v>318</v>
      </c>
      <c r="K1582" s="113" t="s">
        <v>382</v>
      </c>
      <c r="L1582" s="113" t="s">
        <v>420</v>
      </c>
      <c r="M1582" s="113" t="s">
        <v>388</v>
      </c>
      <c r="N1582" s="113" t="s">
        <v>39</v>
      </c>
      <c r="O1582" s="113" t="s">
        <v>428</v>
      </c>
      <c r="P1582" s="113" t="s">
        <v>824</v>
      </c>
      <c r="Q1582" s="113">
        <v>2</v>
      </c>
      <c r="R1582" s="113" t="s">
        <v>71</v>
      </c>
      <c r="S1582" s="84" t="str">
        <f t="shared" si="168"/>
        <v>8-PANEL CAP LINEN SILK</v>
      </c>
      <c r="T1582" s="84" t="str">
        <f t="shared" si="171"/>
        <v>синий</v>
      </c>
      <c r="Y1582" s="60">
        <f t="shared" si="172"/>
        <v>2</v>
      </c>
      <c r="Z1582" s="49">
        <f t="shared" si="173"/>
        <v>329</v>
      </c>
      <c r="AA1582" s="60">
        <f t="shared" si="174"/>
        <v>2329</v>
      </c>
    </row>
    <row r="1583" spans="1:27">
      <c r="A1583" s="84" t="str">
        <f t="shared" si="169"/>
        <v>68121012</v>
      </c>
      <c r="B1583" s="84" t="str">
        <f t="shared" si="170"/>
        <v>02-329-06</v>
      </c>
      <c r="C1583" s="113" t="s">
        <v>3213</v>
      </c>
      <c r="D1583" s="113" t="s">
        <v>3210</v>
      </c>
      <c r="E1583" s="113" t="s">
        <v>788</v>
      </c>
      <c r="F1583" s="114">
        <v>61</v>
      </c>
      <c r="G1583" s="113" t="s">
        <v>3211</v>
      </c>
      <c r="H1583" s="113" t="s">
        <v>71</v>
      </c>
      <c r="I1583" s="113" t="s">
        <v>3212</v>
      </c>
      <c r="J1583" s="113" t="s">
        <v>318</v>
      </c>
      <c r="K1583" s="113" t="s">
        <v>382</v>
      </c>
      <c r="L1583" s="113" t="s">
        <v>420</v>
      </c>
      <c r="M1583" s="113" t="s">
        <v>388</v>
      </c>
      <c r="N1583" s="113" t="s">
        <v>39</v>
      </c>
      <c r="O1583" s="113" t="s">
        <v>428</v>
      </c>
      <c r="P1583" s="113" t="s">
        <v>824</v>
      </c>
      <c r="Q1583" s="113">
        <v>2</v>
      </c>
      <c r="R1583" s="113" t="s">
        <v>71</v>
      </c>
      <c r="S1583" s="84" t="str">
        <f t="shared" si="168"/>
        <v>8-PANEL CAP LINEN SILK</v>
      </c>
      <c r="T1583" s="84" t="str">
        <f t="shared" si="171"/>
        <v>синий</v>
      </c>
      <c r="Y1583" s="60">
        <f t="shared" si="172"/>
        <v>2</v>
      </c>
      <c r="Z1583" s="49">
        <f t="shared" si="173"/>
        <v>329</v>
      </c>
      <c r="AA1583" s="60">
        <f t="shared" si="174"/>
        <v>2329</v>
      </c>
    </row>
    <row r="1584" spans="1:27">
      <c r="A1584" s="84" t="str">
        <f t="shared" si="169"/>
        <v>68411026</v>
      </c>
      <c r="B1584" s="84" t="str">
        <f t="shared" si="170"/>
        <v>02-330-14</v>
      </c>
      <c r="C1584" s="113" t="s">
        <v>3214</v>
      </c>
      <c r="D1584" s="113" t="s">
        <v>3215</v>
      </c>
      <c r="E1584" s="113" t="s">
        <v>787</v>
      </c>
      <c r="F1584" s="114">
        <v>57</v>
      </c>
      <c r="G1584" s="113" t="s">
        <v>3216</v>
      </c>
      <c r="H1584" s="113" t="s">
        <v>86</v>
      </c>
      <c r="I1584" s="113" t="s">
        <v>1668</v>
      </c>
      <c r="J1584" s="113" t="s">
        <v>318</v>
      </c>
      <c r="K1584" s="113" t="s">
        <v>382</v>
      </c>
      <c r="L1584" s="113" t="s">
        <v>420</v>
      </c>
      <c r="M1584" s="113" t="s">
        <v>388</v>
      </c>
      <c r="N1584" s="113" t="s">
        <v>43</v>
      </c>
      <c r="O1584" s="113" t="s">
        <v>386</v>
      </c>
      <c r="P1584" s="113" t="s">
        <v>824</v>
      </c>
      <c r="Q1584" s="113">
        <v>6</v>
      </c>
      <c r="R1584" s="113" t="s">
        <v>86</v>
      </c>
      <c r="S1584" s="84" t="str">
        <f t="shared" si="168"/>
        <v>HATTERAS COTTON</v>
      </c>
      <c r="T1584" s="84" t="str">
        <f t="shared" si="171"/>
        <v>коричневый</v>
      </c>
      <c r="Y1584" s="60">
        <f t="shared" si="172"/>
        <v>2</v>
      </c>
      <c r="Z1584" s="49">
        <f t="shared" si="173"/>
        <v>330</v>
      </c>
      <c r="AA1584" s="60">
        <f t="shared" si="174"/>
        <v>2330</v>
      </c>
    </row>
    <row r="1585" spans="1:27">
      <c r="A1585" s="84" t="str">
        <f t="shared" si="169"/>
        <v>68411026</v>
      </c>
      <c r="B1585" s="84" t="str">
        <f t="shared" si="170"/>
        <v>02-330-14</v>
      </c>
      <c r="C1585" s="113" t="s">
        <v>3217</v>
      </c>
      <c r="D1585" s="113" t="s">
        <v>3215</v>
      </c>
      <c r="E1585" s="113" t="s">
        <v>785</v>
      </c>
      <c r="F1585" s="114">
        <v>59</v>
      </c>
      <c r="G1585" s="113" t="s">
        <v>3216</v>
      </c>
      <c r="H1585" s="113" t="s">
        <v>86</v>
      </c>
      <c r="I1585" s="113" t="s">
        <v>1668</v>
      </c>
      <c r="J1585" s="113" t="s">
        <v>318</v>
      </c>
      <c r="K1585" s="113" t="s">
        <v>382</v>
      </c>
      <c r="L1585" s="113" t="s">
        <v>420</v>
      </c>
      <c r="M1585" s="113" t="s">
        <v>388</v>
      </c>
      <c r="N1585" s="113" t="s">
        <v>43</v>
      </c>
      <c r="O1585" s="113" t="s">
        <v>386</v>
      </c>
      <c r="P1585" s="113" t="s">
        <v>824</v>
      </c>
      <c r="Q1585" s="113">
        <v>6</v>
      </c>
      <c r="R1585" s="113" t="s">
        <v>86</v>
      </c>
      <c r="S1585" s="84" t="str">
        <f t="shared" si="168"/>
        <v>HATTERAS COTTON</v>
      </c>
      <c r="T1585" s="84" t="str">
        <f t="shared" si="171"/>
        <v>коричневый</v>
      </c>
      <c r="Y1585" s="60">
        <f t="shared" si="172"/>
        <v>2</v>
      </c>
      <c r="Z1585" s="49">
        <f t="shared" si="173"/>
        <v>330</v>
      </c>
      <c r="AA1585" s="60">
        <f t="shared" si="174"/>
        <v>2330</v>
      </c>
    </row>
    <row r="1586" spans="1:27">
      <c r="A1586" s="84" t="str">
        <f t="shared" si="169"/>
        <v>68411026</v>
      </c>
      <c r="B1586" s="84" t="str">
        <f t="shared" si="170"/>
        <v>02-330-14</v>
      </c>
      <c r="C1586" s="113" t="s">
        <v>3218</v>
      </c>
      <c r="D1586" s="113" t="s">
        <v>3215</v>
      </c>
      <c r="E1586" s="113" t="s">
        <v>788</v>
      </c>
      <c r="F1586" s="114">
        <v>61</v>
      </c>
      <c r="G1586" s="113" t="s">
        <v>3216</v>
      </c>
      <c r="H1586" s="113" t="s">
        <v>86</v>
      </c>
      <c r="I1586" s="113" t="s">
        <v>1668</v>
      </c>
      <c r="J1586" s="113" t="s">
        <v>318</v>
      </c>
      <c r="K1586" s="113" t="s">
        <v>382</v>
      </c>
      <c r="L1586" s="113" t="s">
        <v>420</v>
      </c>
      <c r="M1586" s="113" t="s">
        <v>388</v>
      </c>
      <c r="N1586" s="113" t="s">
        <v>43</v>
      </c>
      <c r="O1586" s="113" t="s">
        <v>386</v>
      </c>
      <c r="P1586" s="113" t="s">
        <v>824</v>
      </c>
      <c r="Q1586" s="113">
        <v>6</v>
      </c>
      <c r="R1586" s="113" t="s">
        <v>86</v>
      </c>
      <c r="S1586" s="84" t="str">
        <f t="shared" si="168"/>
        <v>HATTERAS COTTON</v>
      </c>
      <c r="T1586" s="84" t="str">
        <f t="shared" si="171"/>
        <v>коричневый</v>
      </c>
      <c r="Y1586" s="60">
        <f t="shared" si="172"/>
        <v>2</v>
      </c>
      <c r="Z1586" s="49">
        <f t="shared" si="173"/>
        <v>330</v>
      </c>
      <c r="AA1586" s="60">
        <f t="shared" si="174"/>
        <v>2330</v>
      </c>
    </row>
    <row r="1587" spans="1:27">
      <c r="A1587" s="84" t="str">
        <f t="shared" si="169"/>
        <v>68411026</v>
      </c>
      <c r="B1587" s="84" t="str">
        <f t="shared" si="170"/>
        <v>02-330-14</v>
      </c>
      <c r="C1587" s="113" t="s">
        <v>3219</v>
      </c>
      <c r="D1587" s="113" t="s">
        <v>3215</v>
      </c>
      <c r="E1587" s="113" t="s">
        <v>789</v>
      </c>
      <c r="F1587" s="114">
        <v>63</v>
      </c>
      <c r="G1587" s="113" t="s">
        <v>3216</v>
      </c>
      <c r="H1587" s="113" t="s">
        <v>86</v>
      </c>
      <c r="I1587" s="113" t="s">
        <v>1668</v>
      </c>
      <c r="J1587" s="113" t="s">
        <v>318</v>
      </c>
      <c r="K1587" s="113" t="s">
        <v>382</v>
      </c>
      <c r="L1587" s="113" t="s">
        <v>420</v>
      </c>
      <c r="M1587" s="113" t="s">
        <v>388</v>
      </c>
      <c r="N1587" s="113" t="s">
        <v>43</v>
      </c>
      <c r="O1587" s="113" t="s">
        <v>386</v>
      </c>
      <c r="P1587" s="113" t="s">
        <v>824</v>
      </c>
      <c r="Q1587" s="113">
        <v>6</v>
      </c>
      <c r="R1587" s="113" t="s">
        <v>86</v>
      </c>
      <c r="S1587" s="84" t="str">
        <f t="shared" si="168"/>
        <v>HATTERAS COTTON</v>
      </c>
      <c r="T1587" s="84" t="str">
        <f t="shared" si="171"/>
        <v>коричневый</v>
      </c>
      <c r="Y1587" s="60">
        <f t="shared" si="172"/>
        <v>2</v>
      </c>
      <c r="Z1587" s="49">
        <f t="shared" si="173"/>
        <v>330</v>
      </c>
      <c r="AA1587" s="60">
        <f t="shared" si="174"/>
        <v>2330</v>
      </c>
    </row>
    <row r="1588" spans="1:27">
      <c r="A1588" s="84" t="str">
        <f t="shared" si="169"/>
        <v>68411033</v>
      </c>
      <c r="B1588" s="84" t="str">
        <f t="shared" si="170"/>
        <v>02-330-05</v>
      </c>
      <c r="C1588" s="113" t="s">
        <v>3220</v>
      </c>
      <c r="D1588" s="113" t="s">
        <v>3221</v>
      </c>
      <c r="E1588" s="113" t="s">
        <v>787</v>
      </c>
      <c r="F1588" s="114">
        <v>57</v>
      </c>
      <c r="G1588" s="113" t="s">
        <v>3222</v>
      </c>
      <c r="H1588" s="113" t="s">
        <v>277</v>
      </c>
      <c r="I1588" s="113" t="s">
        <v>3223</v>
      </c>
      <c r="J1588" s="113" t="s">
        <v>318</v>
      </c>
      <c r="K1588" s="113" t="s">
        <v>382</v>
      </c>
      <c r="L1588" s="113" t="s">
        <v>420</v>
      </c>
      <c r="M1588" s="113" t="s">
        <v>388</v>
      </c>
      <c r="N1588" s="113" t="s">
        <v>43</v>
      </c>
      <c r="O1588" s="113" t="s">
        <v>428</v>
      </c>
      <c r="P1588" s="113" t="s">
        <v>824</v>
      </c>
      <c r="Q1588" s="113">
        <v>3</v>
      </c>
      <c r="R1588" s="113" t="s">
        <v>83</v>
      </c>
      <c r="S1588" s="84" t="str">
        <f t="shared" si="168"/>
        <v>HATTERAS WAXED COTTON</v>
      </c>
      <c r="T1588" s="84" t="str">
        <f t="shared" si="171"/>
        <v>темно-серый</v>
      </c>
      <c r="Y1588" s="60">
        <f t="shared" si="172"/>
        <v>2</v>
      </c>
      <c r="Z1588" s="49">
        <f t="shared" si="173"/>
        <v>330</v>
      </c>
      <c r="AA1588" s="60">
        <f t="shared" si="174"/>
        <v>2330</v>
      </c>
    </row>
    <row r="1589" spans="1:27">
      <c r="A1589" s="84" t="str">
        <f t="shared" si="169"/>
        <v>68411033</v>
      </c>
      <c r="B1589" s="84" t="str">
        <f t="shared" si="170"/>
        <v>02-330-05</v>
      </c>
      <c r="C1589" s="113" t="s">
        <v>3224</v>
      </c>
      <c r="D1589" s="113" t="s">
        <v>3221</v>
      </c>
      <c r="E1589" s="113" t="s">
        <v>785</v>
      </c>
      <c r="F1589" s="114">
        <v>59</v>
      </c>
      <c r="G1589" s="113" t="s">
        <v>3222</v>
      </c>
      <c r="H1589" s="113" t="s">
        <v>277</v>
      </c>
      <c r="I1589" s="113" t="s">
        <v>3223</v>
      </c>
      <c r="J1589" s="113" t="s">
        <v>318</v>
      </c>
      <c r="K1589" s="113" t="s">
        <v>382</v>
      </c>
      <c r="L1589" s="113" t="s">
        <v>420</v>
      </c>
      <c r="M1589" s="113" t="s">
        <v>388</v>
      </c>
      <c r="N1589" s="113" t="s">
        <v>43</v>
      </c>
      <c r="O1589" s="113" t="s">
        <v>428</v>
      </c>
      <c r="P1589" s="113" t="s">
        <v>824</v>
      </c>
      <c r="Q1589" s="113">
        <v>3</v>
      </c>
      <c r="R1589" s="113" t="s">
        <v>83</v>
      </c>
      <c r="S1589" s="84" t="str">
        <f t="shared" si="168"/>
        <v>HATTERAS WAXED COTTON</v>
      </c>
      <c r="T1589" s="84" t="str">
        <f t="shared" si="171"/>
        <v>темно-серый</v>
      </c>
      <c r="Y1589" s="60">
        <f t="shared" si="172"/>
        <v>2</v>
      </c>
      <c r="Z1589" s="49">
        <f t="shared" si="173"/>
        <v>330</v>
      </c>
      <c r="AA1589" s="60">
        <f t="shared" si="174"/>
        <v>2330</v>
      </c>
    </row>
    <row r="1590" spans="1:27">
      <c r="A1590" s="84" t="str">
        <f t="shared" si="169"/>
        <v>68411033</v>
      </c>
      <c r="B1590" s="84" t="str">
        <f t="shared" si="170"/>
        <v>02-330-05</v>
      </c>
      <c r="C1590" s="113" t="s">
        <v>3225</v>
      </c>
      <c r="D1590" s="113" t="s">
        <v>3221</v>
      </c>
      <c r="E1590" s="113" t="s">
        <v>788</v>
      </c>
      <c r="F1590" s="114">
        <v>61</v>
      </c>
      <c r="G1590" s="113" t="s">
        <v>3222</v>
      </c>
      <c r="H1590" s="113" t="s">
        <v>277</v>
      </c>
      <c r="I1590" s="113" t="s">
        <v>3223</v>
      </c>
      <c r="J1590" s="113" t="s">
        <v>318</v>
      </c>
      <c r="K1590" s="113" t="s">
        <v>382</v>
      </c>
      <c r="L1590" s="113" t="s">
        <v>420</v>
      </c>
      <c r="M1590" s="113" t="s">
        <v>388</v>
      </c>
      <c r="N1590" s="113" t="s">
        <v>43</v>
      </c>
      <c r="O1590" s="113" t="s">
        <v>428</v>
      </c>
      <c r="P1590" s="113" t="s">
        <v>824</v>
      </c>
      <c r="Q1590" s="113">
        <v>3</v>
      </c>
      <c r="R1590" s="113" t="s">
        <v>83</v>
      </c>
      <c r="S1590" s="84" t="str">
        <f t="shared" si="168"/>
        <v>HATTERAS WAXED COTTON</v>
      </c>
      <c r="T1590" s="84" t="str">
        <f t="shared" si="171"/>
        <v>темно-серый</v>
      </c>
      <c r="Y1590" s="60">
        <f t="shared" si="172"/>
        <v>2</v>
      </c>
      <c r="Z1590" s="49">
        <f t="shared" si="173"/>
        <v>330</v>
      </c>
      <c r="AA1590" s="60">
        <f t="shared" si="174"/>
        <v>2330</v>
      </c>
    </row>
    <row r="1591" spans="1:27">
      <c r="A1591" s="84" t="str">
        <f t="shared" si="169"/>
        <v>68411033</v>
      </c>
      <c r="B1591" s="84" t="str">
        <f t="shared" si="170"/>
        <v>02-330-05</v>
      </c>
      <c r="C1591" s="113" t="s">
        <v>3226</v>
      </c>
      <c r="D1591" s="113" t="s">
        <v>3221</v>
      </c>
      <c r="E1591" s="113" t="s">
        <v>789</v>
      </c>
      <c r="F1591" s="114">
        <v>63</v>
      </c>
      <c r="G1591" s="113" t="s">
        <v>3222</v>
      </c>
      <c r="H1591" s="113" t="s">
        <v>277</v>
      </c>
      <c r="I1591" s="113" t="s">
        <v>3223</v>
      </c>
      <c r="J1591" s="113" t="s">
        <v>318</v>
      </c>
      <c r="K1591" s="113" t="s">
        <v>382</v>
      </c>
      <c r="L1591" s="113" t="s">
        <v>420</v>
      </c>
      <c r="M1591" s="113" t="s">
        <v>388</v>
      </c>
      <c r="N1591" s="113" t="s">
        <v>43</v>
      </c>
      <c r="O1591" s="113" t="s">
        <v>428</v>
      </c>
      <c r="P1591" s="113" t="s">
        <v>824</v>
      </c>
      <c r="Q1591" s="113">
        <v>3</v>
      </c>
      <c r="R1591" s="113" t="s">
        <v>83</v>
      </c>
      <c r="S1591" s="84" t="str">
        <f t="shared" si="168"/>
        <v>HATTERAS WAXED COTTON</v>
      </c>
      <c r="T1591" s="84" t="str">
        <f t="shared" si="171"/>
        <v>темно-серый</v>
      </c>
      <c r="Y1591" s="60">
        <f t="shared" si="172"/>
        <v>2</v>
      </c>
      <c r="Z1591" s="49">
        <f t="shared" si="173"/>
        <v>330</v>
      </c>
      <c r="AA1591" s="60">
        <f t="shared" si="174"/>
        <v>2330</v>
      </c>
    </row>
    <row r="1592" spans="1:27">
      <c r="A1592" s="84" t="str">
        <f t="shared" si="169"/>
        <v>68411061</v>
      </c>
      <c r="B1592" s="84" t="str">
        <f t="shared" si="170"/>
        <v>02-331-05</v>
      </c>
      <c r="C1592" s="113" t="s">
        <v>3227</v>
      </c>
      <c r="D1592" s="113" t="s">
        <v>3228</v>
      </c>
      <c r="E1592" s="113" t="s">
        <v>787</v>
      </c>
      <c r="F1592" s="114">
        <v>57</v>
      </c>
      <c r="G1592" s="113" t="s">
        <v>3229</v>
      </c>
      <c r="H1592" s="113" t="s">
        <v>53</v>
      </c>
      <c r="I1592" s="113" t="s">
        <v>792</v>
      </c>
      <c r="J1592" s="113" t="s">
        <v>318</v>
      </c>
      <c r="K1592" s="113" t="s">
        <v>382</v>
      </c>
      <c r="L1592" s="113" t="s">
        <v>420</v>
      </c>
      <c r="M1592" s="113" t="s">
        <v>388</v>
      </c>
      <c r="N1592" s="113" t="s">
        <v>43</v>
      </c>
      <c r="O1592" s="113" t="s">
        <v>433</v>
      </c>
      <c r="P1592" s="113" t="s">
        <v>824</v>
      </c>
      <c r="Q1592" s="113">
        <v>1</v>
      </c>
      <c r="R1592" s="113" t="s">
        <v>53</v>
      </c>
      <c r="S1592" s="84" t="str">
        <f t="shared" si="168"/>
        <v>HATTERAS DELAVE</v>
      </c>
      <c r="T1592" s="84" t="str">
        <f t="shared" si="171"/>
        <v>черный</v>
      </c>
      <c r="Y1592" s="60">
        <f t="shared" si="172"/>
        <v>2</v>
      </c>
      <c r="Z1592" s="49">
        <f t="shared" si="173"/>
        <v>331</v>
      </c>
      <c r="AA1592" s="60">
        <f t="shared" si="174"/>
        <v>2331</v>
      </c>
    </row>
    <row r="1593" spans="1:27">
      <c r="A1593" s="84" t="str">
        <f t="shared" si="169"/>
        <v>68411061</v>
      </c>
      <c r="B1593" s="84" t="str">
        <f t="shared" si="170"/>
        <v>02-331-05</v>
      </c>
      <c r="C1593" s="113" t="s">
        <v>3230</v>
      </c>
      <c r="D1593" s="113" t="s">
        <v>3228</v>
      </c>
      <c r="E1593" s="113" t="s">
        <v>785</v>
      </c>
      <c r="F1593" s="114">
        <v>59</v>
      </c>
      <c r="G1593" s="113" t="s">
        <v>3229</v>
      </c>
      <c r="H1593" s="113" t="s">
        <v>53</v>
      </c>
      <c r="I1593" s="113" t="s">
        <v>792</v>
      </c>
      <c r="J1593" s="113" t="s">
        <v>318</v>
      </c>
      <c r="K1593" s="113" t="s">
        <v>382</v>
      </c>
      <c r="L1593" s="113" t="s">
        <v>420</v>
      </c>
      <c r="M1593" s="113" t="s">
        <v>388</v>
      </c>
      <c r="N1593" s="113" t="s">
        <v>43</v>
      </c>
      <c r="O1593" s="113" t="s">
        <v>433</v>
      </c>
      <c r="P1593" s="113" t="s">
        <v>824</v>
      </c>
      <c r="Q1593" s="113">
        <v>1</v>
      </c>
      <c r="R1593" s="113" t="s">
        <v>53</v>
      </c>
      <c r="S1593" s="84" t="str">
        <f t="shared" si="168"/>
        <v>HATTERAS DELAVE</v>
      </c>
      <c r="T1593" s="84" t="str">
        <f t="shared" si="171"/>
        <v>черный</v>
      </c>
      <c r="Y1593" s="60">
        <f t="shared" si="172"/>
        <v>2</v>
      </c>
      <c r="Z1593" s="49">
        <f t="shared" si="173"/>
        <v>331</v>
      </c>
      <c r="AA1593" s="60">
        <f t="shared" si="174"/>
        <v>2331</v>
      </c>
    </row>
    <row r="1594" spans="1:27">
      <c r="A1594" s="84" t="str">
        <f t="shared" si="169"/>
        <v>68411061</v>
      </c>
      <c r="B1594" s="84" t="str">
        <f t="shared" si="170"/>
        <v>02-331-05</v>
      </c>
      <c r="C1594" s="113" t="s">
        <v>3231</v>
      </c>
      <c r="D1594" s="113" t="s">
        <v>3228</v>
      </c>
      <c r="E1594" s="113" t="s">
        <v>788</v>
      </c>
      <c r="F1594" s="114">
        <v>61</v>
      </c>
      <c r="G1594" s="113" t="s">
        <v>3229</v>
      </c>
      <c r="H1594" s="113" t="s">
        <v>53</v>
      </c>
      <c r="I1594" s="113" t="s">
        <v>792</v>
      </c>
      <c r="J1594" s="113" t="s">
        <v>318</v>
      </c>
      <c r="K1594" s="113" t="s">
        <v>382</v>
      </c>
      <c r="L1594" s="113" t="s">
        <v>420</v>
      </c>
      <c r="M1594" s="113" t="s">
        <v>388</v>
      </c>
      <c r="N1594" s="113" t="s">
        <v>43</v>
      </c>
      <c r="O1594" s="113" t="s">
        <v>433</v>
      </c>
      <c r="P1594" s="113" t="s">
        <v>824</v>
      </c>
      <c r="Q1594" s="113">
        <v>1</v>
      </c>
      <c r="R1594" s="113" t="s">
        <v>53</v>
      </c>
      <c r="S1594" s="84" t="str">
        <f t="shared" si="168"/>
        <v>HATTERAS DELAVE</v>
      </c>
      <c r="T1594" s="84" t="str">
        <f t="shared" si="171"/>
        <v>черный</v>
      </c>
      <c r="Y1594" s="60">
        <f t="shared" si="172"/>
        <v>2</v>
      </c>
      <c r="Z1594" s="49">
        <f t="shared" si="173"/>
        <v>331</v>
      </c>
      <c r="AA1594" s="60">
        <f t="shared" si="174"/>
        <v>2331</v>
      </c>
    </row>
    <row r="1595" spans="1:27">
      <c r="A1595" s="84" t="str">
        <f t="shared" si="169"/>
        <v>68411061</v>
      </c>
      <c r="B1595" s="84" t="str">
        <f t="shared" si="170"/>
        <v>02-331-05</v>
      </c>
      <c r="C1595" s="113" t="s">
        <v>3232</v>
      </c>
      <c r="D1595" s="113" t="s">
        <v>3228</v>
      </c>
      <c r="E1595" s="113" t="s">
        <v>789</v>
      </c>
      <c r="F1595" s="114">
        <v>63</v>
      </c>
      <c r="G1595" s="113" t="s">
        <v>3229</v>
      </c>
      <c r="H1595" s="113" t="s">
        <v>53</v>
      </c>
      <c r="I1595" s="113" t="s">
        <v>792</v>
      </c>
      <c r="J1595" s="113" t="s">
        <v>318</v>
      </c>
      <c r="K1595" s="113" t="s">
        <v>382</v>
      </c>
      <c r="L1595" s="113" t="s">
        <v>420</v>
      </c>
      <c r="M1595" s="113" t="s">
        <v>388</v>
      </c>
      <c r="N1595" s="113" t="s">
        <v>43</v>
      </c>
      <c r="O1595" s="113" t="s">
        <v>433</v>
      </c>
      <c r="P1595" s="113" t="s">
        <v>824</v>
      </c>
      <c r="Q1595" s="113">
        <v>1</v>
      </c>
      <c r="R1595" s="113" t="s">
        <v>53</v>
      </c>
      <c r="S1595" s="84" t="str">
        <f t="shared" si="168"/>
        <v>HATTERAS DELAVE</v>
      </c>
      <c r="T1595" s="84" t="str">
        <f t="shared" si="171"/>
        <v>черный</v>
      </c>
      <c r="Y1595" s="60">
        <f t="shared" si="172"/>
        <v>2</v>
      </c>
      <c r="Z1595" s="49">
        <f t="shared" si="173"/>
        <v>331</v>
      </c>
      <c r="AA1595" s="60">
        <f t="shared" si="174"/>
        <v>2331</v>
      </c>
    </row>
    <row r="1596" spans="1:27">
      <c r="A1596" s="84" t="str">
        <f t="shared" si="169"/>
        <v>68411061</v>
      </c>
      <c r="B1596" s="84" t="str">
        <f t="shared" si="170"/>
        <v>02-331-05</v>
      </c>
      <c r="C1596" s="113" t="s">
        <v>3233</v>
      </c>
      <c r="D1596" s="113" t="s">
        <v>3228</v>
      </c>
      <c r="E1596" s="113" t="s">
        <v>790</v>
      </c>
      <c r="F1596" s="114">
        <v>55</v>
      </c>
      <c r="G1596" s="113" t="s">
        <v>3229</v>
      </c>
      <c r="H1596" s="113" t="s">
        <v>53</v>
      </c>
      <c r="I1596" s="113" t="s">
        <v>792</v>
      </c>
      <c r="J1596" s="113" t="s">
        <v>318</v>
      </c>
      <c r="K1596" s="113" t="s">
        <v>382</v>
      </c>
      <c r="L1596" s="113" t="s">
        <v>420</v>
      </c>
      <c r="M1596" s="113" t="s">
        <v>388</v>
      </c>
      <c r="N1596" s="113" t="s">
        <v>43</v>
      </c>
      <c r="O1596" s="113" t="s">
        <v>433</v>
      </c>
      <c r="P1596" s="113" t="s">
        <v>824</v>
      </c>
      <c r="Q1596" s="113">
        <v>1</v>
      </c>
      <c r="R1596" s="113" t="s">
        <v>53</v>
      </c>
      <c r="S1596" s="84" t="str">
        <f t="shared" si="168"/>
        <v>HATTERAS DELAVE</v>
      </c>
      <c r="T1596" s="84" t="str">
        <f t="shared" si="171"/>
        <v>черный</v>
      </c>
      <c r="Y1596" s="60">
        <f t="shared" si="172"/>
        <v>2</v>
      </c>
      <c r="Z1596" s="49">
        <f t="shared" si="173"/>
        <v>331</v>
      </c>
      <c r="AA1596" s="60">
        <f t="shared" si="174"/>
        <v>2331</v>
      </c>
    </row>
    <row r="1597" spans="1:27">
      <c r="A1597" s="84" t="str">
        <f t="shared" si="169"/>
        <v>68411062</v>
      </c>
      <c r="B1597" s="84" t="str">
        <f t="shared" si="170"/>
        <v>02-331-16</v>
      </c>
      <c r="C1597" s="113" t="s">
        <v>3234</v>
      </c>
      <c r="D1597" s="113" t="s">
        <v>3235</v>
      </c>
      <c r="E1597" s="113" t="s">
        <v>787</v>
      </c>
      <c r="F1597" s="114">
        <v>57</v>
      </c>
      <c r="G1597" s="113" t="s">
        <v>3229</v>
      </c>
      <c r="H1597" s="113" t="s">
        <v>55</v>
      </c>
      <c r="I1597" s="113" t="s">
        <v>792</v>
      </c>
      <c r="J1597" s="113" t="s">
        <v>318</v>
      </c>
      <c r="K1597" s="113" t="s">
        <v>382</v>
      </c>
      <c r="L1597" s="113" t="s">
        <v>420</v>
      </c>
      <c r="M1597" s="113" t="s">
        <v>388</v>
      </c>
      <c r="N1597" s="113" t="s">
        <v>43</v>
      </c>
      <c r="O1597" s="113" t="s">
        <v>433</v>
      </c>
      <c r="P1597" s="113" t="s">
        <v>824</v>
      </c>
      <c r="Q1597" s="113">
        <v>2</v>
      </c>
      <c r="R1597" s="113" t="s">
        <v>71</v>
      </c>
      <c r="S1597" s="84" t="str">
        <f t="shared" si="168"/>
        <v>HATTERAS DELAVE</v>
      </c>
      <c r="T1597" s="84" t="str">
        <f t="shared" si="171"/>
        <v>темно-синий</v>
      </c>
      <c r="Y1597" s="60">
        <f t="shared" si="172"/>
        <v>2</v>
      </c>
      <c r="Z1597" s="49">
        <f t="shared" si="173"/>
        <v>331</v>
      </c>
      <c r="AA1597" s="60">
        <f t="shared" si="174"/>
        <v>2331</v>
      </c>
    </row>
    <row r="1598" spans="1:27">
      <c r="A1598" s="84" t="str">
        <f t="shared" si="169"/>
        <v>68411062</v>
      </c>
      <c r="B1598" s="84" t="str">
        <f t="shared" si="170"/>
        <v>02-331-16</v>
      </c>
      <c r="C1598" s="113" t="s">
        <v>3236</v>
      </c>
      <c r="D1598" s="113" t="s">
        <v>3235</v>
      </c>
      <c r="E1598" s="113" t="s">
        <v>785</v>
      </c>
      <c r="F1598" s="114">
        <v>59</v>
      </c>
      <c r="G1598" s="113" t="s">
        <v>3229</v>
      </c>
      <c r="H1598" s="113" t="s">
        <v>55</v>
      </c>
      <c r="I1598" s="113" t="s">
        <v>792</v>
      </c>
      <c r="J1598" s="113" t="s">
        <v>318</v>
      </c>
      <c r="K1598" s="113" t="s">
        <v>382</v>
      </c>
      <c r="L1598" s="113" t="s">
        <v>420</v>
      </c>
      <c r="M1598" s="113" t="s">
        <v>388</v>
      </c>
      <c r="N1598" s="113" t="s">
        <v>43</v>
      </c>
      <c r="O1598" s="113" t="s">
        <v>433</v>
      </c>
      <c r="P1598" s="113" t="s">
        <v>824</v>
      </c>
      <c r="Q1598" s="113">
        <v>2</v>
      </c>
      <c r="R1598" s="113" t="s">
        <v>71</v>
      </c>
      <c r="S1598" s="84" t="str">
        <f t="shared" si="168"/>
        <v>HATTERAS DELAVE</v>
      </c>
      <c r="T1598" s="84" t="str">
        <f t="shared" si="171"/>
        <v>темно-синий</v>
      </c>
      <c r="Y1598" s="60">
        <f t="shared" si="172"/>
        <v>2</v>
      </c>
      <c r="Z1598" s="49">
        <f t="shared" si="173"/>
        <v>331</v>
      </c>
      <c r="AA1598" s="60">
        <f t="shared" si="174"/>
        <v>2331</v>
      </c>
    </row>
    <row r="1599" spans="1:27">
      <c r="A1599" s="84" t="str">
        <f t="shared" si="169"/>
        <v>68411062</v>
      </c>
      <c r="B1599" s="84" t="str">
        <f t="shared" si="170"/>
        <v>02-331-16</v>
      </c>
      <c r="C1599" s="113" t="s">
        <v>3237</v>
      </c>
      <c r="D1599" s="113" t="s">
        <v>3235</v>
      </c>
      <c r="E1599" s="113" t="s">
        <v>788</v>
      </c>
      <c r="F1599" s="114">
        <v>61</v>
      </c>
      <c r="G1599" s="113" t="s">
        <v>3229</v>
      </c>
      <c r="H1599" s="113" t="s">
        <v>55</v>
      </c>
      <c r="I1599" s="113" t="s">
        <v>792</v>
      </c>
      <c r="J1599" s="113" t="s">
        <v>318</v>
      </c>
      <c r="K1599" s="113" t="s">
        <v>382</v>
      </c>
      <c r="L1599" s="113" t="s">
        <v>420</v>
      </c>
      <c r="M1599" s="113" t="s">
        <v>388</v>
      </c>
      <c r="N1599" s="113" t="s">
        <v>43</v>
      </c>
      <c r="O1599" s="113" t="s">
        <v>433</v>
      </c>
      <c r="P1599" s="113" t="s">
        <v>824</v>
      </c>
      <c r="Q1599" s="113">
        <v>2</v>
      </c>
      <c r="R1599" s="113" t="s">
        <v>71</v>
      </c>
      <c r="S1599" s="84" t="str">
        <f t="shared" si="168"/>
        <v>HATTERAS DELAVE</v>
      </c>
      <c r="T1599" s="84" t="str">
        <f t="shared" si="171"/>
        <v>темно-синий</v>
      </c>
      <c r="Y1599" s="60">
        <f t="shared" si="172"/>
        <v>2</v>
      </c>
      <c r="Z1599" s="49">
        <f t="shared" si="173"/>
        <v>331</v>
      </c>
      <c r="AA1599" s="60">
        <f t="shared" si="174"/>
        <v>2331</v>
      </c>
    </row>
    <row r="1600" spans="1:27">
      <c r="A1600" s="84" t="str">
        <f t="shared" si="169"/>
        <v>68411062</v>
      </c>
      <c r="B1600" s="84" t="str">
        <f t="shared" si="170"/>
        <v>02-331-16</v>
      </c>
      <c r="C1600" s="113" t="s">
        <v>3238</v>
      </c>
      <c r="D1600" s="113" t="s">
        <v>3235</v>
      </c>
      <c r="E1600" s="113" t="s">
        <v>790</v>
      </c>
      <c r="F1600" s="114">
        <v>55</v>
      </c>
      <c r="G1600" s="113" t="s">
        <v>3229</v>
      </c>
      <c r="H1600" s="113" t="s">
        <v>55</v>
      </c>
      <c r="I1600" s="113" t="s">
        <v>792</v>
      </c>
      <c r="J1600" s="113" t="s">
        <v>318</v>
      </c>
      <c r="K1600" s="113" t="s">
        <v>382</v>
      </c>
      <c r="L1600" s="113" t="s">
        <v>420</v>
      </c>
      <c r="M1600" s="113" t="s">
        <v>388</v>
      </c>
      <c r="N1600" s="113" t="s">
        <v>43</v>
      </c>
      <c r="O1600" s="113" t="s">
        <v>433</v>
      </c>
      <c r="P1600" s="113" t="s">
        <v>824</v>
      </c>
      <c r="Q1600" s="113">
        <v>2</v>
      </c>
      <c r="R1600" s="113" t="s">
        <v>71</v>
      </c>
      <c r="S1600" s="84" t="str">
        <f t="shared" si="168"/>
        <v>HATTERAS DELAVE</v>
      </c>
      <c r="T1600" s="84" t="str">
        <f t="shared" si="171"/>
        <v>темно-синий</v>
      </c>
      <c r="Y1600" s="60">
        <f t="shared" si="172"/>
        <v>2</v>
      </c>
      <c r="Z1600" s="49">
        <f t="shared" si="173"/>
        <v>331</v>
      </c>
      <c r="AA1600" s="60">
        <f t="shared" si="174"/>
        <v>2331</v>
      </c>
    </row>
    <row r="1601" spans="1:27">
      <c r="A1601" s="84" t="str">
        <f t="shared" si="169"/>
        <v>68411062</v>
      </c>
      <c r="B1601" s="84" t="str">
        <f t="shared" si="170"/>
        <v>02-331-16</v>
      </c>
      <c r="C1601" s="113" t="s">
        <v>3239</v>
      </c>
      <c r="D1601" s="113" t="s">
        <v>3235</v>
      </c>
      <c r="E1601" s="113" t="s">
        <v>789</v>
      </c>
      <c r="F1601" s="114">
        <v>63</v>
      </c>
      <c r="G1601" s="113" t="s">
        <v>3229</v>
      </c>
      <c r="H1601" s="113" t="s">
        <v>55</v>
      </c>
      <c r="I1601" s="113" t="s">
        <v>792</v>
      </c>
      <c r="J1601" s="113" t="s">
        <v>318</v>
      </c>
      <c r="K1601" s="113" t="s">
        <v>382</v>
      </c>
      <c r="L1601" s="113" t="s">
        <v>420</v>
      </c>
      <c r="M1601" s="113" t="s">
        <v>388</v>
      </c>
      <c r="N1601" s="113" t="s">
        <v>43</v>
      </c>
      <c r="O1601" s="113" t="s">
        <v>433</v>
      </c>
      <c r="P1601" s="113" t="s">
        <v>824</v>
      </c>
      <c r="Q1601" s="113">
        <v>2</v>
      </c>
      <c r="R1601" s="113" t="s">
        <v>71</v>
      </c>
      <c r="S1601" s="84" t="str">
        <f t="shared" si="168"/>
        <v>HATTERAS DELAVE</v>
      </c>
      <c r="T1601" s="84" t="str">
        <f t="shared" si="171"/>
        <v>темно-синий</v>
      </c>
      <c r="Y1601" s="60">
        <f t="shared" si="172"/>
        <v>2</v>
      </c>
      <c r="Z1601" s="49">
        <f t="shared" si="173"/>
        <v>331</v>
      </c>
      <c r="AA1601" s="60">
        <f t="shared" si="174"/>
        <v>2331</v>
      </c>
    </row>
    <row r="1602" spans="1:27">
      <c r="A1602" s="84" t="str">
        <f t="shared" si="169"/>
        <v>68411072</v>
      </c>
      <c r="B1602" s="84" t="str">
        <f t="shared" si="170"/>
        <v>02-130-16</v>
      </c>
      <c r="C1602" s="113" t="s">
        <v>3240</v>
      </c>
      <c r="D1602" s="113" t="s">
        <v>3241</v>
      </c>
      <c r="E1602" s="113" t="s">
        <v>790</v>
      </c>
      <c r="F1602" s="114">
        <v>55</v>
      </c>
      <c r="G1602" s="113" t="s">
        <v>1567</v>
      </c>
      <c r="H1602" s="113" t="s">
        <v>55</v>
      </c>
      <c r="I1602" s="113" t="s">
        <v>1568</v>
      </c>
      <c r="J1602" s="113" t="s">
        <v>318</v>
      </c>
      <c r="K1602" s="113" t="s">
        <v>382</v>
      </c>
      <c r="L1602" s="113" t="s">
        <v>420</v>
      </c>
      <c r="M1602" s="113" t="s">
        <v>388</v>
      </c>
      <c r="N1602" s="113" t="s">
        <v>1569</v>
      </c>
      <c r="O1602" s="113" t="s">
        <v>433</v>
      </c>
      <c r="P1602" s="113" t="s">
        <v>824</v>
      </c>
      <c r="Q1602" s="113">
        <v>2</v>
      </c>
      <c r="R1602" s="113" t="s">
        <v>71</v>
      </c>
      <c r="S1602" s="84" t="str">
        <f t="shared" ref="S1602:S1665" si="175">IF(A1602&lt;&gt;"",IF(FIND(" ",G1602)&gt;=1,MID(G1602,FIND(" ",G1602)+1,LEN(G1602)),""),"")</f>
        <v>HATTERAS</v>
      </c>
      <c r="T1602" s="84" t="str">
        <f t="shared" si="171"/>
        <v>темно-синий</v>
      </c>
      <c r="Y1602" s="60">
        <f t="shared" si="172"/>
        <v>2</v>
      </c>
      <c r="Z1602" s="49">
        <f t="shared" si="173"/>
        <v>130</v>
      </c>
      <c r="AA1602" s="60">
        <f t="shared" si="174"/>
        <v>2130</v>
      </c>
    </row>
    <row r="1603" spans="1:27">
      <c r="A1603" s="84" t="str">
        <f t="shared" ref="A1603:A1666" si="176">IF(G1603&amp;Q1603&lt;&gt;"",IF(FIND(" ",G1603)&gt;=1,MID(G1603,1,FIND(" ",G1603)-1)&amp;Q1603,G1603&amp;Q1603),"")</f>
        <v>68411072</v>
      </c>
      <c r="B1603" s="84" t="str">
        <f t="shared" ref="B1603:B1666" si="177">IF(C1603&lt;&gt;"",LEFT(C1603,9),"")</f>
        <v>02-130-16</v>
      </c>
      <c r="C1603" s="113" t="s">
        <v>3242</v>
      </c>
      <c r="D1603" s="113" t="s">
        <v>3241</v>
      </c>
      <c r="E1603" s="113" t="s">
        <v>813</v>
      </c>
      <c r="F1603" s="114">
        <v>56</v>
      </c>
      <c r="G1603" s="113" t="s">
        <v>1567</v>
      </c>
      <c r="H1603" s="113" t="s">
        <v>55</v>
      </c>
      <c r="I1603" s="113" t="s">
        <v>1568</v>
      </c>
      <c r="J1603" s="113" t="s">
        <v>318</v>
      </c>
      <c r="K1603" s="113" t="s">
        <v>382</v>
      </c>
      <c r="L1603" s="113" t="s">
        <v>420</v>
      </c>
      <c r="M1603" s="113" t="s">
        <v>388</v>
      </c>
      <c r="N1603" s="113" t="s">
        <v>1569</v>
      </c>
      <c r="O1603" s="113" t="s">
        <v>433</v>
      </c>
      <c r="P1603" s="113" t="s">
        <v>824</v>
      </c>
      <c r="Q1603" s="113">
        <v>2</v>
      </c>
      <c r="R1603" s="113" t="s">
        <v>71</v>
      </c>
      <c r="S1603" s="84" t="str">
        <f t="shared" si="175"/>
        <v>HATTERAS</v>
      </c>
      <c r="T1603" s="84" t="str">
        <f t="shared" ref="T1603:T1666" si="178">IF(H1603&lt;&gt;"",H1603,"")</f>
        <v>темно-синий</v>
      </c>
      <c r="Y1603" s="60">
        <f t="shared" ref="Y1603:Y1666" si="179">IFERROR(VALUE(MID($C1603,1,2)),0)</f>
        <v>2</v>
      </c>
      <c r="Z1603" s="49">
        <f t="shared" ref="Z1603:Z1666" si="180">IFERROR(VALUE(MID($C1603,4,3)),0)</f>
        <v>130</v>
      </c>
      <c r="AA1603" s="60">
        <f t="shared" ref="AA1603:AA1666" si="181">VALUE(RIGHT("00"&amp;Y1603,2)&amp;RIGHT("000"&amp;Z1603,3))</f>
        <v>2130</v>
      </c>
    </row>
    <row r="1604" spans="1:27">
      <c r="A1604" s="84" t="str">
        <f t="shared" si="176"/>
        <v>68411072</v>
      </c>
      <c r="B1604" s="84" t="str">
        <f t="shared" si="177"/>
        <v>02-130-16</v>
      </c>
      <c r="C1604" s="113" t="s">
        <v>3243</v>
      </c>
      <c r="D1604" s="113" t="s">
        <v>3241</v>
      </c>
      <c r="E1604" s="113" t="s">
        <v>787</v>
      </c>
      <c r="F1604" s="114">
        <v>57</v>
      </c>
      <c r="G1604" s="113" t="s">
        <v>1567</v>
      </c>
      <c r="H1604" s="113" t="s">
        <v>55</v>
      </c>
      <c r="I1604" s="113" t="s">
        <v>1568</v>
      </c>
      <c r="J1604" s="113" t="s">
        <v>318</v>
      </c>
      <c r="K1604" s="113" t="s">
        <v>382</v>
      </c>
      <c r="L1604" s="113" t="s">
        <v>420</v>
      </c>
      <c r="M1604" s="113" t="s">
        <v>388</v>
      </c>
      <c r="N1604" s="113" t="s">
        <v>1569</v>
      </c>
      <c r="O1604" s="113" t="s">
        <v>433</v>
      </c>
      <c r="P1604" s="113" t="s">
        <v>824</v>
      </c>
      <c r="Q1604" s="113">
        <v>2</v>
      </c>
      <c r="R1604" s="113" t="s">
        <v>71</v>
      </c>
      <c r="S1604" s="84" t="str">
        <f t="shared" si="175"/>
        <v>HATTERAS</v>
      </c>
      <c r="T1604" s="84" t="str">
        <f t="shared" si="178"/>
        <v>темно-синий</v>
      </c>
      <c r="Y1604" s="60">
        <f t="shared" si="179"/>
        <v>2</v>
      </c>
      <c r="Z1604" s="49">
        <f t="shared" si="180"/>
        <v>130</v>
      </c>
      <c r="AA1604" s="60">
        <f t="shared" si="181"/>
        <v>2130</v>
      </c>
    </row>
    <row r="1605" spans="1:27">
      <c r="A1605" s="84" t="str">
        <f t="shared" si="176"/>
        <v>68411072</v>
      </c>
      <c r="B1605" s="84" t="str">
        <f t="shared" si="177"/>
        <v>02-130-16</v>
      </c>
      <c r="C1605" s="113" t="s">
        <v>3244</v>
      </c>
      <c r="D1605" s="113" t="s">
        <v>3241</v>
      </c>
      <c r="E1605" s="113" t="s">
        <v>797</v>
      </c>
      <c r="F1605" s="114">
        <v>58</v>
      </c>
      <c r="G1605" s="113" t="s">
        <v>1567</v>
      </c>
      <c r="H1605" s="113" t="s">
        <v>55</v>
      </c>
      <c r="I1605" s="113" t="s">
        <v>1568</v>
      </c>
      <c r="J1605" s="113" t="s">
        <v>318</v>
      </c>
      <c r="K1605" s="113" t="s">
        <v>382</v>
      </c>
      <c r="L1605" s="113" t="s">
        <v>420</v>
      </c>
      <c r="M1605" s="113" t="s">
        <v>388</v>
      </c>
      <c r="N1605" s="113" t="s">
        <v>1569</v>
      </c>
      <c r="O1605" s="113" t="s">
        <v>433</v>
      </c>
      <c r="P1605" s="113" t="s">
        <v>824</v>
      </c>
      <c r="Q1605" s="113">
        <v>2</v>
      </c>
      <c r="R1605" s="113" t="s">
        <v>71</v>
      </c>
      <c r="S1605" s="84" t="str">
        <f t="shared" si="175"/>
        <v>HATTERAS</v>
      </c>
      <c r="T1605" s="84" t="str">
        <f t="shared" si="178"/>
        <v>темно-синий</v>
      </c>
      <c r="Y1605" s="60">
        <f t="shared" si="179"/>
        <v>2</v>
      </c>
      <c r="Z1605" s="49">
        <f t="shared" si="180"/>
        <v>130</v>
      </c>
      <c r="AA1605" s="60">
        <f t="shared" si="181"/>
        <v>2130</v>
      </c>
    </row>
    <row r="1606" spans="1:27">
      <c r="A1606" s="84" t="str">
        <f t="shared" si="176"/>
        <v>68411072</v>
      </c>
      <c r="B1606" s="84" t="str">
        <f t="shared" si="177"/>
        <v>02-130-16</v>
      </c>
      <c r="C1606" s="113" t="s">
        <v>3245</v>
      </c>
      <c r="D1606" s="113" t="s">
        <v>3241</v>
      </c>
      <c r="E1606" s="113" t="s">
        <v>785</v>
      </c>
      <c r="F1606" s="114">
        <v>59</v>
      </c>
      <c r="G1606" s="113" t="s">
        <v>1567</v>
      </c>
      <c r="H1606" s="113" t="s">
        <v>55</v>
      </c>
      <c r="I1606" s="113" t="s">
        <v>1568</v>
      </c>
      <c r="J1606" s="113" t="s">
        <v>318</v>
      </c>
      <c r="K1606" s="113" t="s">
        <v>382</v>
      </c>
      <c r="L1606" s="113" t="s">
        <v>420</v>
      </c>
      <c r="M1606" s="113" t="s">
        <v>388</v>
      </c>
      <c r="N1606" s="113" t="s">
        <v>1569</v>
      </c>
      <c r="O1606" s="113" t="s">
        <v>433</v>
      </c>
      <c r="P1606" s="113" t="s">
        <v>824</v>
      </c>
      <c r="Q1606" s="113">
        <v>2</v>
      </c>
      <c r="R1606" s="113" t="s">
        <v>71</v>
      </c>
      <c r="S1606" s="84" t="str">
        <f t="shared" si="175"/>
        <v>HATTERAS</v>
      </c>
      <c r="T1606" s="84" t="str">
        <f t="shared" si="178"/>
        <v>темно-синий</v>
      </c>
      <c r="Y1606" s="60">
        <f t="shared" si="179"/>
        <v>2</v>
      </c>
      <c r="Z1606" s="49">
        <f t="shared" si="180"/>
        <v>130</v>
      </c>
      <c r="AA1606" s="60">
        <f t="shared" si="181"/>
        <v>2130</v>
      </c>
    </row>
    <row r="1607" spans="1:27">
      <c r="A1607" s="84" t="str">
        <f t="shared" si="176"/>
        <v>68411072</v>
      </c>
      <c r="B1607" s="84" t="str">
        <f t="shared" si="177"/>
        <v>02-130-16</v>
      </c>
      <c r="C1607" s="113" t="s">
        <v>3246</v>
      </c>
      <c r="D1607" s="113" t="s">
        <v>3241</v>
      </c>
      <c r="E1607" s="113" t="s">
        <v>798</v>
      </c>
      <c r="F1607" s="114">
        <v>60</v>
      </c>
      <c r="G1607" s="113" t="s">
        <v>1567</v>
      </c>
      <c r="H1607" s="113" t="s">
        <v>55</v>
      </c>
      <c r="I1607" s="113" t="s">
        <v>1568</v>
      </c>
      <c r="J1607" s="113" t="s">
        <v>318</v>
      </c>
      <c r="K1607" s="113" t="s">
        <v>382</v>
      </c>
      <c r="L1607" s="113" t="s">
        <v>420</v>
      </c>
      <c r="M1607" s="113" t="s">
        <v>388</v>
      </c>
      <c r="N1607" s="113" t="s">
        <v>1569</v>
      </c>
      <c r="O1607" s="113" t="s">
        <v>433</v>
      </c>
      <c r="P1607" s="113" t="s">
        <v>824</v>
      </c>
      <c r="Q1607" s="113">
        <v>2</v>
      </c>
      <c r="R1607" s="113" t="s">
        <v>71</v>
      </c>
      <c r="S1607" s="84" t="str">
        <f t="shared" si="175"/>
        <v>HATTERAS</v>
      </c>
      <c r="T1607" s="84" t="str">
        <f t="shared" si="178"/>
        <v>темно-синий</v>
      </c>
      <c r="Y1607" s="60">
        <f t="shared" si="179"/>
        <v>2</v>
      </c>
      <c r="Z1607" s="49">
        <f t="shared" si="180"/>
        <v>130</v>
      </c>
      <c r="AA1607" s="60">
        <f t="shared" si="181"/>
        <v>2130</v>
      </c>
    </row>
    <row r="1608" spans="1:27">
      <c r="A1608" s="84" t="str">
        <f t="shared" si="176"/>
        <v>68411072</v>
      </c>
      <c r="B1608" s="84" t="str">
        <f t="shared" si="177"/>
        <v>02-130-16</v>
      </c>
      <c r="C1608" s="113" t="s">
        <v>3247</v>
      </c>
      <c r="D1608" s="113" t="s">
        <v>3241</v>
      </c>
      <c r="E1608" s="113" t="s">
        <v>788</v>
      </c>
      <c r="F1608" s="114">
        <v>61</v>
      </c>
      <c r="G1608" s="113" t="s">
        <v>1567</v>
      </c>
      <c r="H1608" s="113" t="s">
        <v>55</v>
      </c>
      <c r="I1608" s="113" t="s">
        <v>1568</v>
      </c>
      <c r="J1608" s="113" t="s">
        <v>318</v>
      </c>
      <c r="K1608" s="113" t="s">
        <v>382</v>
      </c>
      <c r="L1608" s="113" t="s">
        <v>420</v>
      </c>
      <c r="M1608" s="113" t="s">
        <v>388</v>
      </c>
      <c r="N1608" s="113" t="s">
        <v>1569</v>
      </c>
      <c r="O1608" s="113" t="s">
        <v>433</v>
      </c>
      <c r="P1608" s="113" t="s">
        <v>824</v>
      </c>
      <c r="Q1608" s="113">
        <v>2</v>
      </c>
      <c r="R1608" s="113" t="s">
        <v>71</v>
      </c>
      <c r="S1608" s="84" t="str">
        <f t="shared" si="175"/>
        <v>HATTERAS</v>
      </c>
      <c r="T1608" s="84" t="str">
        <f t="shared" si="178"/>
        <v>темно-синий</v>
      </c>
      <c r="Y1608" s="60">
        <f t="shared" si="179"/>
        <v>2</v>
      </c>
      <c r="Z1608" s="49">
        <f t="shared" si="180"/>
        <v>130</v>
      </c>
      <c r="AA1608" s="60">
        <f t="shared" si="181"/>
        <v>2130</v>
      </c>
    </row>
    <row r="1609" spans="1:27">
      <c r="A1609" s="84" t="str">
        <f t="shared" si="176"/>
        <v>68411072</v>
      </c>
      <c r="B1609" s="84" t="str">
        <f t="shared" si="177"/>
        <v>02-130-16</v>
      </c>
      <c r="C1609" s="113" t="s">
        <v>3248</v>
      </c>
      <c r="D1609" s="113" t="s">
        <v>3241</v>
      </c>
      <c r="E1609" s="113" t="s">
        <v>835</v>
      </c>
      <c r="F1609" s="114">
        <v>62</v>
      </c>
      <c r="G1609" s="113" t="s">
        <v>1567</v>
      </c>
      <c r="H1609" s="113" t="s">
        <v>55</v>
      </c>
      <c r="I1609" s="113" t="s">
        <v>1568</v>
      </c>
      <c r="J1609" s="113" t="s">
        <v>318</v>
      </c>
      <c r="K1609" s="113" t="s">
        <v>382</v>
      </c>
      <c r="L1609" s="113" t="s">
        <v>420</v>
      </c>
      <c r="M1609" s="113" t="s">
        <v>388</v>
      </c>
      <c r="N1609" s="113" t="s">
        <v>1569</v>
      </c>
      <c r="O1609" s="113" t="s">
        <v>433</v>
      </c>
      <c r="P1609" s="113" t="s">
        <v>824</v>
      </c>
      <c r="Q1609" s="113">
        <v>2</v>
      </c>
      <c r="R1609" s="113" t="s">
        <v>71</v>
      </c>
      <c r="S1609" s="84" t="str">
        <f t="shared" si="175"/>
        <v>HATTERAS</v>
      </c>
      <c r="T1609" s="84" t="str">
        <f t="shared" si="178"/>
        <v>темно-синий</v>
      </c>
      <c r="Y1609" s="60">
        <f t="shared" si="179"/>
        <v>2</v>
      </c>
      <c r="Z1609" s="49">
        <f t="shared" si="180"/>
        <v>130</v>
      </c>
      <c r="AA1609" s="60">
        <f t="shared" si="181"/>
        <v>2130</v>
      </c>
    </row>
    <row r="1610" spans="1:27">
      <c r="A1610" s="84" t="str">
        <f t="shared" si="176"/>
        <v>68411072</v>
      </c>
      <c r="B1610" s="84" t="str">
        <f t="shared" si="177"/>
        <v>02-130-16</v>
      </c>
      <c r="C1610" s="113" t="s">
        <v>3249</v>
      </c>
      <c r="D1610" s="113" t="s">
        <v>3241</v>
      </c>
      <c r="E1610" s="113" t="s">
        <v>789</v>
      </c>
      <c r="F1610" s="114">
        <v>63</v>
      </c>
      <c r="G1610" s="113" t="s">
        <v>1567</v>
      </c>
      <c r="H1610" s="113" t="s">
        <v>55</v>
      </c>
      <c r="I1610" s="113" t="s">
        <v>1568</v>
      </c>
      <c r="J1610" s="113" t="s">
        <v>318</v>
      </c>
      <c r="K1610" s="113" t="s">
        <v>382</v>
      </c>
      <c r="L1610" s="113" t="s">
        <v>420</v>
      </c>
      <c r="M1610" s="113" t="s">
        <v>388</v>
      </c>
      <c r="N1610" s="113" t="s">
        <v>1569</v>
      </c>
      <c r="O1610" s="113" t="s">
        <v>433</v>
      </c>
      <c r="P1610" s="113" t="s">
        <v>824</v>
      </c>
      <c r="Q1610" s="113">
        <v>2</v>
      </c>
      <c r="R1610" s="113" t="s">
        <v>71</v>
      </c>
      <c r="S1610" s="84" t="str">
        <f t="shared" si="175"/>
        <v>HATTERAS</v>
      </c>
      <c r="T1610" s="84" t="str">
        <f t="shared" si="178"/>
        <v>темно-синий</v>
      </c>
      <c r="Y1610" s="60">
        <f t="shared" si="179"/>
        <v>2</v>
      </c>
      <c r="Z1610" s="49">
        <f t="shared" si="180"/>
        <v>130</v>
      </c>
      <c r="AA1610" s="60">
        <f t="shared" si="181"/>
        <v>2130</v>
      </c>
    </row>
    <row r="1611" spans="1:27">
      <c r="A1611" s="84" t="str">
        <f t="shared" si="176"/>
        <v>68411078</v>
      </c>
      <c r="B1611" s="84" t="str">
        <f t="shared" si="177"/>
        <v>02-130-18</v>
      </c>
      <c r="C1611" s="113" t="s">
        <v>3250</v>
      </c>
      <c r="D1611" s="113" t="s">
        <v>3251</v>
      </c>
      <c r="E1611" s="113" t="s">
        <v>787</v>
      </c>
      <c r="F1611" s="114">
        <v>57</v>
      </c>
      <c r="G1611" s="113" t="s">
        <v>1567</v>
      </c>
      <c r="H1611" s="113" t="s">
        <v>78</v>
      </c>
      <c r="I1611" s="113" t="s">
        <v>1568</v>
      </c>
      <c r="J1611" s="113" t="s">
        <v>318</v>
      </c>
      <c r="K1611" s="113" t="s">
        <v>382</v>
      </c>
      <c r="L1611" s="113" t="s">
        <v>420</v>
      </c>
      <c r="M1611" s="113" t="s">
        <v>388</v>
      </c>
      <c r="N1611" s="113" t="s">
        <v>1569</v>
      </c>
      <c r="O1611" s="113" t="s">
        <v>433</v>
      </c>
      <c r="P1611" s="113" t="s">
        <v>824</v>
      </c>
      <c r="Q1611" s="113">
        <v>8</v>
      </c>
      <c r="R1611" s="113" t="s">
        <v>78</v>
      </c>
      <c r="S1611" s="84" t="str">
        <f t="shared" si="175"/>
        <v>HATTERAS</v>
      </c>
      <c r="T1611" s="84" t="str">
        <f t="shared" si="178"/>
        <v>красный</v>
      </c>
      <c r="Y1611" s="60">
        <f t="shared" si="179"/>
        <v>2</v>
      </c>
      <c r="Z1611" s="49">
        <f t="shared" si="180"/>
        <v>130</v>
      </c>
      <c r="AA1611" s="60">
        <f t="shared" si="181"/>
        <v>2130</v>
      </c>
    </row>
    <row r="1612" spans="1:27">
      <c r="A1612" s="84" t="str">
        <f t="shared" si="176"/>
        <v>68411078</v>
      </c>
      <c r="B1612" s="84" t="str">
        <f t="shared" si="177"/>
        <v>02-130-18</v>
      </c>
      <c r="C1612" s="113" t="s">
        <v>3252</v>
      </c>
      <c r="D1612" s="113" t="s">
        <v>3251</v>
      </c>
      <c r="E1612" s="113" t="s">
        <v>797</v>
      </c>
      <c r="F1612" s="114">
        <v>58</v>
      </c>
      <c r="G1612" s="113" t="s">
        <v>1567</v>
      </c>
      <c r="H1612" s="113" t="s">
        <v>78</v>
      </c>
      <c r="I1612" s="113" t="s">
        <v>1568</v>
      </c>
      <c r="J1612" s="113" t="s">
        <v>318</v>
      </c>
      <c r="K1612" s="113" t="s">
        <v>382</v>
      </c>
      <c r="L1612" s="113" t="s">
        <v>420</v>
      </c>
      <c r="M1612" s="113" t="s">
        <v>388</v>
      </c>
      <c r="N1612" s="113" t="s">
        <v>1569</v>
      </c>
      <c r="O1612" s="113" t="s">
        <v>433</v>
      </c>
      <c r="P1612" s="113" t="s">
        <v>824</v>
      </c>
      <c r="Q1612" s="113">
        <v>8</v>
      </c>
      <c r="R1612" s="113" t="s">
        <v>78</v>
      </c>
      <c r="S1612" s="84" t="str">
        <f t="shared" si="175"/>
        <v>HATTERAS</v>
      </c>
      <c r="T1612" s="84" t="str">
        <f t="shared" si="178"/>
        <v>красный</v>
      </c>
      <c r="Y1612" s="60">
        <f t="shared" si="179"/>
        <v>2</v>
      </c>
      <c r="Z1612" s="49">
        <f t="shared" si="180"/>
        <v>130</v>
      </c>
      <c r="AA1612" s="60">
        <f t="shared" si="181"/>
        <v>2130</v>
      </c>
    </row>
    <row r="1613" spans="1:27">
      <c r="A1613" s="84" t="str">
        <f t="shared" si="176"/>
        <v>68411078</v>
      </c>
      <c r="B1613" s="84" t="str">
        <f t="shared" si="177"/>
        <v>02-130-18</v>
      </c>
      <c r="C1613" s="113" t="s">
        <v>3253</v>
      </c>
      <c r="D1613" s="113" t="s">
        <v>3251</v>
      </c>
      <c r="E1613" s="113" t="s">
        <v>785</v>
      </c>
      <c r="F1613" s="114">
        <v>59</v>
      </c>
      <c r="G1613" s="113" t="s">
        <v>1567</v>
      </c>
      <c r="H1613" s="113" t="s">
        <v>78</v>
      </c>
      <c r="I1613" s="113" t="s">
        <v>1568</v>
      </c>
      <c r="J1613" s="113" t="s">
        <v>318</v>
      </c>
      <c r="K1613" s="113" t="s">
        <v>382</v>
      </c>
      <c r="L1613" s="113" t="s">
        <v>420</v>
      </c>
      <c r="M1613" s="113" t="s">
        <v>388</v>
      </c>
      <c r="N1613" s="113" t="s">
        <v>1569</v>
      </c>
      <c r="O1613" s="113" t="s">
        <v>433</v>
      </c>
      <c r="P1613" s="113" t="s">
        <v>824</v>
      </c>
      <c r="Q1613" s="113">
        <v>8</v>
      </c>
      <c r="R1613" s="113" t="s">
        <v>78</v>
      </c>
      <c r="S1613" s="84" t="str">
        <f t="shared" si="175"/>
        <v>HATTERAS</v>
      </c>
      <c r="T1613" s="84" t="str">
        <f t="shared" si="178"/>
        <v>красный</v>
      </c>
      <c r="Y1613" s="60">
        <f t="shared" si="179"/>
        <v>2</v>
      </c>
      <c r="Z1613" s="49">
        <f t="shared" si="180"/>
        <v>130</v>
      </c>
      <c r="AA1613" s="60">
        <f t="shared" si="181"/>
        <v>2130</v>
      </c>
    </row>
    <row r="1614" spans="1:27">
      <c r="A1614" s="84" t="str">
        <f t="shared" si="176"/>
        <v>68411078</v>
      </c>
      <c r="B1614" s="84" t="str">
        <f t="shared" si="177"/>
        <v>02-130-18</v>
      </c>
      <c r="C1614" s="113" t="s">
        <v>3254</v>
      </c>
      <c r="D1614" s="113" t="s">
        <v>3251</v>
      </c>
      <c r="E1614" s="113" t="s">
        <v>798</v>
      </c>
      <c r="F1614" s="114">
        <v>60</v>
      </c>
      <c r="G1614" s="113" t="s">
        <v>1567</v>
      </c>
      <c r="H1614" s="113" t="s">
        <v>78</v>
      </c>
      <c r="I1614" s="113" t="s">
        <v>1568</v>
      </c>
      <c r="J1614" s="113" t="s">
        <v>318</v>
      </c>
      <c r="K1614" s="113" t="s">
        <v>382</v>
      </c>
      <c r="L1614" s="113" t="s">
        <v>420</v>
      </c>
      <c r="M1614" s="113" t="s">
        <v>388</v>
      </c>
      <c r="N1614" s="113" t="s">
        <v>1569</v>
      </c>
      <c r="O1614" s="113" t="s">
        <v>433</v>
      </c>
      <c r="P1614" s="113" t="s">
        <v>824</v>
      </c>
      <c r="Q1614" s="113">
        <v>8</v>
      </c>
      <c r="R1614" s="113" t="s">
        <v>78</v>
      </c>
      <c r="S1614" s="84" t="str">
        <f t="shared" si="175"/>
        <v>HATTERAS</v>
      </c>
      <c r="T1614" s="84" t="str">
        <f t="shared" si="178"/>
        <v>красный</v>
      </c>
      <c r="Y1614" s="60">
        <f t="shared" si="179"/>
        <v>2</v>
      </c>
      <c r="Z1614" s="49">
        <f t="shared" si="180"/>
        <v>130</v>
      </c>
      <c r="AA1614" s="60">
        <f t="shared" si="181"/>
        <v>2130</v>
      </c>
    </row>
    <row r="1615" spans="1:27">
      <c r="A1615" s="84" t="str">
        <f t="shared" si="176"/>
        <v>68411078</v>
      </c>
      <c r="B1615" s="84" t="str">
        <f t="shared" si="177"/>
        <v>02-130-18</v>
      </c>
      <c r="C1615" s="113" t="s">
        <v>3255</v>
      </c>
      <c r="D1615" s="113" t="s">
        <v>3251</v>
      </c>
      <c r="E1615" s="113" t="s">
        <v>788</v>
      </c>
      <c r="F1615" s="114">
        <v>61</v>
      </c>
      <c r="G1615" s="113" t="s">
        <v>1567</v>
      </c>
      <c r="H1615" s="113" t="s">
        <v>78</v>
      </c>
      <c r="I1615" s="113" t="s">
        <v>1568</v>
      </c>
      <c r="J1615" s="113" t="s">
        <v>318</v>
      </c>
      <c r="K1615" s="113" t="s">
        <v>382</v>
      </c>
      <c r="L1615" s="113" t="s">
        <v>420</v>
      </c>
      <c r="M1615" s="113" t="s">
        <v>388</v>
      </c>
      <c r="N1615" s="113" t="s">
        <v>1569</v>
      </c>
      <c r="O1615" s="113" t="s">
        <v>433</v>
      </c>
      <c r="P1615" s="113" t="s">
        <v>824</v>
      </c>
      <c r="Q1615" s="113">
        <v>8</v>
      </c>
      <c r="R1615" s="113" t="s">
        <v>78</v>
      </c>
      <c r="S1615" s="84" t="str">
        <f t="shared" si="175"/>
        <v>HATTERAS</v>
      </c>
      <c r="T1615" s="84" t="str">
        <f t="shared" si="178"/>
        <v>красный</v>
      </c>
      <c r="Y1615" s="60">
        <f t="shared" si="179"/>
        <v>2</v>
      </c>
      <c r="Z1615" s="49">
        <f t="shared" si="180"/>
        <v>130</v>
      </c>
      <c r="AA1615" s="60">
        <f t="shared" si="181"/>
        <v>2130</v>
      </c>
    </row>
    <row r="1616" spans="1:27">
      <c r="A1616" s="84" t="str">
        <f t="shared" si="176"/>
        <v>68411078</v>
      </c>
      <c r="B1616" s="84" t="str">
        <f t="shared" si="177"/>
        <v>02-130-18</v>
      </c>
      <c r="C1616" s="113" t="s">
        <v>3256</v>
      </c>
      <c r="D1616" s="113" t="s">
        <v>3251</v>
      </c>
      <c r="E1616" s="113" t="s">
        <v>835</v>
      </c>
      <c r="F1616" s="114">
        <v>62</v>
      </c>
      <c r="G1616" s="113" t="s">
        <v>1567</v>
      </c>
      <c r="H1616" s="113" t="s">
        <v>78</v>
      </c>
      <c r="I1616" s="113" t="s">
        <v>1568</v>
      </c>
      <c r="J1616" s="113" t="s">
        <v>318</v>
      </c>
      <c r="K1616" s="113" t="s">
        <v>382</v>
      </c>
      <c r="L1616" s="113" t="s">
        <v>420</v>
      </c>
      <c r="M1616" s="113" t="s">
        <v>388</v>
      </c>
      <c r="N1616" s="113" t="s">
        <v>1569</v>
      </c>
      <c r="O1616" s="113" t="s">
        <v>433</v>
      </c>
      <c r="P1616" s="113" t="s">
        <v>824</v>
      </c>
      <c r="Q1616" s="113">
        <v>8</v>
      </c>
      <c r="R1616" s="113" t="s">
        <v>78</v>
      </c>
      <c r="S1616" s="84" t="str">
        <f t="shared" si="175"/>
        <v>HATTERAS</v>
      </c>
      <c r="T1616" s="84" t="str">
        <f t="shared" si="178"/>
        <v>красный</v>
      </c>
      <c r="Y1616" s="60">
        <f t="shared" si="179"/>
        <v>2</v>
      </c>
      <c r="Z1616" s="49">
        <f t="shared" si="180"/>
        <v>130</v>
      </c>
      <c r="AA1616" s="60">
        <f t="shared" si="181"/>
        <v>2130</v>
      </c>
    </row>
    <row r="1617" spans="1:27">
      <c r="A1617" s="84" t="str">
        <f t="shared" si="176"/>
        <v>68411078</v>
      </c>
      <c r="B1617" s="84" t="str">
        <f t="shared" si="177"/>
        <v>02-130-18</v>
      </c>
      <c r="C1617" s="113" t="s">
        <v>3257</v>
      </c>
      <c r="D1617" s="113" t="s">
        <v>3251</v>
      </c>
      <c r="E1617" s="113" t="s">
        <v>789</v>
      </c>
      <c r="F1617" s="114">
        <v>63</v>
      </c>
      <c r="G1617" s="113" t="s">
        <v>1567</v>
      </c>
      <c r="H1617" s="113" t="s">
        <v>78</v>
      </c>
      <c r="I1617" s="113" t="s">
        <v>1568</v>
      </c>
      <c r="J1617" s="113" t="s">
        <v>318</v>
      </c>
      <c r="K1617" s="113" t="s">
        <v>382</v>
      </c>
      <c r="L1617" s="113" t="s">
        <v>420</v>
      </c>
      <c r="M1617" s="113" t="s">
        <v>388</v>
      </c>
      <c r="N1617" s="113" t="s">
        <v>1569</v>
      </c>
      <c r="O1617" s="113" t="s">
        <v>433</v>
      </c>
      <c r="P1617" s="113" t="s">
        <v>824</v>
      </c>
      <c r="Q1617" s="113">
        <v>8</v>
      </c>
      <c r="R1617" s="113" t="s">
        <v>78</v>
      </c>
      <c r="S1617" s="84" t="str">
        <f t="shared" si="175"/>
        <v>HATTERAS</v>
      </c>
      <c r="T1617" s="84" t="str">
        <f t="shared" si="178"/>
        <v>красный</v>
      </c>
      <c r="Y1617" s="60">
        <f t="shared" si="179"/>
        <v>2</v>
      </c>
      <c r="Z1617" s="49">
        <f t="shared" si="180"/>
        <v>130</v>
      </c>
      <c r="AA1617" s="60">
        <f t="shared" si="181"/>
        <v>2130</v>
      </c>
    </row>
    <row r="1618" spans="1:27">
      <c r="A1618" s="84" t="str">
        <f t="shared" si="176"/>
        <v>68411207</v>
      </c>
      <c r="B1618" s="84" t="str">
        <f t="shared" si="177"/>
        <v>02-332-36</v>
      </c>
      <c r="C1618" s="113" t="s">
        <v>3258</v>
      </c>
      <c r="D1618" s="113" t="s">
        <v>3259</v>
      </c>
      <c r="E1618" s="113" t="s">
        <v>787</v>
      </c>
      <c r="F1618" s="114">
        <v>57</v>
      </c>
      <c r="G1618" s="113" t="s">
        <v>3260</v>
      </c>
      <c r="H1618" s="113" t="s">
        <v>187</v>
      </c>
      <c r="I1618" s="113" t="s">
        <v>3132</v>
      </c>
      <c r="J1618" s="113" t="s">
        <v>318</v>
      </c>
      <c r="K1618" s="113" t="s">
        <v>382</v>
      </c>
      <c r="L1618" s="113" t="s">
        <v>420</v>
      </c>
      <c r="M1618" s="113" t="s">
        <v>388</v>
      </c>
      <c r="N1618" s="113" t="s">
        <v>43</v>
      </c>
      <c r="O1618" s="113" t="s">
        <v>433</v>
      </c>
      <c r="P1618" s="113" t="s">
        <v>824</v>
      </c>
      <c r="Q1618" s="113">
        <v>7</v>
      </c>
      <c r="R1618" s="113" t="s">
        <v>63</v>
      </c>
      <c r="S1618" s="84" t="str">
        <f t="shared" si="175"/>
        <v>HATTERAS COTTON LINEN</v>
      </c>
      <c r="T1618" s="84" t="str">
        <f t="shared" si="178"/>
        <v>кремовый</v>
      </c>
      <c r="Y1618" s="60">
        <f t="shared" si="179"/>
        <v>2</v>
      </c>
      <c r="Z1618" s="49">
        <f t="shared" si="180"/>
        <v>332</v>
      </c>
      <c r="AA1618" s="60">
        <f t="shared" si="181"/>
        <v>2332</v>
      </c>
    </row>
    <row r="1619" spans="1:27">
      <c r="A1619" s="84" t="str">
        <f t="shared" si="176"/>
        <v>68411207</v>
      </c>
      <c r="B1619" s="84" t="str">
        <f t="shared" si="177"/>
        <v>02-332-36</v>
      </c>
      <c r="C1619" s="113" t="s">
        <v>3261</v>
      </c>
      <c r="D1619" s="113" t="s">
        <v>3259</v>
      </c>
      <c r="E1619" s="113" t="s">
        <v>785</v>
      </c>
      <c r="F1619" s="114">
        <v>59</v>
      </c>
      <c r="G1619" s="113" t="s">
        <v>3260</v>
      </c>
      <c r="H1619" s="113" t="s">
        <v>187</v>
      </c>
      <c r="I1619" s="113" t="s">
        <v>3132</v>
      </c>
      <c r="J1619" s="113" t="s">
        <v>318</v>
      </c>
      <c r="K1619" s="113" t="s">
        <v>382</v>
      </c>
      <c r="L1619" s="113" t="s">
        <v>420</v>
      </c>
      <c r="M1619" s="113" t="s">
        <v>388</v>
      </c>
      <c r="N1619" s="113" t="s">
        <v>43</v>
      </c>
      <c r="O1619" s="113" t="s">
        <v>433</v>
      </c>
      <c r="P1619" s="113" t="s">
        <v>824</v>
      </c>
      <c r="Q1619" s="113">
        <v>7</v>
      </c>
      <c r="R1619" s="113" t="s">
        <v>63</v>
      </c>
      <c r="S1619" s="84" t="str">
        <f t="shared" si="175"/>
        <v>HATTERAS COTTON LINEN</v>
      </c>
      <c r="T1619" s="84" t="str">
        <f t="shared" si="178"/>
        <v>кремовый</v>
      </c>
      <c r="Y1619" s="60">
        <f t="shared" si="179"/>
        <v>2</v>
      </c>
      <c r="Z1619" s="49">
        <f t="shared" si="180"/>
        <v>332</v>
      </c>
      <c r="AA1619" s="60">
        <f t="shared" si="181"/>
        <v>2332</v>
      </c>
    </row>
    <row r="1620" spans="1:27">
      <c r="A1620" s="84" t="str">
        <f t="shared" si="176"/>
        <v>68411207</v>
      </c>
      <c r="B1620" s="84" t="str">
        <f t="shared" si="177"/>
        <v>02-332-36</v>
      </c>
      <c r="C1620" s="113" t="s">
        <v>3262</v>
      </c>
      <c r="D1620" s="113" t="s">
        <v>3259</v>
      </c>
      <c r="E1620" s="113" t="s">
        <v>788</v>
      </c>
      <c r="F1620" s="114">
        <v>61</v>
      </c>
      <c r="G1620" s="113" t="s">
        <v>3260</v>
      </c>
      <c r="H1620" s="113" t="s">
        <v>187</v>
      </c>
      <c r="I1620" s="113" t="s">
        <v>3132</v>
      </c>
      <c r="J1620" s="113" t="s">
        <v>318</v>
      </c>
      <c r="K1620" s="113" t="s">
        <v>382</v>
      </c>
      <c r="L1620" s="113" t="s">
        <v>420</v>
      </c>
      <c r="M1620" s="113" t="s">
        <v>388</v>
      </c>
      <c r="N1620" s="113" t="s">
        <v>43</v>
      </c>
      <c r="O1620" s="113" t="s">
        <v>433</v>
      </c>
      <c r="P1620" s="113" t="s">
        <v>824</v>
      </c>
      <c r="Q1620" s="113">
        <v>7</v>
      </c>
      <c r="R1620" s="113" t="s">
        <v>63</v>
      </c>
      <c r="S1620" s="84" t="str">
        <f t="shared" si="175"/>
        <v>HATTERAS COTTON LINEN</v>
      </c>
      <c r="T1620" s="84" t="str">
        <f t="shared" si="178"/>
        <v>кремовый</v>
      </c>
      <c r="Y1620" s="60">
        <f t="shared" si="179"/>
        <v>2</v>
      </c>
      <c r="Z1620" s="49">
        <f t="shared" si="180"/>
        <v>332</v>
      </c>
      <c r="AA1620" s="60">
        <f t="shared" si="181"/>
        <v>2332</v>
      </c>
    </row>
    <row r="1621" spans="1:27">
      <c r="A1621" s="84" t="str">
        <f t="shared" si="176"/>
        <v>68411207</v>
      </c>
      <c r="B1621" s="84" t="str">
        <f t="shared" si="177"/>
        <v>02-332-36</v>
      </c>
      <c r="C1621" s="113" t="s">
        <v>3263</v>
      </c>
      <c r="D1621" s="113" t="s">
        <v>3259</v>
      </c>
      <c r="E1621" s="113" t="s">
        <v>790</v>
      </c>
      <c r="F1621" s="114">
        <v>55</v>
      </c>
      <c r="G1621" s="113" t="s">
        <v>3260</v>
      </c>
      <c r="H1621" s="113" t="s">
        <v>187</v>
      </c>
      <c r="I1621" s="113" t="s">
        <v>3132</v>
      </c>
      <c r="J1621" s="113" t="s">
        <v>318</v>
      </c>
      <c r="K1621" s="113" t="s">
        <v>382</v>
      </c>
      <c r="L1621" s="113" t="s">
        <v>420</v>
      </c>
      <c r="M1621" s="113" t="s">
        <v>388</v>
      </c>
      <c r="N1621" s="113" t="s">
        <v>43</v>
      </c>
      <c r="O1621" s="113" t="s">
        <v>433</v>
      </c>
      <c r="P1621" s="113" t="s">
        <v>824</v>
      </c>
      <c r="Q1621" s="113">
        <v>7</v>
      </c>
      <c r="R1621" s="113" t="s">
        <v>63</v>
      </c>
      <c r="S1621" s="84" t="str">
        <f t="shared" si="175"/>
        <v>HATTERAS COTTON LINEN</v>
      </c>
      <c r="T1621" s="84" t="str">
        <f t="shared" si="178"/>
        <v>кремовый</v>
      </c>
      <c r="Y1621" s="60">
        <f t="shared" si="179"/>
        <v>2</v>
      </c>
      <c r="Z1621" s="49">
        <f t="shared" si="180"/>
        <v>332</v>
      </c>
      <c r="AA1621" s="60">
        <f t="shared" si="181"/>
        <v>2332</v>
      </c>
    </row>
    <row r="1622" spans="1:27">
      <c r="A1622" s="84" t="str">
        <f t="shared" si="176"/>
        <v>68411207</v>
      </c>
      <c r="B1622" s="84" t="str">
        <f t="shared" si="177"/>
        <v>02-332-36</v>
      </c>
      <c r="C1622" s="113" t="s">
        <v>3264</v>
      </c>
      <c r="D1622" s="113" t="s">
        <v>3259</v>
      </c>
      <c r="E1622" s="113" t="s">
        <v>789</v>
      </c>
      <c r="F1622" s="114">
        <v>63</v>
      </c>
      <c r="G1622" s="113" t="s">
        <v>3260</v>
      </c>
      <c r="H1622" s="113" t="s">
        <v>187</v>
      </c>
      <c r="I1622" s="113" t="s">
        <v>3132</v>
      </c>
      <c r="J1622" s="113" t="s">
        <v>318</v>
      </c>
      <c r="K1622" s="113" t="s">
        <v>382</v>
      </c>
      <c r="L1622" s="113" t="s">
        <v>420</v>
      </c>
      <c r="M1622" s="113" t="s">
        <v>388</v>
      </c>
      <c r="N1622" s="113" t="s">
        <v>43</v>
      </c>
      <c r="O1622" s="113" t="s">
        <v>433</v>
      </c>
      <c r="P1622" s="113" t="s">
        <v>824</v>
      </c>
      <c r="Q1622" s="113">
        <v>7</v>
      </c>
      <c r="R1622" s="113" t="s">
        <v>63</v>
      </c>
      <c r="S1622" s="84" t="str">
        <f t="shared" si="175"/>
        <v>HATTERAS COTTON LINEN</v>
      </c>
      <c r="T1622" s="84" t="str">
        <f t="shared" si="178"/>
        <v>кремовый</v>
      </c>
      <c r="Y1622" s="60">
        <f t="shared" si="179"/>
        <v>2</v>
      </c>
      <c r="Z1622" s="49">
        <f t="shared" si="180"/>
        <v>332</v>
      </c>
      <c r="AA1622" s="60">
        <f t="shared" si="181"/>
        <v>2332</v>
      </c>
    </row>
    <row r="1623" spans="1:27">
      <c r="A1623" s="84" t="str">
        <f t="shared" si="176"/>
        <v>684112061</v>
      </c>
      <c r="B1623" s="84" t="str">
        <f t="shared" si="177"/>
        <v>02-332-03</v>
      </c>
      <c r="C1623" s="113" t="s">
        <v>3265</v>
      </c>
      <c r="D1623" s="113" t="s">
        <v>3266</v>
      </c>
      <c r="E1623" s="113" t="s">
        <v>787</v>
      </c>
      <c r="F1623" s="114">
        <v>57</v>
      </c>
      <c r="G1623" s="113" t="s">
        <v>3260</v>
      </c>
      <c r="H1623" s="113" t="s">
        <v>195</v>
      </c>
      <c r="I1623" s="113" t="s">
        <v>3132</v>
      </c>
      <c r="J1623" s="113" t="s">
        <v>318</v>
      </c>
      <c r="K1623" s="113" t="s">
        <v>382</v>
      </c>
      <c r="L1623" s="113" t="s">
        <v>420</v>
      </c>
      <c r="M1623" s="113" t="s">
        <v>388</v>
      </c>
      <c r="N1623" s="113" t="s">
        <v>43</v>
      </c>
      <c r="O1623" s="113" t="s">
        <v>433</v>
      </c>
      <c r="P1623" s="113" t="s">
        <v>824</v>
      </c>
      <c r="Q1623" s="113">
        <v>61</v>
      </c>
      <c r="R1623" s="113" t="s">
        <v>195</v>
      </c>
      <c r="S1623" s="84" t="str">
        <f t="shared" si="175"/>
        <v>HATTERAS COTTON LINEN</v>
      </c>
      <c r="T1623" s="84" t="str">
        <f t="shared" si="178"/>
        <v>оливковый</v>
      </c>
      <c r="Y1623" s="60">
        <f t="shared" si="179"/>
        <v>2</v>
      </c>
      <c r="Z1623" s="49">
        <f t="shared" si="180"/>
        <v>332</v>
      </c>
      <c r="AA1623" s="60">
        <f t="shared" si="181"/>
        <v>2332</v>
      </c>
    </row>
    <row r="1624" spans="1:27">
      <c r="A1624" s="84" t="str">
        <f t="shared" si="176"/>
        <v>684112061</v>
      </c>
      <c r="B1624" s="84" t="str">
        <f t="shared" si="177"/>
        <v>02-332-03</v>
      </c>
      <c r="C1624" s="113" t="s">
        <v>3267</v>
      </c>
      <c r="D1624" s="113" t="s">
        <v>3266</v>
      </c>
      <c r="E1624" s="113" t="s">
        <v>785</v>
      </c>
      <c r="F1624" s="114">
        <v>59</v>
      </c>
      <c r="G1624" s="113" t="s">
        <v>3260</v>
      </c>
      <c r="H1624" s="113" t="s">
        <v>195</v>
      </c>
      <c r="I1624" s="113" t="s">
        <v>3132</v>
      </c>
      <c r="J1624" s="113" t="s">
        <v>318</v>
      </c>
      <c r="K1624" s="113" t="s">
        <v>382</v>
      </c>
      <c r="L1624" s="113" t="s">
        <v>420</v>
      </c>
      <c r="M1624" s="113" t="s">
        <v>388</v>
      </c>
      <c r="N1624" s="113" t="s">
        <v>43</v>
      </c>
      <c r="O1624" s="113" t="s">
        <v>433</v>
      </c>
      <c r="P1624" s="113" t="s">
        <v>824</v>
      </c>
      <c r="Q1624" s="113">
        <v>61</v>
      </c>
      <c r="R1624" s="113" t="s">
        <v>195</v>
      </c>
      <c r="S1624" s="84" t="str">
        <f t="shared" si="175"/>
        <v>HATTERAS COTTON LINEN</v>
      </c>
      <c r="T1624" s="84" t="str">
        <f t="shared" si="178"/>
        <v>оливковый</v>
      </c>
      <c r="Y1624" s="60">
        <f t="shared" si="179"/>
        <v>2</v>
      </c>
      <c r="Z1624" s="49">
        <f t="shared" si="180"/>
        <v>332</v>
      </c>
      <c r="AA1624" s="60">
        <f t="shared" si="181"/>
        <v>2332</v>
      </c>
    </row>
    <row r="1625" spans="1:27">
      <c r="A1625" s="84" t="str">
        <f t="shared" si="176"/>
        <v>684112061</v>
      </c>
      <c r="B1625" s="84" t="str">
        <f t="shared" si="177"/>
        <v>02-332-03</v>
      </c>
      <c r="C1625" s="113" t="s">
        <v>3268</v>
      </c>
      <c r="D1625" s="113" t="s">
        <v>3266</v>
      </c>
      <c r="E1625" s="113" t="s">
        <v>788</v>
      </c>
      <c r="F1625" s="114">
        <v>61</v>
      </c>
      <c r="G1625" s="113" t="s">
        <v>3260</v>
      </c>
      <c r="H1625" s="113" t="s">
        <v>195</v>
      </c>
      <c r="I1625" s="113" t="s">
        <v>3132</v>
      </c>
      <c r="J1625" s="113" t="s">
        <v>318</v>
      </c>
      <c r="K1625" s="113" t="s">
        <v>382</v>
      </c>
      <c r="L1625" s="113" t="s">
        <v>420</v>
      </c>
      <c r="M1625" s="113" t="s">
        <v>388</v>
      </c>
      <c r="N1625" s="113" t="s">
        <v>43</v>
      </c>
      <c r="O1625" s="113" t="s">
        <v>433</v>
      </c>
      <c r="P1625" s="113" t="s">
        <v>824</v>
      </c>
      <c r="Q1625" s="113">
        <v>61</v>
      </c>
      <c r="R1625" s="113" t="s">
        <v>195</v>
      </c>
      <c r="S1625" s="84" t="str">
        <f t="shared" si="175"/>
        <v>HATTERAS COTTON LINEN</v>
      </c>
      <c r="T1625" s="84" t="str">
        <f t="shared" si="178"/>
        <v>оливковый</v>
      </c>
      <c r="Y1625" s="60">
        <f t="shared" si="179"/>
        <v>2</v>
      </c>
      <c r="Z1625" s="49">
        <f t="shared" si="180"/>
        <v>332</v>
      </c>
      <c r="AA1625" s="60">
        <f t="shared" si="181"/>
        <v>2332</v>
      </c>
    </row>
    <row r="1626" spans="1:27">
      <c r="A1626" s="84" t="str">
        <f t="shared" si="176"/>
        <v>68411222</v>
      </c>
      <c r="B1626" s="84" t="str">
        <f t="shared" si="177"/>
        <v>02-333-16</v>
      </c>
      <c r="C1626" s="113" t="s">
        <v>3269</v>
      </c>
      <c r="D1626" s="113" t="s">
        <v>3270</v>
      </c>
      <c r="E1626" s="113" t="s">
        <v>790</v>
      </c>
      <c r="F1626" s="114">
        <v>55</v>
      </c>
      <c r="G1626" s="113" t="s">
        <v>3271</v>
      </c>
      <c r="H1626" s="113" t="s">
        <v>71</v>
      </c>
      <c r="I1626" s="113" t="s">
        <v>792</v>
      </c>
      <c r="J1626" s="113" t="s">
        <v>318</v>
      </c>
      <c r="K1626" s="113" t="s">
        <v>382</v>
      </c>
      <c r="L1626" s="113" t="s">
        <v>420</v>
      </c>
      <c r="M1626" s="113" t="s">
        <v>388</v>
      </c>
      <c r="N1626" s="113" t="s">
        <v>43</v>
      </c>
      <c r="O1626" s="113" t="s">
        <v>433</v>
      </c>
      <c r="P1626" s="113" t="s">
        <v>824</v>
      </c>
      <c r="Q1626" s="113">
        <v>2</v>
      </c>
      <c r="R1626" s="113" t="s">
        <v>71</v>
      </c>
      <c r="S1626" s="84" t="str">
        <f t="shared" si="175"/>
        <v>HATTERAS DENIM</v>
      </c>
      <c r="T1626" s="84" t="str">
        <f t="shared" si="178"/>
        <v>синий</v>
      </c>
      <c r="Y1626" s="60">
        <f t="shared" si="179"/>
        <v>2</v>
      </c>
      <c r="Z1626" s="49">
        <f t="shared" si="180"/>
        <v>333</v>
      </c>
      <c r="AA1626" s="60">
        <f t="shared" si="181"/>
        <v>2333</v>
      </c>
    </row>
    <row r="1627" spans="1:27">
      <c r="A1627" s="84" t="str">
        <f t="shared" si="176"/>
        <v>68411222</v>
      </c>
      <c r="B1627" s="84" t="str">
        <f t="shared" si="177"/>
        <v>02-333-16</v>
      </c>
      <c r="C1627" s="113" t="s">
        <v>3272</v>
      </c>
      <c r="D1627" s="113" t="s">
        <v>3270</v>
      </c>
      <c r="E1627" s="113" t="s">
        <v>787</v>
      </c>
      <c r="F1627" s="114">
        <v>57</v>
      </c>
      <c r="G1627" s="113" t="s">
        <v>3271</v>
      </c>
      <c r="H1627" s="113" t="s">
        <v>71</v>
      </c>
      <c r="I1627" s="113" t="s">
        <v>792</v>
      </c>
      <c r="J1627" s="113" t="s">
        <v>318</v>
      </c>
      <c r="K1627" s="113" t="s">
        <v>382</v>
      </c>
      <c r="L1627" s="113" t="s">
        <v>420</v>
      </c>
      <c r="M1627" s="113" t="s">
        <v>388</v>
      </c>
      <c r="N1627" s="113" t="s">
        <v>43</v>
      </c>
      <c r="O1627" s="113" t="s">
        <v>433</v>
      </c>
      <c r="P1627" s="113" t="s">
        <v>824</v>
      </c>
      <c r="Q1627" s="113">
        <v>2</v>
      </c>
      <c r="R1627" s="113" t="s">
        <v>71</v>
      </c>
      <c r="S1627" s="84" t="str">
        <f t="shared" si="175"/>
        <v>HATTERAS DENIM</v>
      </c>
      <c r="T1627" s="84" t="str">
        <f t="shared" si="178"/>
        <v>синий</v>
      </c>
      <c r="Y1627" s="60">
        <f t="shared" si="179"/>
        <v>2</v>
      </c>
      <c r="Z1627" s="49">
        <f t="shared" si="180"/>
        <v>333</v>
      </c>
      <c r="AA1627" s="60">
        <f t="shared" si="181"/>
        <v>2333</v>
      </c>
    </row>
    <row r="1628" spans="1:27">
      <c r="A1628" s="84" t="str">
        <f t="shared" si="176"/>
        <v>68411222</v>
      </c>
      <c r="B1628" s="84" t="str">
        <f t="shared" si="177"/>
        <v>02-333-16</v>
      </c>
      <c r="C1628" s="113" t="s">
        <v>3273</v>
      </c>
      <c r="D1628" s="113" t="s">
        <v>3270</v>
      </c>
      <c r="E1628" s="113" t="s">
        <v>785</v>
      </c>
      <c r="F1628" s="114">
        <v>59</v>
      </c>
      <c r="G1628" s="113" t="s">
        <v>3271</v>
      </c>
      <c r="H1628" s="113" t="s">
        <v>71</v>
      </c>
      <c r="I1628" s="113" t="s">
        <v>792</v>
      </c>
      <c r="J1628" s="113" t="s">
        <v>318</v>
      </c>
      <c r="K1628" s="113" t="s">
        <v>382</v>
      </c>
      <c r="L1628" s="113" t="s">
        <v>420</v>
      </c>
      <c r="M1628" s="113" t="s">
        <v>388</v>
      </c>
      <c r="N1628" s="113" t="s">
        <v>43</v>
      </c>
      <c r="O1628" s="113" t="s">
        <v>433</v>
      </c>
      <c r="P1628" s="113" t="s">
        <v>824</v>
      </c>
      <c r="Q1628" s="113">
        <v>2</v>
      </c>
      <c r="R1628" s="113" t="s">
        <v>71</v>
      </c>
      <c r="S1628" s="84" t="str">
        <f t="shared" si="175"/>
        <v>HATTERAS DENIM</v>
      </c>
      <c r="T1628" s="84" t="str">
        <f t="shared" si="178"/>
        <v>синий</v>
      </c>
      <c r="Y1628" s="60">
        <f t="shared" si="179"/>
        <v>2</v>
      </c>
      <c r="Z1628" s="49">
        <f t="shared" si="180"/>
        <v>333</v>
      </c>
      <c r="AA1628" s="60">
        <f t="shared" si="181"/>
        <v>2333</v>
      </c>
    </row>
    <row r="1629" spans="1:27">
      <c r="A1629" s="84" t="str">
        <f t="shared" si="176"/>
        <v>68411222</v>
      </c>
      <c r="B1629" s="84" t="str">
        <f t="shared" si="177"/>
        <v>02-333-16</v>
      </c>
      <c r="C1629" s="113" t="s">
        <v>3274</v>
      </c>
      <c r="D1629" s="113" t="s">
        <v>3270</v>
      </c>
      <c r="E1629" s="113" t="s">
        <v>788</v>
      </c>
      <c r="F1629" s="114">
        <v>61</v>
      </c>
      <c r="G1629" s="113" t="s">
        <v>3271</v>
      </c>
      <c r="H1629" s="113" t="s">
        <v>71</v>
      </c>
      <c r="I1629" s="113" t="s">
        <v>792</v>
      </c>
      <c r="J1629" s="113" t="s">
        <v>318</v>
      </c>
      <c r="K1629" s="113" t="s">
        <v>382</v>
      </c>
      <c r="L1629" s="113" t="s">
        <v>420</v>
      </c>
      <c r="M1629" s="113" t="s">
        <v>388</v>
      </c>
      <c r="N1629" s="113" t="s">
        <v>43</v>
      </c>
      <c r="O1629" s="113" t="s">
        <v>433</v>
      </c>
      <c r="P1629" s="113" t="s">
        <v>824</v>
      </c>
      <c r="Q1629" s="113">
        <v>2</v>
      </c>
      <c r="R1629" s="113" t="s">
        <v>71</v>
      </c>
      <c r="S1629" s="84" t="str">
        <f t="shared" si="175"/>
        <v>HATTERAS DENIM</v>
      </c>
      <c r="T1629" s="84" t="str">
        <f t="shared" si="178"/>
        <v>синий</v>
      </c>
      <c r="Y1629" s="60">
        <f t="shared" si="179"/>
        <v>2</v>
      </c>
      <c r="Z1629" s="49">
        <f t="shared" si="180"/>
        <v>333</v>
      </c>
      <c r="AA1629" s="60">
        <f t="shared" si="181"/>
        <v>2333</v>
      </c>
    </row>
    <row r="1630" spans="1:27">
      <c r="A1630" s="84" t="str">
        <f t="shared" si="176"/>
        <v>68411222</v>
      </c>
      <c r="B1630" s="84" t="str">
        <f t="shared" si="177"/>
        <v>02-333-16</v>
      </c>
      <c r="C1630" s="113" t="s">
        <v>3275</v>
      </c>
      <c r="D1630" s="113" t="s">
        <v>3270</v>
      </c>
      <c r="E1630" s="113" t="s">
        <v>789</v>
      </c>
      <c r="F1630" s="114">
        <v>63</v>
      </c>
      <c r="G1630" s="113" t="s">
        <v>3271</v>
      </c>
      <c r="H1630" s="113" t="s">
        <v>71</v>
      </c>
      <c r="I1630" s="113" t="s">
        <v>792</v>
      </c>
      <c r="J1630" s="113" t="s">
        <v>318</v>
      </c>
      <c r="K1630" s="113" t="s">
        <v>382</v>
      </c>
      <c r="L1630" s="113" t="s">
        <v>420</v>
      </c>
      <c r="M1630" s="113" t="s">
        <v>388</v>
      </c>
      <c r="N1630" s="113" t="s">
        <v>43</v>
      </c>
      <c r="O1630" s="113" t="s">
        <v>433</v>
      </c>
      <c r="P1630" s="113" t="s">
        <v>824</v>
      </c>
      <c r="Q1630" s="113">
        <v>2</v>
      </c>
      <c r="R1630" s="113" t="s">
        <v>71</v>
      </c>
      <c r="S1630" s="84" t="str">
        <f t="shared" si="175"/>
        <v>HATTERAS DENIM</v>
      </c>
      <c r="T1630" s="84" t="str">
        <f t="shared" si="178"/>
        <v>синий</v>
      </c>
      <c r="Y1630" s="60">
        <f t="shared" si="179"/>
        <v>2</v>
      </c>
      <c r="Z1630" s="49">
        <f t="shared" si="180"/>
        <v>333</v>
      </c>
      <c r="AA1630" s="60">
        <f t="shared" si="181"/>
        <v>2333</v>
      </c>
    </row>
    <row r="1631" spans="1:27">
      <c r="A1631" s="84" t="str">
        <f t="shared" si="176"/>
        <v>68411222</v>
      </c>
      <c r="B1631" s="84" t="str">
        <f t="shared" si="177"/>
        <v>02-333-16</v>
      </c>
      <c r="C1631" s="113" t="s">
        <v>3276</v>
      </c>
      <c r="D1631" s="113" t="s">
        <v>3270</v>
      </c>
      <c r="E1631" s="113" t="s">
        <v>797</v>
      </c>
      <c r="F1631" s="114">
        <v>58</v>
      </c>
      <c r="G1631" s="113" t="s">
        <v>3271</v>
      </c>
      <c r="H1631" s="113" t="s">
        <v>71</v>
      </c>
      <c r="I1631" s="113" t="s">
        <v>792</v>
      </c>
      <c r="J1631" s="113" t="s">
        <v>318</v>
      </c>
      <c r="K1631" s="113" t="s">
        <v>382</v>
      </c>
      <c r="L1631" s="113" t="s">
        <v>420</v>
      </c>
      <c r="M1631" s="113" t="s">
        <v>388</v>
      </c>
      <c r="N1631" s="113" t="s">
        <v>43</v>
      </c>
      <c r="O1631" s="113" t="s">
        <v>433</v>
      </c>
      <c r="P1631" s="113" t="s">
        <v>824</v>
      </c>
      <c r="Q1631" s="113">
        <v>2</v>
      </c>
      <c r="R1631" s="113" t="s">
        <v>71</v>
      </c>
      <c r="S1631" s="84" t="str">
        <f t="shared" si="175"/>
        <v>HATTERAS DENIM</v>
      </c>
      <c r="T1631" s="84" t="str">
        <f t="shared" si="178"/>
        <v>синий</v>
      </c>
      <c r="Y1631" s="60">
        <f t="shared" si="179"/>
        <v>2</v>
      </c>
      <c r="Z1631" s="49">
        <f t="shared" si="180"/>
        <v>333</v>
      </c>
      <c r="AA1631" s="60">
        <f t="shared" si="181"/>
        <v>2333</v>
      </c>
    </row>
    <row r="1632" spans="1:27">
      <c r="A1632" s="84" t="str">
        <f t="shared" si="176"/>
        <v>68411222</v>
      </c>
      <c r="B1632" s="84" t="str">
        <f t="shared" si="177"/>
        <v>02-333-16</v>
      </c>
      <c r="C1632" s="113" t="s">
        <v>3277</v>
      </c>
      <c r="D1632" s="113" t="s">
        <v>3270</v>
      </c>
      <c r="E1632" s="113" t="s">
        <v>798</v>
      </c>
      <c r="F1632" s="114">
        <v>60</v>
      </c>
      <c r="G1632" s="113" t="s">
        <v>3271</v>
      </c>
      <c r="H1632" s="113" t="s">
        <v>71</v>
      </c>
      <c r="I1632" s="113" t="s">
        <v>792</v>
      </c>
      <c r="J1632" s="113" t="s">
        <v>318</v>
      </c>
      <c r="K1632" s="113" t="s">
        <v>382</v>
      </c>
      <c r="L1632" s="113" t="s">
        <v>420</v>
      </c>
      <c r="M1632" s="113" t="s">
        <v>388</v>
      </c>
      <c r="N1632" s="113" t="s">
        <v>43</v>
      </c>
      <c r="O1632" s="113" t="s">
        <v>433</v>
      </c>
      <c r="P1632" s="113" t="s">
        <v>824</v>
      </c>
      <c r="Q1632" s="113">
        <v>2</v>
      </c>
      <c r="R1632" s="113" t="s">
        <v>71</v>
      </c>
      <c r="S1632" s="84" t="str">
        <f t="shared" si="175"/>
        <v>HATTERAS DENIM</v>
      </c>
      <c r="T1632" s="84" t="str">
        <f t="shared" si="178"/>
        <v>синий</v>
      </c>
      <c r="Y1632" s="60">
        <f t="shared" si="179"/>
        <v>2</v>
      </c>
      <c r="Z1632" s="49">
        <f t="shared" si="180"/>
        <v>333</v>
      </c>
      <c r="AA1632" s="60">
        <f t="shared" si="181"/>
        <v>2333</v>
      </c>
    </row>
    <row r="1633" spans="1:27">
      <c r="A1633" s="84" t="str">
        <f t="shared" si="176"/>
        <v>6841504321</v>
      </c>
      <c r="B1633" s="84" t="str">
        <f t="shared" si="177"/>
        <v>02-334-00</v>
      </c>
      <c r="C1633" s="113" t="s">
        <v>3278</v>
      </c>
      <c r="D1633" s="113" t="s">
        <v>3279</v>
      </c>
      <c r="E1633" s="113" t="s">
        <v>787</v>
      </c>
      <c r="F1633" s="114">
        <v>57</v>
      </c>
      <c r="G1633" s="113" t="s">
        <v>3280</v>
      </c>
      <c r="H1633" s="113" t="s">
        <v>313</v>
      </c>
      <c r="I1633" s="113" t="s">
        <v>3187</v>
      </c>
      <c r="J1633" s="113" t="s">
        <v>318</v>
      </c>
      <c r="K1633" s="113" t="s">
        <v>382</v>
      </c>
      <c r="L1633" s="113" t="s">
        <v>420</v>
      </c>
      <c r="M1633" s="113" t="s">
        <v>388</v>
      </c>
      <c r="N1633" s="113" t="s">
        <v>43</v>
      </c>
      <c r="O1633" s="113" t="s">
        <v>433</v>
      </c>
      <c r="P1633" s="113" t="s">
        <v>824</v>
      </c>
      <c r="Q1633" s="113">
        <v>321</v>
      </c>
      <c r="R1633" s="113" t="s">
        <v>71</v>
      </c>
      <c r="S1633" s="84" t="str">
        <f t="shared" si="175"/>
        <v>HATTERAS COTTON LINEN</v>
      </c>
      <c r="T1633" s="84" t="str">
        <f t="shared" si="178"/>
        <v>ярко-синий</v>
      </c>
      <c r="Y1633" s="60">
        <f t="shared" si="179"/>
        <v>2</v>
      </c>
      <c r="Z1633" s="49">
        <f t="shared" si="180"/>
        <v>334</v>
      </c>
      <c r="AA1633" s="60">
        <f t="shared" si="181"/>
        <v>2334</v>
      </c>
    </row>
    <row r="1634" spans="1:27">
      <c r="A1634" s="84" t="str">
        <f t="shared" si="176"/>
        <v>6841504321</v>
      </c>
      <c r="B1634" s="84" t="str">
        <f t="shared" si="177"/>
        <v>02-334-00</v>
      </c>
      <c r="C1634" s="113" t="s">
        <v>3281</v>
      </c>
      <c r="D1634" s="113" t="s">
        <v>3279</v>
      </c>
      <c r="E1634" s="113" t="s">
        <v>785</v>
      </c>
      <c r="F1634" s="114">
        <v>59</v>
      </c>
      <c r="G1634" s="113" t="s">
        <v>3280</v>
      </c>
      <c r="H1634" s="113" t="s">
        <v>313</v>
      </c>
      <c r="I1634" s="113" t="s">
        <v>3187</v>
      </c>
      <c r="J1634" s="113" t="s">
        <v>318</v>
      </c>
      <c r="K1634" s="113" t="s">
        <v>382</v>
      </c>
      <c r="L1634" s="113" t="s">
        <v>420</v>
      </c>
      <c r="M1634" s="113" t="s">
        <v>388</v>
      </c>
      <c r="N1634" s="113" t="s">
        <v>43</v>
      </c>
      <c r="O1634" s="113" t="s">
        <v>433</v>
      </c>
      <c r="P1634" s="113" t="s">
        <v>824</v>
      </c>
      <c r="Q1634" s="113">
        <v>321</v>
      </c>
      <c r="R1634" s="113" t="s">
        <v>71</v>
      </c>
      <c r="S1634" s="84" t="str">
        <f t="shared" si="175"/>
        <v>HATTERAS COTTON LINEN</v>
      </c>
      <c r="T1634" s="84" t="str">
        <f t="shared" si="178"/>
        <v>ярко-синий</v>
      </c>
      <c r="Y1634" s="60">
        <f t="shared" si="179"/>
        <v>2</v>
      </c>
      <c r="Z1634" s="49">
        <f t="shared" si="180"/>
        <v>334</v>
      </c>
      <c r="AA1634" s="60">
        <f t="shared" si="181"/>
        <v>2334</v>
      </c>
    </row>
    <row r="1635" spans="1:27">
      <c r="A1635" s="84" t="str">
        <f t="shared" si="176"/>
        <v>6841504321</v>
      </c>
      <c r="B1635" s="84" t="str">
        <f t="shared" si="177"/>
        <v>02-334-00</v>
      </c>
      <c r="C1635" s="113" t="s">
        <v>3282</v>
      </c>
      <c r="D1635" s="113" t="s">
        <v>3279</v>
      </c>
      <c r="E1635" s="113" t="s">
        <v>788</v>
      </c>
      <c r="F1635" s="114">
        <v>61</v>
      </c>
      <c r="G1635" s="113" t="s">
        <v>3280</v>
      </c>
      <c r="H1635" s="113" t="s">
        <v>313</v>
      </c>
      <c r="I1635" s="113" t="s">
        <v>3187</v>
      </c>
      <c r="J1635" s="113" t="s">
        <v>318</v>
      </c>
      <c r="K1635" s="113" t="s">
        <v>382</v>
      </c>
      <c r="L1635" s="113" t="s">
        <v>420</v>
      </c>
      <c r="M1635" s="113" t="s">
        <v>388</v>
      </c>
      <c r="N1635" s="113" t="s">
        <v>43</v>
      </c>
      <c r="O1635" s="113" t="s">
        <v>433</v>
      </c>
      <c r="P1635" s="113" t="s">
        <v>824</v>
      </c>
      <c r="Q1635" s="113">
        <v>321</v>
      </c>
      <c r="R1635" s="113" t="s">
        <v>71</v>
      </c>
      <c r="S1635" s="84" t="str">
        <f t="shared" si="175"/>
        <v>HATTERAS COTTON LINEN</v>
      </c>
      <c r="T1635" s="84" t="str">
        <f t="shared" si="178"/>
        <v>ярко-синий</v>
      </c>
      <c r="Y1635" s="60">
        <f t="shared" si="179"/>
        <v>2</v>
      </c>
      <c r="Z1635" s="49">
        <f t="shared" si="180"/>
        <v>334</v>
      </c>
      <c r="AA1635" s="60">
        <f t="shared" si="181"/>
        <v>2334</v>
      </c>
    </row>
    <row r="1636" spans="1:27">
      <c r="A1636" s="84" t="str">
        <f t="shared" si="176"/>
        <v>6841504321</v>
      </c>
      <c r="B1636" s="84" t="str">
        <f t="shared" si="177"/>
        <v>02-334-00</v>
      </c>
      <c r="C1636" s="113" t="s">
        <v>3283</v>
      </c>
      <c r="D1636" s="113" t="s">
        <v>3279</v>
      </c>
      <c r="E1636" s="113" t="s">
        <v>789</v>
      </c>
      <c r="F1636" s="114">
        <v>63</v>
      </c>
      <c r="G1636" s="113" t="s">
        <v>3280</v>
      </c>
      <c r="H1636" s="113" t="s">
        <v>313</v>
      </c>
      <c r="I1636" s="113" t="s">
        <v>3187</v>
      </c>
      <c r="J1636" s="113" t="s">
        <v>318</v>
      </c>
      <c r="K1636" s="113" t="s">
        <v>382</v>
      </c>
      <c r="L1636" s="113" t="s">
        <v>420</v>
      </c>
      <c r="M1636" s="113" t="s">
        <v>388</v>
      </c>
      <c r="N1636" s="113" t="s">
        <v>43</v>
      </c>
      <c r="O1636" s="113" t="s">
        <v>433</v>
      </c>
      <c r="P1636" s="113" t="s">
        <v>824</v>
      </c>
      <c r="Q1636" s="113">
        <v>321</v>
      </c>
      <c r="R1636" s="113" t="s">
        <v>71</v>
      </c>
      <c r="S1636" s="84" t="str">
        <f t="shared" si="175"/>
        <v>HATTERAS COTTON LINEN</v>
      </c>
      <c r="T1636" s="84" t="str">
        <f t="shared" si="178"/>
        <v>ярко-синий</v>
      </c>
      <c r="Y1636" s="60">
        <f t="shared" si="179"/>
        <v>2</v>
      </c>
      <c r="Z1636" s="49">
        <f t="shared" si="180"/>
        <v>334</v>
      </c>
      <c r="AA1636" s="60">
        <f t="shared" si="181"/>
        <v>2334</v>
      </c>
    </row>
    <row r="1637" spans="1:27">
      <c r="A1637" s="84" t="str">
        <f t="shared" si="176"/>
        <v>6842202157</v>
      </c>
      <c r="B1637" s="84" t="str">
        <f t="shared" si="177"/>
        <v>02-335-14</v>
      </c>
      <c r="C1637" s="113" t="s">
        <v>3284</v>
      </c>
      <c r="D1637" s="113" t="s">
        <v>3285</v>
      </c>
      <c r="E1637" s="113" t="s">
        <v>787</v>
      </c>
      <c r="F1637" s="114">
        <v>57</v>
      </c>
      <c r="G1637" s="113" t="s">
        <v>3286</v>
      </c>
      <c r="H1637" s="113" t="s">
        <v>86</v>
      </c>
      <c r="I1637" s="113" t="s">
        <v>3212</v>
      </c>
      <c r="J1637" s="113" t="s">
        <v>318</v>
      </c>
      <c r="K1637" s="113" t="s">
        <v>382</v>
      </c>
      <c r="L1637" s="113" t="s">
        <v>420</v>
      </c>
      <c r="M1637" s="113" t="s">
        <v>388</v>
      </c>
      <c r="N1637" s="113" t="s">
        <v>39</v>
      </c>
      <c r="O1637" s="113" t="s">
        <v>428</v>
      </c>
      <c r="P1637" s="113" t="s">
        <v>824</v>
      </c>
      <c r="Q1637" s="113">
        <v>157</v>
      </c>
      <c r="R1637" s="113" t="s">
        <v>86</v>
      </c>
      <c r="S1637" s="84" t="str">
        <f t="shared" si="175"/>
        <v>HATTERAS SILK LINEN</v>
      </c>
      <c r="T1637" s="84" t="str">
        <f t="shared" si="178"/>
        <v>коричневый</v>
      </c>
      <c r="Y1637" s="60">
        <f t="shared" si="179"/>
        <v>2</v>
      </c>
      <c r="Z1637" s="49">
        <f t="shared" si="180"/>
        <v>335</v>
      </c>
      <c r="AA1637" s="60">
        <f t="shared" si="181"/>
        <v>2335</v>
      </c>
    </row>
    <row r="1638" spans="1:27">
      <c r="A1638" s="84" t="str">
        <f t="shared" si="176"/>
        <v>6842202157</v>
      </c>
      <c r="B1638" s="84" t="str">
        <f t="shared" si="177"/>
        <v>02-335-14</v>
      </c>
      <c r="C1638" s="113" t="s">
        <v>3287</v>
      </c>
      <c r="D1638" s="113" t="s">
        <v>3285</v>
      </c>
      <c r="E1638" s="113" t="s">
        <v>785</v>
      </c>
      <c r="F1638" s="114">
        <v>59</v>
      </c>
      <c r="G1638" s="113" t="s">
        <v>3286</v>
      </c>
      <c r="H1638" s="113" t="s">
        <v>86</v>
      </c>
      <c r="I1638" s="113" t="s">
        <v>3212</v>
      </c>
      <c r="J1638" s="113" t="s">
        <v>318</v>
      </c>
      <c r="K1638" s="113" t="s">
        <v>382</v>
      </c>
      <c r="L1638" s="113" t="s">
        <v>420</v>
      </c>
      <c r="M1638" s="113" t="s">
        <v>388</v>
      </c>
      <c r="N1638" s="113" t="s">
        <v>39</v>
      </c>
      <c r="O1638" s="113" t="s">
        <v>428</v>
      </c>
      <c r="P1638" s="113" t="s">
        <v>824</v>
      </c>
      <c r="Q1638" s="113">
        <v>157</v>
      </c>
      <c r="R1638" s="113" t="s">
        <v>86</v>
      </c>
      <c r="S1638" s="84" t="str">
        <f t="shared" si="175"/>
        <v>HATTERAS SILK LINEN</v>
      </c>
      <c r="T1638" s="84" t="str">
        <f t="shared" si="178"/>
        <v>коричневый</v>
      </c>
      <c r="Y1638" s="60">
        <f t="shared" si="179"/>
        <v>2</v>
      </c>
      <c r="Z1638" s="49">
        <f t="shared" si="180"/>
        <v>335</v>
      </c>
      <c r="AA1638" s="60">
        <f t="shared" si="181"/>
        <v>2335</v>
      </c>
    </row>
    <row r="1639" spans="1:27">
      <c r="A1639" s="84" t="str">
        <f t="shared" si="176"/>
        <v>6842202157</v>
      </c>
      <c r="B1639" s="84" t="str">
        <f t="shared" si="177"/>
        <v>02-335-14</v>
      </c>
      <c r="C1639" s="113" t="s">
        <v>3288</v>
      </c>
      <c r="D1639" s="113" t="s">
        <v>3285</v>
      </c>
      <c r="E1639" s="113" t="s">
        <v>788</v>
      </c>
      <c r="F1639" s="114">
        <v>61</v>
      </c>
      <c r="G1639" s="113" t="s">
        <v>3286</v>
      </c>
      <c r="H1639" s="113" t="s">
        <v>86</v>
      </c>
      <c r="I1639" s="113" t="s">
        <v>3212</v>
      </c>
      <c r="J1639" s="113" t="s">
        <v>318</v>
      </c>
      <c r="K1639" s="113" t="s">
        <v>382</v>
      </c>
      <c r="L1639" s="113" t="s">
        <v>420</v>
      </c>
      <c r="M1639" s="113" t="s">
        <v>388</v>
      </c>
      <c r="N1639" s="113" t="s">
        <v>39</v>
      </c>
      <c r="O1639" s="113" t="s">
        <v>428</v>
      </c>
      <c r="P1639" s="113" t="s">
        <v>824</v>
      </c>
      <c r="Q1639" s="113">
        <v>157</v>
      </c>
      <c r="R1639" s="113" t="s">
        <v>86</v>
      </c>
      <c r="S1639" s="84" t="str">
        <f t="shared" si="175"/>
        <v>HATTERAS SILK LINEN</v>
      </c>
      <c r="T1639" s="84" t="str">
        <f t="shared" si="178"/>
        <v>коричневый</v>
      </c>
      <c r="Y1639" s="60">
        <f t="shared" si="179"/>
        <v>2</v>
      </c>
      <c r="Z1639" s="49">
        <f t="shared" si="180"/>
        <v>335</v>
      </c>
      <c r="AA1639" s="60">
        <f t="shared" si="181"/>
        <v>2335</v>
      </c>
    </row>
    <row r="1640" spans="1:27">
      <c r="A1640" s="84" t="str">
        <f t="shared" si="176"/>
        <v>6842202157</v>
      </c>
      <c r="B1640" s="84" t="str">
        <f t="shared" si="177"/>
        <v>02-335-14</v>
      </c>
      <c r="C1640" s="113" t="s">
        <v>3289</v>
      </c>
      <c r="D1640" s="113" t="s">
        <v>3285</v>
      </c>
      <c r="E1640" s="113" t="s">
        <v>789</v>
      </c>
      <c r="F1640" s="114">
        <v>63</v>
      </c>
      <c r="G1640" s="113" t="s">
        <v>3286</v>
      </c>
      <c r="H1640" s="113" t="s">
        <v>86</v>
      </c>
      <c r="I1640" s="113" t="s">
        <v>3212</v>
      </c>
      <c r="J1640" s="113" t="s">
        <v>318</v>
      </c>
      <c r="K1640" s="113" t="s">
        <v>382</v>
      </c>
      <c r="L1640" s="113" t="s">
        <v>420</v>
      </c>
      <c r="M1640" s="113" t="s">
        <v>388</v>
      </c>
      <c r="N1640" s="113" t="s">
        <v>39</v>
      </c>
      <c r="O1640" s="113" t="s">
        <v>428</v>
      </c>
      <c r="P1640" s="113" t="s">
        <v>824</v>
      </c>
      <c r="Q1640" s="113">
        <v>157</v>
      </c>
      <c r="R1640" s="113" t="s">
        <v>86</v>
      </c>
      <c r="S1640" s="84" t="str">
        <f t="shared" si="175"/>
        <v>HATTERAS SILK LINEN</v>
      </c>
      <c r="T1640" s="84" t="str">
        <f t="shared" si="178"/>
        <v>коричневый</v>
      </c>
      <c r="Y1640" s="60">
        <f t="shared" si="179"/>
        <v>2</v>
      </c>
      <c r="Z1640" s="49">
        <f t="shared" si="180"/>
        <v>335</v>
      </c>
      <c r="AA1640" s="60">
        <f t="shared" si="181"/>
        <v>2335</v>
      </c>
    </row>
    <row r="1641" spans="1:27">
      <c r="A1641" s="84" t="str">
        <f t="shared" si="176"/>
        <v>6842501310</v>
      </c>
      <c r="B1641" s="84" t="str">
        <f t="shared" si="177"/>
        <v>02-336-08</v>
      </c>
      <c r="C1641" s="113" t="s">
        <v>3290</v>
      </c>
      <c r="D1641" s="113" t="s">
        <v>3291</v>
      </c>
      <c r="E1641" s="113" t="s">
        <v>787</v>
      </c>
      <c r="F1641" s="114">
        <v>57</v>
      </c>
      <c r="G1641" s="113" t="s">
        <v>3292</v>
      </c>
      <c r="H1641" s="113" t="s">
        <v>83</v>
      </c>
      <c r="I1641" s="113" t="s">
        <v>818</v>
      </c>
      <c r="J1641" s="113" t="s">
        <v>318</v>
      </c>
      <c r="K1641" s="113" t="s">
        <v>382</v>
      </c>
      <c r="L1641" s="113" t="s">
        <v>420</v>
      </c>
      <c r="M1641" s="113" t="s">
        <v>388</v>
      </c>
      <c r="N1641" s="113" t="s">
        <v>39</v>
      </c>
      <c r="O1641" s="113" t="s">
        <v>433</v>
      </c>
      <c r="P1641" s="113" t="s">
        <v>824</v>
      </c>
      <c r="Q1641" s="113">
        <v>310</v>
      </c>
      <c r="R1641" s="113" t="s">
        <v>83</v>
      </c>
      <c r="S1641" s="84" t="str">
        <f t="shared" si="175"/>
        <v>HATTERAS SILK</v>
      </c>
      <c r="T1641" s="84" t="str">
        <f t="shared" si="178"/>
        <v>серый</v>
      </c>
      <c r="Y1641" s="60">
        <f t="shared" si="179"/>
        <v>2</v>
      </c>
      <c r="Z1641" s="49">
        <f t="shared" si="180"/>
        <v>336</v>
      </c>
      <c r="AA1641" s="60">
        <f t="shared" si="181"/>
        <v>2336</v>
      </c>
    </row>
    <row r="1642" spans="1:27">
      <c r="A1642" s="84" t="str">
        <f t="shared" si="176"/>
        <v>6842501310</v>
      </c>
      <c r="B1642" s="84" t="str">
        <f t="shared" si="177"/>
        <v>02-336-08</v>
      </c>
      <c r="C1642" s="113" t="s">
        <v>3293</v>
      </c>
      <c r="D1642" s="113" t="s">
        <v>3291</v>
      </c>
      <c r="E1642" s="113" t="s">
        <v>785</v>
      </c>
      <c r="F1642" s="114">
        <v>59</v>
      </c>
      <c r="G1642" s="113" t="s">
        <v>3292</v>
      </c>
      <c r="H1642" s="113" t="s">
        <v>83</v>
      </c>
      <c r="I1642" s="113" t="s">
        <v>818</v>
      </c>
      <c r="J1642" s="113" t="s">
        <v>318</v>
      </c>
      <c r="K1642" s="113" t="s">
        <v>382</v>
      </c>
      <c r="L1642" s="113" t="s">
        <v>420</v>
      </c>
      <c r="M1642" s="113" t="s">
        <v>388</v>
      </c>
      <c r="N1642" s="113" t="s">
        <v>39</v>
      </c>
      <c r="O1642" s="113" t="s">
        <v>433</v>
      </c>
      <c r="P1642" s="113" t="s">
        <v>824</v>
      </c>
      <c r="Q1642" s="113">
        <v>310</v>
      </c>
      <c r="R1642" s="113" t="s">
        <v>83</v>
      </c>
      <c r="S1642" s="84" t="str">
        <f t="shared" si="175"/>
        <v>HATTERAS SILK</v>
      </c>
      <c r="T1642" s="84" t="str">
        <f t="shared" si="178"/>
        <v>серый</v>
      </c>
      <c r="Y1642" s="60">
        <f t="shared" si="179"/>
        <v>2</v>
      </c>
      <c r="Z1642" s="49">
        <f t="shared" si="180"/>
        <v>336</v>
      </c>
      <c r="AA1642" s="60">
        <f t="shared" si="181"/>
        <v>2336</v>
      </c>
    </row>
    <row r="1643" spans="1:27">
      <c r="A1643" s="84" t="str">
        <f t="shared" si="176"/>
        <v>6842501310</v>
      </c>
      <c r="B1643" s="84" t="str">
        <f t="shared" si="177"/>
        <v>02-336-08</v>
      </c>
      <c r="C1643" s="113" t="s">
        <v>3294</v>
      </c>
      <c r="D1643" s="113" t="s">
        <v>3291</v>
      </c>
      <c r="E1643" s="113" t="s">
        <v>788</v>
      </c>
      <c r="F1643" s="114">
        <v>61</v>
      </c>
      <c r="G1643" s="113" t="s">
        <v>3292</v>
      </c>
      <c r="H1643" s="113" t="s">
        <v>83</v>
      </c>
      <c r="I1643" s="113" t="s">
        <v>818</v>
      </c>
      <c r="J1643" s="113" t="s">
        <v>318</v>
      </c>
      <c r="K1643" s="113" t="s">
        <v>382</v>
      </c>
      <c r="L1643" s="113" t="s">
        <v>420</v>
      </c>
      <c r="M1643" s="113" t="s">
        <v>388</v>
      </c>
      <c r="N1643" s="113" t="s">
        <v>39</v>
      </c>
      <c r="O1643" s="113" t="s">
        <v>433</v>
      </c>
      <c r="P1643" s="113" t="s">
        <v>824</v>
      </c>
      <c r="Q1643" s="113">
        <v>310</v>
      </c>
      <c r="R1643" s="113" t="s">
        <v>83</v>
      </c>
      <c r="S1643" s="84" t="str">
        <f t="shared" si="175"/>
        <v>HATTERAS SILK</v>
      </c>
      <c r="T1643" s="84" t="str">
        <f t="shared" si="178"/>
        <v>серый</v>
      </c>
      <c r="Y1643" s="60">
        <f t="shared" si="179"/>
        <v>2</v>
      </c>
      <c r="Z1643" s="49">
        <f t="shared" si="180"/>
        <v>336</v>
      </c>
      <c r="AA1643" s="60">
        <f t="shared" si="181"/>
        <v>2336</v>
      </c>
    </row>
    <row r="1644" spans="1:27">
      <c r="A1644" s="84" t="str">
        <f t="shared" si="176"/>
        <v>6842501310</v>
      </c>
      <c r="B1644" s="84" t="str">
        <f t="shared" si="177"/>
        <v>02-336-08</v>
      </c>
      <c r="C1644" s="113" t="s">
        <v>3295</v>
      </c>
      <c r="D1644" s="113" t="s">
        <v>3291</v>
      </c>
      <c r="E1644" s="113" t="s">
        <v>789</v>
      </c>
      <c r="F1644" s="114">
        <v>63</v>
      </c>
      <c r="G1644" s="113" t="s">
        <v>3292</v>
      </c>
      <c r="H1644" s="113" t="s">
        <v>83</v>
      </c>
      <c r="I1644" s="113" t="s">
        <v>818</v>
      </c>
      <c r="J1644" s="113" t="s">
        <v>318</v>
      </c>
      <c r="K1644" s="113" t="s">
        <v>382</v>
      </c>
      <c r="L1644" s="113" t="s">
        <v>420</v>
      </c>
      <c r="M1644" s="113" t="s">
        <v>388</v>
      </c>
      <c r="N1644" s="113" t="s">
        <v>39</v>
      </c>
      <c r="O1644" s="113" t="s">
        <v>433</v>
      </c>
      <c r="P1644" s="113" t="s">
        <v>824</v>
      </c>
      <c r="Q1644" s="113">
        <v>310</v>
      </c>
      <c r="R1644" s="113" t="s">
        <v>83</v>
      </c>
      <c r="S1644" s="84" t="str">
        <f t="shared" si="175"/>
        <v>HATTERAS SILK</v>
      </c>
      <c r="T1644" s="84" t="str">
        <f t="shared" si="178"/>
        <v>серый</v>
      </c>
      <c r="Y1644" s="60">
        <f t="shared" si="179"/>
        <v>2</v>
      </c>
      <c r="Z1644" s="49">
        <f t="shared" si="180"/>
        <v>336</v>
      </c>
      <c r="AA1644" s="60">
        <f t="shared" si="181"/>
        <v>2336</v>
      </c>
    </row>
    <row r="1645" spans="1:27">
      <c r="A1645" s="84" t="str">
        <f t="shared" si="176"/>
        <v>6842501330</v>
      </c>
      <c r="B1645" s="84" t="str">
        <f t="shared" si="177"/>
        <v>02-336-05</v>
      </c>
      <c r="C1645" s="113" t="s">
        <v>3296</v>
      </c>
      <c r="D1645" s="113" t="s">
        <v>3297</v>
      </c>
      <c r="E1645" s="113" t="s">
        <v>787</v>
      </c>
      <c r="F1645" s="114">
        <v>57</v>
      </c>
      <c r="G1645" s="113" t="s">
        <v>3292</v>
      </c>
      <c r="H1645" s="113" t="s">
        <v>277</v>
      </c>
      <c r="I1645" s="113" t="s">
        <v>818</v>
      </c>
      <c r="J1645" s="113" t="s">
        <v>318</v>
      </c>
      <c r="K1645" s="113" t="s">
        <v>382</v>
      </c>
      <c r="L1645" s="113" t="s">
        <v>420</v>
      </c>
      <c r="M1645" s="113" t="s">
        <v>388</v>
      </c>
      <c r="N1645" s="113" t="s">
        <v>39</v>
      </c>
      <c r="O1645" s="113" t="s">
        <v>433</v>
      </c>
      <c r="P1645" s="113" t="s">
        <v>824</v>
      </c>
      <c r="Q1645" s="113">
        <v>330</v>
      </c>
      <c r="R1645" s="113" t="s">
        <v>83</v>
      </c>
      <c r="S1645" s="84" t="str">
        <f t="shared" si="175"/>
        <v>HATTERAS SILK</v>
      </c>
      <c r="T1645" s="84" t="str">
        <f t="shared" si="178"/>
        <v>темно-серый</v>
      </c>
      <c r="Y1645" s="60">
        <f t="shared" si="179"/>
        <v>2</v>
      </c>
      <c r="Z1645" s="49">
        <f t="shared" si="180"/>
        <v>336</v>
      </c>
      <c r="AA1645" s="60">
        <f t="shared" si="181"/>
        <v>2336</v>
      </c>
    </row>
    <row r="1646" spans="1:27">
      <c r="A1646" s="84" t="str">
        <f t="shared" si="176"/>
        <v>6842501330</v>
      </c>
      <c r="B1646" s="84" t="str">
        <f t="shared" si="177"/>
        <v>02-336-05</v>
      </c>
      <c r="C1646" s="113" t="s">
        <v>3298</v>
      </c>
      <c r="D1646" s="113" t="s">
        <v>3297</v>
      </c>
      <c r="E1646" s="113" t="s">
        <v>785</v>
      </c>
      <c r="F1646" s="114">
        <v>59</v>
      </c>
      <c r="G1646" s="113" t="s">
        <v>3292</v>
      </c>
      <c r="H1646" s="113" t="s">
        <v>277</v>
      </c>
      <c r="I1646" s="113" t="s">
        <v>818</v>
      </c>
      <c r="J1646" s="113" t="s">
        <v>318</v>
      </c>
      <c r="K1646" s="113" t="s">
        <v>382</v>
      </c>
      <c r="L1646" s="113" t="s">
        <v>420</v>
      </c>
      <c r="M1646" s="113" t="s">
        <v>388</v>
      </c>
      <c r="N1646" s="113" t="s">
        <v>39</v>
      </c>
      <c r="O1646" s="113" t="s">
        <v>433</v>
      </c>
      <c r="P1646" s="113" t="s">
        <v>824</v>
      </c>
      <c r="Q1646" s="113">
        <v>330</v>
      </c>
      <c r="R1646" s="113" t="s">
        <v>83</v>
      </c>
      <c r="S1646" s="84" t="str">
        <f t="shared" si="175"/>
        <v>HATTERAS SILK</v>
      </c>
      <c r="T1646" s="84" t="str">
        <f t="shared" si="178"/>
        <v>темно-серый</v>
      </c>
      <c r="Y1646" s="60">
        <f t="shared" si="179"/>
        <v>2</v>
      </c>
      <c r="Z1646" s="49">
        <f t="shared" si="180"/>
        <v>336</v>
      </c>
      <c r="AA1646" s="60">
        <f t="shared" si="181"/>
        <v>2336</v>
      </c>
    </row>
    <row r="1647" spans="1:27">
      <c r="A1647" s="84" t="str">
        <f t="shared" si="176"/>
        <v>6842501330</v>
      </c>
      <c r="B1647" s="84" t="str">
        <f t="shared" si="177"/>
        <v>02-336-05</v>
      </c>
      <c r="C1647" s="113" t="s">
        <v>3299</v>
      </c>
      <c r="D1647" s="113" t="s">
        <v>3297</v>
      </c>
      <c r="E1647" s="113" t="s">
        <v>788</v>
      </c>
      <c r="F1647" s="114">
        <v>61</v>
      </c>
      <c r="G1647" s="113" t="s">
        <v>3292</v>
      </c>
      <c r="H1647" s="113" t="s">
        <v>277</v>
      </c>
      <c r="I1647" s="113" t="s">
        <v>818</v>
      </c>
      <c r="J1647" s="113" t="s">
        <v>318</v>
      </c>
      <c r="K1647" s="113" t="s">
        <v>382</v>
      </c>
      <c r="L1647" s="113" t="s">
        <v>420</v>
      </c>
      <c r="M1647" s="113" t="s">
        <v>388</v>
      </c>
      <c r="N1647" s="113" t="s">
        <v>39</v>
      </c>
      <c r="O1647" s="113" t="s">
        <v>433</v>
      </c>
      <c r="P1647" s="113" t="s">
        <v>824</v>
      </c>
      <c r="Q1647" s="113">
        <v>330</v>
      </c>
      <c r="R1647" s="113" t="s">
        <v>83</v>
      </c>
      <c r="S1647" s="84" t="str">
        <f t="shared" si="175"/>
        <v>HATTERAS SILK</v>
      </c>
      <c r="T1647" s="84" t="str">
        <f t="shared" si="178"/>
        <v>темно-серый</v>
      </c>
      <c r="Y1647" s="60">
        <f t="shared" si="179"/>
        <v>2</v>
      </c>
      <c r="Z1647" s="49">
        <f t="shared" si="180"/>
        <v>336</v>
      </c>
      <c r="AA1647" s="60">
        <f t="shared" si="181"/>
        <v>2336</v>
      </c>
    </row>
    <row r="1648" spans="1:27">
      <c r="A1648" s="84" t="str">
        <f t="shared" si="176"/>
        <v>6842504367</v>
      </c>
      <c r="B1648" s="84" t="str">
        <f t="shared" si="177"/>
        <v>02-337-15</v>
      </c>
      <c r="C1648" s="113" t="s">
        <v>3300</v>
      </c>
      <c r="D1648" s="113" t="s">
        <v>3301</v>
      </c>
      <c r="E1648" s="113" t="s">
        <v>787</v>
      </c>
      <c r="F1648" s="114">
        <v>57</v>
      </c>
      <c r="G1648" s="113" t="s">
        <v>3302</v>
      </c>
      <c r="H1648" s="113" t="s">
        <v>226</v>
      </c>
      <c r="I1648" s="113" t="s">
        <v>3303</v>
      </c>
      <c r="J1648" s="113" t="s">
        <v>318</v>
      </c>
      <c r="K1648" s="113" t="s">
        <v>382</v>
      </c>
      <c r="L1648" s="113" t="s">
        <v>420</v>
      </c>
      <c r="M1648" s="113" t="s">
        <v>388</v>
      </c>
      <c r="N1648" s="113" t="s">
        <v>39</v>
      </c>
      <c r="O1648" s="113" t="s">
        <v>428</v>
      </c>
      <c r="P1648" s="113" t="s">
        <v>824</v>
      </c>
      <c r="Q1648" s="113">
        <v>367</v>
      </c>
      <c r="R1648" s="113" t="s">
        <v>86</v>
      </c>
      <c r="S1648" s="84" t="str">
        <f t="shared" si="175"/>
        <v>HATTERAS WOOL SILK</v>
      </c>
      <c r="T1648" s="84" t="str">
        <f t="shared" si="178"/>
        <v>светло-коричневый</v>
      </c>
      <c r="Y1648" s="60">
        <f t="shared" si="179"/>
        <v>2</v>
      </c>
      <c r="Z1648" s="49">
        <f t="shared" si="180"/>
        <v>337</v>
      </c>
      <c r="AA1648" s="60">
        <f t="shared" si="181"/>
        <v>2337</v>
      </c>
    </row>
    <row r="1649" spans="1:27">
      <c r="A1649" s="84" t="str">
        <f t="shared" si="176"/>
        <v>6842504367</v>
      </c>
      <c r="B1649" s="84" t="str">
        <f t="shared" si="177"/>
        <v>02-337-15</v>
      </c>
      <c r="C1649" s="113" t="s">
        <v>3304</v>
      </c>
      <c r="D1649" s="113" t="s">
        <v>3301</v>
      </c>
      <c r="E1649" s="113" t="s">
        <v>785</v>
      </c>
      <c r="F1649" s="114">
        <v>59</v>
      </c>
      <c r="G1649" s="113" t="s">
        <v>3302</v>
      </c>
      <c r="H1649" s="113" t="s">
        <v>226</v>
      </c>
      <c r="I1649" s="113" t="s">
        <v>3303</v>
      </c>
      <c r="J1649" s="113" t="s">
        <v>318</v>
      </c>
      <c r="K1649" s="113" t="s">
        <v>382</v>
      </c>
      <c r="L1649" s="113" t="s">
        <v>420</v>
      </c>
      <c r="M1649" s="113" t="s">
        <v>388</v>
      </c>
      <c r="N1649" s="113" t="s">
        <v>39</v>
      </c>
      <c r="O1649" s="113" t="s">
        <v>428</v>
      </c>
      <c r="P1649" s="113" t="s">
        <v>824</v>
      </c>
      <c r="Q1649" s="113">
        <v>367</v>
      </c>
      <c r="R1649" s="113" t="s">
        <v>86</v>
      </c>
      <c r="S1649" s="84" t="str">
        <f t="shared" si="175"/>
        <v>HATTERAS WOOL SILK</v>
      </c>
      <c r="T1649" s="84" t="str">
        <f t="shared" si="178"/>
        <v>светло-коричневый</v>
      </c>
      <c r="Y1649" s="60">
        <f t="shared" si="179"/>
        <v>2</v>
      </c>
      <c r="Z1649" s="49">
        <f t="shared" si="180"/>
        <v>337</v>
      </c>
      <c r="AA1649" s="60">
        <f t="shared" si="181"/>
        <v>2337</v>
      </c>
    </row>
    <row r="1650" spans="1:27">
      <c r="A1650" s="84" t="str">
        <f t="shared" si="176"/>
        <v>6842504367</v>
      </c>
      <c r="B1650" s="84" t="str">
        <f t="shared" si="177"/>
        <v>02-337-15</v>
      </c>
      <c r="C1650" s="113" t="s">
        <v>3305</v>
      </c>
      <c r="D1650" s="113" t="s">
        <v>3301</v>
      </c>
      <c r="E1650" s="113" t="s">
        <v>788</v>
      </c>
      <c r="F1650" s="114">
        <v>61</v>
      </c>
      <c r="G1650" s="113" t="s">
        <v>3302</v>
      </c>
      <c r="H1650" s="113" t="s">
        <v>226</v>
      </c>
      <c r="I1650" s="113" t="s">
        <v>3303</v>
      </c>
      <c r="J1650" s="113" t="s">
        <v>318</v>
      </c>
      <c r="K1650" s="113" t="s">
        <v>382</v>
      </c>
      <c r="L1650" s="113" t="s">
        <v>420</v>
      </c>
      <c r="M1650" s="113" t="s">
        <v>388</v>
      </c>
      <c r="N1650" s="113" t="s">
        <v>39</v>
      </c>
      <c r="O1650" s="113" t="s">
        <v>428</v>
      </c>
      <c r="P1650" s="113" t="s">
        <v>824</v>
      </c>
      <c r="Q1650" s="113">
        <v>367</v>
      </c>
      <c r="R1650" s="113" t="s">
        <v>86</v>
      </c>
      <c r="S1650" s="84" t="str">
        <f t="shared" si="175"/>
        <v>HATTERAS WOOL SILK</v>
      </c>
      <c r="T1650" s="84" t="str">
        <f t="shared" si="178"/>
        <v>светло-коричневый</v>
      </c>
      <c r="Y1650" s="60">
        <f t="shared" si="179"/>
        <v>2</v>
      </c>
      <c r="Z1650" s="49">
        <f t="shared" si="180"/>
        <v>337</v>
      </c>
      <c r="AA1650" s="60">
        <f t="shared" si="181"/>
        <v>2337</v>
      </c>
    </row>
    <row r="1651" spans="1:27">
      <c r="A1651" s="84" t="str">
        <f t="shared" si="176"/>
        <v>6842504367</v>
      </c>
      <c r="B1651" s="84" t="str">
        <f t="shared" si="177"/>
        <v>02-337-15</v>
      </c>
      <c r="C1651" s="113" t="s">
        <v>3306</v>
      </c>
      <c r="D1651" s="113" t="s">
        <v>3301</v>
      </c>
      <c r="E1651" s="113" t="s">
        <v>789</v>
      </c>
      <c r="F1651" s="114">
        <v>63</v>
      </c>
      <c r="G1651" s="113" t="s">
        <v>3302</v>
      </c>
      <c r="H1651" s="113" t="s">
        <v>226</v>
      </c>
      <c r="I1651" s="113" t="s">
        <v>3303</v>
      </c>
      <c r="J1651" s="113" t="s">
        <v>318</v>
      </c>
      <c r="K1651" s="113" t="s">
        <v>382</v>
      </c>
      <c r="L1651" s="113" t="s">
        <v>420</v>
      </c>
      <c r="M1651" s="113" t="s">
        <v>388</v>
      </c>
      <c r="N1651" s="113" t="s">
        <v>39</v>
      </c>
      <c r="O1651" s="113" t="s">
        <v>428</v>
      </c>
      <c r="P1651" s="113" t="s">
        <v>824</v>
      </c>
      <c r="Q1651" s="113">
        <v>367</v>
      </c>
      <c r="R1651" s="113" t="s">
        <v>86</v>
      </c>
      <c r="S1651" s="84" t="str">
        <f t="shared" si="175"/>
        <v>HATTERAS WOOL SILK</v>
      </c>
      <c r="T1651" s="84" t="str">
        <f t="shared" si="178"/>
        <v>светло-коричневый</v>
      </c>
      <c r="Y1651" s="60">
        <f t="shared" si="179"/>
        <v>2</v>
      </c>
      <c r="Z1651" s="49">
        <f t="shared" si="180"/>
        <v>337</v>
      </c>
      <c r="AA1651" s="60">
        <f t="shared" si="181"/>
        <v>2337</v>
      </c>
    </row>
    <row r="1652" spans="1:27">
      <c r="A1652" s="84" t="str">
        <f t="shared" si="176"/>
        <v>68431011</v>
      </c>
      <c r="B1652" s="84" t="str">
        <f t="shared" si="177"/>
        <v>02-211-09</v>
      </c>
      <c r="C1652" s="113" t="s">
        <v>3307</v>
      </c>
      <c r="D1652" s="113" t="s">
        <v>3308</v>
      </c>
      <c r="E1652" s="113" t="s">
        <v>787</v>
      </c>
      <c r="F1652" s="114">
        <v>57</v>
      </c>
      <c r="G1652" s="113" t="s">
        <v>2063</v>
      </c>
      <c r="H1652" s="113" t="s">
        <v>53</v>
      </c>
      <c r="I1652" s="113" t="s">
        <v>805</v>
      </c>
      <c r="J1652" s="113" t="s">
        <v>318</v>
      </c>
      <c r="K1652" s="113" t="s">
        <v>382</v>
      </c>
      <c r="L1652" s="113" t="s">
        <v>420</v>
      </c>
      <c r="M1652" s="113" t="s">
        <v>384</v>
      </c>
      <c r="N1652" s="113" t="s">
        <v>37</v>
      </c>
      <c r="O1652" s="113" t="s">
        <v>433</v>
      </c>
      <c r="P1652" s="113" t="s">
        <v>824</v>
      </c>
      <c r="Q1652" s="113">
        <v>1</v>
      </c>
      <c r="R1652" s="113" t="s">
        <v>53</v>
      </c>
      <c r="S1652" s="84" t="str">
        <f t="shared" si="175"/>
        <v>HATTERAS LINEN</v>
      </c>
      <c r="T1652" s="84" t="str">
        <f t="shared" si="178"/>
        <v>черный</v>
      </c>
      <c r="Y1652" s="60">
        <f t="shared" si="179"/>
        <v>2</v>
      </c>
      <c r="Z1652" s="49">
        <f t="shared" si="180"/>
        <v>211</v>
      </c>
      <c r="AA1652" s="60">
        <f t="shared" si="181"/>
        <v>2211</v>
      </c>
    </row>
    <row r="1653" spans="1:27">
      <c r="A1653" s="84" t="str">
        <f t="shared" si="176"/>
        <v>68431011</v>
      </c>
      <c r="B1653" s="84" t="str">
        <f t="shared" si="177"/>
        <v>02-211-09</v>
      </c>
      <c r="C1653" s="113" t="s">
        <v>3309</v>
      </c>
      <c r="D1653" s="113" t="s">
        <v>3308</v>
      </c>
      <c r="E1653" s="113" t="s">
        <v>797</v>
      </c>
      <c r="F1653" s="114">
        <v>58</v>
      </c>
      <c r="G1653" s="113" t="s">
        <v>2063</v>
      </c>
      <c r="H1653" s="113" t="s">
        <v>53</v>
      </c>
      <c r="I1653" s="113" t="s">
        <v>805</v>
      </c>
      <c r="J1653" s="113" t="s">
        <v>318</v>
      </c>
      <c r="K1653" s="113" t="s">
        <v>382</v>
      </c>
      <c r="L1653" s="113" t="s">
        <v>420</v>
      </c>
      <c r="M1653" s="113" t="s">
        <v>384</v>
      </c>
      <c r="N1653" s="113" t="s">
        <v>37</v>
      </c>
      <c r="O1653" s="113" t="s">
        <v>433</v>
      </c>
      <c r="P1653" s="113" t="s">
        <v>824</v>
      </c>
      <c r="Q1653" s="113">
        <v>1</v>
      </c>
      <c r="R1653" s="113" t="s">
        <v>53</v>
      </c>
      <c r="S1653" s="84" t="str">
        <f t="shared" si="175"/>
        <v>HATTERAS LINEN</v>
      </c>
      <c r="T1653" s="84" t="str">
        <f t="shared" si="178"/>
        <v>черный</v>
      </c>
      <c r="Y1653" s="60">
        <f t="shared" si="179"/>
        <v>2</v>
      </c>
      <c r="Z1653" s="49">
        <f t="shared" si="180"/>
        <v>211</v>
      </c>
      <c r="AA1653" s="60">
        <f t="shared" si="181"/>
        <v>2211</v>
      </c>
    </row>
    <row r="1654" spans="1:27">
      <c r="A1654" s="84" t="str">
        <f t="shared" si="176"/>
        <v>68431011</v>
      </c>
      <c r="B1654" s="84" t="str">
        <f t="shared" si="177"/>
        <v>02-211-09</v>
      </c>
      <c r="C1654" s="113" t="s">
        <v>3310</v>
      </c>
      <c r="D1654" s="113" t="s">
        <v>3308</v>
      </c>
      <c r="E1654" s="113" t="s">
        <v>785</v>
      </c>
      <c r="F1654" s="114">
        <v>59</v>
      </c>
      <c r="G1654" s="113" t="s">
        <v>2063</v>
      </c>
      <c r="H1654" s="113" t="s">
        <v>53</v>
      </c>
      <c r="I1654" s="113" t="s">
        <v>805</v>
      </c>
      <c r="J1654" s="113" t="s">
        <v>318</v>
      </c>
      <c r="K1654" s="113" t="s">
        <v>382</v>
      </c>
      <c r="L1654" s="113" t="s">
        <v>420</v>
      </c>
      <c r="M1654" s="113" t="s">
        <v>384</v>
      </c>
      <c r="N1654" s="113" t="s">
        <v>37</v>
      </c>
      <c r="O1654" s="113" t="s">
        <v>433</v>
      </c>
      <c r="P1654" s="113" t="s">
        <v>824</v>
      </c>
      <c r="Q1654" s="113">
        <v>1</v>
      </c>
      <c r="R1654" s="113" t="s">
        <v>53</v>
      </c>
      <c r="S1654" s="84" t="str">
        <f t="shared" si="175"/>
        <v>HATTERAS LINEN</v>
      </c>
      <c r="T1654" s="84" t="str">
        <f t="shared" si="178"/>
        <v>черный</v>
      </c>
      <c r="Y1654" s="60">
        <f t="shared" si="179"/>
        <v>2</v>
      </c>
      <c r="Z1654" s="49">
        <f t="shared" si="180"/>
        <v>211</v>
      </c>
      <c r="AA1654" s="60">
        <f t="shared" si="181"/>
        <v>2211</v>
      </c>
    </row>
    <row r="1655" spans="1:27">
      <c r="A1655" s="84" t="str">
        <f t="shared" si="176"/>
        <v>68431011</v>
      </c>
      <c r="B1655" s="84" t="str">
        <f t="shared" si="177"/>
        <v>02-211-09</v>
      </c>
      <c r="C1655" s="113" t="s">
        <v>3311</v>
      </c>
      <c r="D1655" s="113" t="s">
        <v>3308</v>
      </c>
      <c r="E1655" s="113" t="s">
        <v>798</v>
      </c>
      <c r="F1655" s="114">
        <v>60</v>
      </c>
      <c r="G1655" s="113" t="s">
        <v>2063</v>
      </c>
      <c r="H1655" s="113" t="s">
        <v>53</v>
      </c>
      <c r="I1655" s="113" t="s">
        <v>805</v>
      </c>
      <c r="J1655" s="113" t="s">
        <v>318</v>
      </c>
      <c r="K1655" s="113" t="s">
        <v>382</v>
      </c>
      <c r="L1655" s="113" t="s">
        <v>420</v>
      </c>
      <c r="M1655" s="113" t="s">
        <v>384</v>
      </c>
      <c r="N1655" s="113" t="s">
        <v>37</v>
      </c>
      <c r="O1655" s="113" t="s">
        <v>433</v>
      </c>
      <c r="P1655" s="113" t="s">
        <v>824</v>
      </c>
      <c r="Q1655" s="113">
        <v>1</v>
      </c>
      <c r="R1655" s="113" t="s">
        <v>53</v>
      </c>
      <c r="S1655" s="84" t="str">
        <f t="shared" si="175"/>
        <v>HATTERAS LINEN</v>
      </c>
      <c r="T1655" s="84" t="str">
        <f t="shared" si="178"/>
        <v>черный</v>
      </c>
      <c r="Y1655" s="60">
        <f t="shared" si="179"/>
        <v>2</v>
      </c>
      <c r="Z1655" s="49">
        <f t="shared" si="180"/>
        <v>211</v>
      </c>
      <c r="AA1655" s="60">
        <f t="shared" si="181"/>
        <v>2211</v>
      </c>
    </row>
    <row r="1656" spans="1:27">
      <c r="A1656" s="84" t="str">
        <f t="shared" si="176"/>
        <v>68431011</v>
      </c>
      <c r="B1656" s="84" t="str">
        <f t="shared" si="177"/>
        <v>02-211-09</v>
      </c>
      <c r="C1656" s="113" t="s">
        <v>3312</v>
      </c>
      <c r="D1656" s="113" t="s">
        <v>3308</v>
      </c>
      <c r="E1656" s="113" t="s">
        <v>1161</v>
      </c>
      <c r="F1656" s="114">
        <v>64</v>
      </c>
      <c r="G1656" s="113" t="s">
        <v>2063</v>
      </c>
      <c r="H1656" s="113" t="s">
        <v>53</v>
      </c>
      <c r="I1656" s="113" t="s">
        <v>805</v>
      </c>
      <c r="J1656" s="113" t="s">
        <v>318</v>
      </c>
      <c r="K1656" s="113" t="s">
        <v>382</v>
      </c>
      <c r="L1656" s="113" t="s">
        <v>420</v>
      </c>
      <c r="M1656" s="113" t="s">
        <v>384</v>
      </c>
      <c r="N1656" s="113" t="s">
        <v>37</v>
      </c>
      <c r="O1656" s="113" t="s">
        <v>433</v>
      </c>
      <c r="P1656" s="113" t="s">
        <v>824</v>
      </c>
      <c r="Q1656" s="113">
        <v>1</v>
      </c>
      <c r="R1656" s="113" t="s">
        <v>53</v>
      </c>
      <c r="S1656" s="84" t="str">
        <f t="shared" si="175"/>
        <v>HATTERAS LINEN</v>
      </c>
      <c r="T1656" s="84" t="str">
        <f t="shared" si="178"/>
        <v>черный</v>
      </c>
      <c r="Y1656" s="60">
        <f t="shared" si="179"/>
        <v>2</v>
      </c>
      <c r="Z1656" s="49">
        <f t="shared" si="180"/>
        <v>211</v>
      </c>
      <c r="AA1656" s="60">
        <f t="shared" si="181"/>
        <v>2211</v>
      </c>
    </row>
    <row r="1657" spans="1:27">
      <c r="A1657" s="84" t="str">
        <f t="shared" si="176"/>
        <v>684390238</v>
      </c>
      <c r="B1657" s="84" t="str">
        <f t="shared" si="177"/>
        <v>02-338-00</v>
      </c>
      <c r="C1657" s="113" t="s">
        <v>3313</v>
      </c>
      <c r="D1657" s="113" t="s">
        <v>3314</v>
      </c>
      <c r="E1657" s="113" t="s">
        <v>787</v>
      </c>
      <c r="F1657" s="114">
        <v>57</v>
      </c>
      <c r="G1657" s="113" t="s">
        <v>3315</v>
      </c>
      <c r="H1657" s="113" t="s">
        <v>209</v>
      </c>
      <c r="I1657" s="113" t="s">
        <v>3173</v>
      </c>
      <c r="J1657" s="113" t="s">
        <v>318</v>
      </c>
      <c r="K1657" s="113" t="s">
        <v>382</v>
      </c>
      <c r="L1657" s="113" t="s">
        <v>420</v>
      </c>
      <c r="M1657" s="113" t="s">
        <v>388</v>
      </c>
      <c r="N1657" s="113" t="s">
        <v>37</v>
      </c>
      <c r="O1657" s="113" t="s">
        <v>433</v>
      </c>
      <c r="P1657" s="113" t="s">
        <v>824</v>
      </c>
      <c r="Q1657" s="113">
        <v>38</v>
      </c>
      <c r="R1657" s="113" t="s">
        <v>71</v>
      </c>
      <c r="S1657" s="84" t="str">
        <f t="shared" si="175"/>
        <v>HATTERAS PATCHWORK</v>
      </c>
      <c r="T1657" s="84" t="str">
        <f t="shared" si="178"/>
        <v>разноцветный</v>
      </c>
      <c r="Y1657" s="60">
        <f t="shared" si="179"/>
        <v>2</v>
      </c>
      <c r="Z1657" s="49">
        <f t="shared" si="180"/>
        <v>338</v>
      </c>
      <c r="AA1657" s="60">
        <f t="shared" si="181"/>
        <v>2338</v>
      </c>
    </row>
    <row r="1658" spans="1:27">
      <c r="A1658" s="84" t="str">
        <f t="shared" si="176"/>
        <v>684390238</v>
      </c>
      <c r="B1658" s="84" t="str">
        <f t="shared" si="177"/>
        <v>02-338-00</v>
      </c>
      <c r="C1658" s="113" t="s">
        <v>3316</v>
      </c>
      <c r="D1658" s="113" t="s">
        <v>3314</v>
      </c>
      <c r="E1658" s="113" t="s">
        <v>785</v>
      </c>
      <c r="F1658" s="114">
        <v>59</v>
      </c>
      <c r="G1658" s="113" t="s">
        <v>3315</v>
      </c>
      <c r="H1658" s="113" t="s">
        <v>209</v>
      </c>
      <c r="I1658" s="113" t="s">
        <v>3173</v>
      </c>
      <c r="J1658" s="113" t="s">
        <v>318</v>
      </c>
      <c r="K1658" s="113" t="s">
        <v>382</v>
      </c>
      <c r="L1658" s="113" t="s">
        <v>420</v>
      </c>
      <c r="M1658" s="113" t="s">
        <v>388</v>
      </c>
      <c r="N1658" s="113" t="s">
        <v>37</v>
      </c>
      <c r="O1658" s="113" t="s">
        <v>433</v>
      </c>
      <c r="P1658" s="113" t="s">
        <v>824</v>
      </c>
      <c r="Q1658" s="113">
        <v>38</v>
      </c>
      <c r="R1658" s="113" t="s">
        <v>71</v>
      </c>
      <c r="S1658" s="84" t="str">
        <f t="shared" si="175"/>
        <v>HATTERAS PATCHWORK</v>
      </c>
      <c r="T1658" s="84" t="str">
        <f t="shared" si="178"/>
        <v>разноцветный</v>
      </c>
      <c r="Y1658" s="60">
        <f t="shared" si="179"/>
        <v>2</v>
      </c>
      <c r="Z1658" s="49">
        <f t="shared" si="180"/>
        <v>338</v>
      </c>
      <c r="AA1658" s="60">
        <f t="shared" si="181"/>
        <v>2338</v>
      </c>
    </row>
    <row r="1659" spans="1:27">
      <c r="A1659" s="84" t="str">
        <f t="shared" si="176"/>
        <v>684390238</v>
      </c>
      <c r="B1659" s="84" t="str">
        <f t="shared" si="177"/>
        <v>02-338-00</v>
      </c>
      <c r="C1659" s="113" t="s">
        <v>3317</v>
      </c>
      <c r="D1659" s="113" t="s">
        <v>3314</v>
      </c>
      <c r="E1659" s="113" t="s">
        <v>788</v>
      </c>
      <c r="F1659" s="114">
        <v>61</v>
      </c>
      <c r="G1659" s="113" t="s">
        <v>3315</v>
      </c>
      <c r="H1659" s="113" t="s">
        <v>209</v>
      </c>
      <c r="I1659" s="113" t="s">
        <v>3173</v>
      </c>
      <c r="J1659" s="113" t="s">
        <v>318</v>
      </c>
      <c r="K1659" s="113" t="s">
        <v>382</v>
      </c>
      <c r="L1659" s="113" t="s">
        <v>420</v>
      </c>
      <c r="M1659" s="113" t="s">
        <v>388</v>
      </c>
      <c r="N1659" s="113" t="s">
        <v>37</v>
      </c>
      <c r="O1659" s="113" t="s">
        <v>433</v>
      </c>
      <c r="P1659" s="113" t="s">
        <v>824</v>
      </c>
      <c r="Q1659" s="113">
        <v>38</v>
      </c>
      <c r="R1659" s="113" t="s">
        <v>71</v>
      </c>
      <c r="S1659" s="84" t="str">
        <f t="shared" si="175"/>
        <v>HATTERAS PATCHWORK</v>
      </c>
      <c r="T1659" s="84" t="str">
        <f t="shared" si="178"/>
        <v>разноцветный</v>
      </c>
      <c r="Y1659" s="60">
        <f t="shared" si="179"/>
        <v>2</v>
      </c>
      <c r="Z1659" s="49">
        <f t="shared" si="180"/>
        <v>338</v>
      </c>
      <c r="AA1659" s="60">
        <f t="shared" si="181"/>
        <v>2338</v>
      </c>
    </row>
    <row r="1660" spans="1:27">
      <c r="A1660" s="84" t="str">
        <f t="shared" si="176"/>
        <v>684390238</v>
      </c>
      <c r="B1660" s="84" t="str">
        <f t="shared" si="177"/>
        <v>02-338-00</v>
      </c>
      <c r="C1660" s="113" t="s">
        <v>3318</v>
      </c>
      <c r="D1660" s="113" t="s">
        <v>3314</v>
      </c>
      <c r="E1660" s="113" t="s">
        <v>789</v>
      </c>
      <c r="F1660" s="114">
        <v>63</v>
      </c>
      <c r="G1660" s="113" t="s">
        <v>3315</v>
      </c>
      <c r="H1660" s="113" t="s">
        <v>209</v>
      </c>
      <c r="I1660" s="113" t="s">
        <v>3173</v>
      </c>
      <c r="J1660" s="113" t="s">
        <v>318</v>
      </c>
      <c r="K1660" s="113" t="s">
        <v>382</v>
      </c>
      <c r="L1660" s="113" t="s">
        <v>420</v>
      </c>
      <c r="M1660" s="113" t="s">
        <v>388</v>
      </c>
      <c r="N1660" s="113" t="s">
        <v>37</v>
      </c>
      <c r="O1660" s="113" t="s">
        <v>433</v>
      </c>
      <c r="P1660" s="113" t="s">
        <v>824</v>
      </c>
      <c r="Q1660" s="113">
        <v>38</v>
      </c>
      <c r="R1660" s="113" t="s">
        <v>71</v>
      </c>
      <c r="S1660" s="84" t="str">
        <f t="shared" si="175"/>
        <v>HATTERAS PATCHWORK</v>
      </c>
      <c r="T1660" s="84" t="str">
        <f t="shared" si="178"/>
        <v>разноцветный</v>
      </c>
      <c r="Y1660" s="60">
        <f t="shared" si="179"/>
        <v>2</v>
      </c>
      <c r="Z1660" s="49">
        <f t="shared" si="180"/>
        <v>338</v>
      </c>
      <c r="AA1660" s="60">
        <f t="shared" si="181"/>
        <v>2338</v>
      </c>
    </row>
    <row r="1661" spans="1:27">
      <c r="A1661" s="84" t="str">
        <f t="shared" si="176"/>
        <v>7435701628</v>
      </c>
      <c r="B1661" s="84" t="str">
        <f t="shared" si="177"/>
        <v>02-339-06</v>
      </c>
      <c r="C1661" s="113" t="s">
        <v>3319</v>
      </c>
      <c r="D1661" s="113" t="s">
        <v>3320</v>
      </c>
      <c r="E1661" s="113" t="s">
        <v>787</v>
      </c>
      <c r="F1661" s="114">
        <v>57</v>
      </c>
      <c r="G1661" s="113" t="s">
        <v>3321</v>
      </c>
      <c r="H1661" s="113" t="s">
        <v>71</v>
      </c>
      <c r="I1661" s="113" t="s">
        <v>3054</v>
      </c>
      <c r="J1661" s="113" t="s">
        <v>350</v>
      </c>
      <c r="K1661" s="113" t="s">
        <v>382</v>
      </c>
      <c r="L1661" s="113" t="s">
        <v>420</v>
      </c>
      <c r="M1661" s="113" t="s">
        <v>388</v>
      </c>
      <c r="N1661" s="113" t="s">
        <v>43</v>
      </c>
      <c r="O1661" s="113" t="s">
        <v>386</v>
      </c>
      <c r="P1661" s="113" t="s">
        <v>824</v>
      </c>
      <c r="Q1661" s="113">
        <v>628</v>
      </c>
      <c r="R1661" s="113" t="s">
        <v>71</v>
      </c>
      <c r="S1661" s="84" t="str">
        <f t="shared" si="175"/>
        <v>ARMY CAP STRIPES</v>
      </c>
      <c r="T1661" s="84" t="str">
        <f t="shared" si="178"/>
        <v>синий</v>
      </c>
      <c r="Y1661" s="60">
        <f t="shared" si="179"/>
        <v>2</v>
      </c>
      <c r="Z1661" s="49">
        <f t="shared" si="180"/>
        <v>339</v>
      </c>
      <c r="AA1661" s="60">
        <f t="shared" si="181"/>
        <v>2339</v>
      </c>
    </row>
    <row r="1662" spans="1:27">
      <c r="A1662" s="84" t="str">
        <f t="shared" si="176"/>
        <v>7435701628</v>
      </c>
      <c r="B1662" s="84" t="str">
        <f t="shared" si="177"/>
        <v>02-339-06</v>
      </c>
      <c r="C1662" s="113" t="s">
        <v>3322</v>
      </c>
      <c r="D1662" s="113" t="s">
        <v>3320</v>
      </c>
      <c r="E1662" s="113" t="s">
        <v>785</v>
      </c>
      <c r="F1662" s="114">
        <v>59</v>
      </c>
      <c r="G1662" s="113" t="s">
        <v>3321</v>
      </c>
      <c r="H1662" s="113" t="s">
        <v>71</v>
      </c>
      <c r="I1662" s="113" t="s">
        <v>3054</v>
      </c>
      <c r="J1662" s="113" t="s">
        <v>350</v>
      </c>
      <c r="K1662" s="113" t="s">
        <v>382</v>
      </c>
      <c r="L1662" s="113" t="s">
        <v>420</v>
      </c>
      <c r="M1662" s="113" t="s">
        <v>388</v>
      </c>
      <c r="N1662" s="113" t="s">
        <v>43</v>
      </c>
      <c r="O1662" s="113" t="s">
        <v>386</v>
      </c>
      <c r="P1662" s="113" t="s">
        <v>824</v>
      </c>
      <c r="Q1662" s="113">
        <v>628</v>
      </c>
      <c r="R1662" s="113" t="s">
        <v>71</v>
      </c>
      <c r="S1662" s="84" t="str">
        <f t="shared" si="175"/>
        <v>ARMY CAP STRIPES</v>
      </c>
      <c r="T1662" s="84" t="str">
        <f t="shared" si="178"/>
        <v>синий</v>
      </c>
      <c r="Y1662" s="60">
        <f t="shared" si="179"/>
        <v>2</v>
      </c>
      <c r="Z1662" s="49">
        <f t="shared" si="180"/>
        <v>339</v>
      </c>
      <c r="AA1662" s="60">
        <f t="shared" si="181"/>
        <v>2339</v>
      </c>
    </row>
    <row r="1663" spans="1:27">
      <c r="A1663" s="84" t="str">
        <f t="shared" si="176"/>
        <v>74911021</v>
      </c>
      <c r="B1663" s="84" t="str">
        <f t="shared" si="177"/>
        <v>02-340-09</v>
      </c>
      <c r="C1663" s="113" t="s">
        <v>3323</v>
      </c>
      <c r="D1663" s="113" t="s">
        <v>3324</v>
      </c>
      <c r="E1663" s="113" t="s">
        <v>787</v>
      </c>
      <c r="F1663" s="114">
        <v>57</v>
      </c>
      <c r="G1663" s="113" t="s">
        <v>3325</v>
      </c>
      <c r="H1663" s="113" t="s">
        <v>53</v>
      </c>
      <c r="I1663" s="113" t="s">
        <v>3103</v>
      </c>
      <c r="J1663" s="113" t="s">
        <v>350</v>
      </c>
      <c r="K1663" s="113" t="s">
        <v>382</v>
      </c>
      <c r="L1663" s="113" t="s">
        <v>420</v>
      </c>
      <c r="M1663" s="113" t="s">
        <v>388</v>
      </c>
      <c r="N1663" s="113" t="s">
        <v>43</v>
      </c>
      <c r="O1663" s="113" t="s">
        <v>448</v>
      </c>
      <c r="P1663" s="113" t="s">
        <v>824</v>
      </c>
      <c r="Q1663" s="113">
        <v>1</v>
      </c>
      <c r="R1663" s="113" t="s">
        <v>53</v>
      </c>
      <c r="S1663" s="84" t="str">
        <f t="shared" si="175"/>
        <v>ARMY CAP</v>
      </c>
      <c r="T1663" s="84" t="str">
        <f t="shared" si="178"/>
        <v>черный</v>
      </c>
      <c r="Y1663" s="60">
        <f t="shared" si="179"/>
        <v>2</v>
      </c>
      <c r="Z1663" s="49">
        <f t="shared" si="180"/>
        <v>340</v>
      </c>
      <c r="AA1663" s="60">
        <f t="shared" si="181"/>
        <v>2340</v>
      </c>
    </row>
    <row r="1664" spans="1:27">
      <c r="A1664" s="84" t="str">
        <f t="shared" si="176"/>
        <v>74911021</v>
      </c>
      <c r="B1664" s="84" t="str">
        <f t="shared" si="177"/>
        <v>02-340-09</v>
      </c>
      <c r="C1664" s="113" t="s">
        <v>3326</v>
      </c>
      <c r="D1664" s="113" t="s">
        <v>3324</v>
      </c>
      <c r="E1664" s="113" t="s">
        <v>785</v>
      </c>
      <c r="F1664" s="114">
        <v>59</v>
      </c>
      <c r="G1664" s="113" t="s">
        <v>3325</v>
      </c>
      <c r="H1664" s="113" t="s">
        <v>53</v>
      </c>
      <c r="I1664" s="113" t="s">
        <v>3103</v>
      </c>
      <c r="J1664" s="113" t="s">
        <v>350</v>
      </c>
      <c r="K1664" s="113" t="s">
        <v>382</v>
      </c>
      <c r="L1664" s="113" t="s">
        <v>420</v>
      </c>
      <c r="M1664" s="113" t="s">
        <v>388</v>
      </c>
      <c r="N1664" s="113" t="s">
        <v>43</v>
      </c>
      <c r="O1664" s="113" t="s">
        <v>448</v>
      </c>
      <c r="P1664" s="113" t="s">
        <v>824</v>
      </c>
      <c r="Q1664" s="113">
        <v>1</v>
      </c>
      <c r="R1664" s="113" t="s">
        <v>53</v>
      </c>
      <c r="S1664" s="84" t="str">
        <f t="shared" si="175"/>
        <v>ARMY CAP</v>
      </c>
      <c r="T1664" s="84" t="str">
        <f t="shared" si="178"/>
        <v>черный</v>
      </c>
      <c r="Y1664" s="60">
        <f t="shared" si="179"/>
        <v>2</v>
      </c>
      <c r="Z1664" s="49">
        <f t="shared" si="180"/>
        <v>340</v>
      </c>
      <c r="AA1664" s="60">
        <f t="shared" si="181"/>
        <v>2340</v>
      </c>
    </row>
    <row r="1665" spans="1:27">
      <c r="A1665" s="84" t="str">
        <f t="shared" si="176"/>
        <v>74911021</v>
      </c>
      <c r="B1665" s="84" t="str">
        <f t="shared" si="177"/>
        <v>02-340-09</v>
      </c>
      <c r="C1665" s="113" t="s">
        <v>3327</v>
      </c>
      <c r="D1665" s="113" t="s">
        <v>3324</v>
      </c>
      <c r="E1665" s="113" t="s">
        <v>788</v>
      </c>
      <c r="F1665" s="114">
        <v>61</v>
      </c>
      <c r="G1665" s="113" t="s">
        <v>3325</v>
      </c>
      <c r="H1665" s="113" t="s">
        <v>53</v>
      </c>
      <c r="I1665" s="113" t="s">
        <v>3103</v>
      </c>
      <c r="J1665" s="113" t="s">
        <v>350</v>
      </c>
      <c r="K1665" s="113" t="s">
        <v>382</v>
      </c>
      <c r="L1665" s="113" t="s">
        <v>420</v>
      </c>
      <c r="M1665" s="113" t="s">
        <v>388</v>
      </c>
      <c r="N1665" s="113" t="s">
        <v>43</v>
      </c>
      <c r="O1665" s="113" t="s">
        <v>448</v>
      </c>
      <c r="P1665" s="113" t="s">
        <v>824</v>
      </c>
      <c r="Q1665" s="113">
        <v>1</v>
      </c>
      <c r="R1665" s="113" t="s">
        <v>53</v>
      </c>
      <c r="S1665" s="84" t="str">
        <f t="shared" si="175"/>
        <v>ARMY CAP</v>
      </c>
      <c r="T1665" s="84" t="str">
        <f t="shared" si="178"/>
        <v>черный</v>
      </c>
      <c r="Y1665" s="60">
        <f t="shared" si="179"/>
        <v>2</v>
      </c>
      <c r="Z1665" s="49">
        <f t="shared" si="180"/>
        <v>340</v>
      </c>
      <c r="AA1665" s="60">
        <f t="shared" si="181"/>
        <v>2340</v>
      </c>
    </row>
    <row r="1666" spans="1:27">
      <c r="A1666" s="84" t="str">
        <f t="shared" si="176"/>
        <v>74911021</v>
      </c>
      <c r="B1666" s="84" t="str">
        <f t="shared" si="177"/>
        <v>02-340-09</v>
      </c>
      <c r="C1666" s="113" t="s">
        <v>3328</v>
      </c>
      <c r="D1666" s="113" t="s">
        <v>3324</v>
      </c>
      <c r="E1666" s="113" t="s">
        <v>790</v>
      </c>
      <c r="F1666" s="114">
        <v>55</v>
      </c>
      <c r="G1666" s="113" t="s">
        <v>3325</v>
      </c>
      <c r="H1666" s="113" t="s">
        <v>53</v>
      </c>
      <c r="I1666" s="113" t="s">
        <v>3103</v>
      </c>
      <c r="J1666" s="113" t="s">
        <v>350</v>
      </c>
      <c r="K1666" s="113" t="s">
        <v>382</v>
      </c>
      <c r="L1666" s="113" t="s">
        <v>420</v>
      </c>
      <c r="M1666" s="113" t="s">
        <v>388</v>
      </c>
      <c r="N1666" s="113" t="s">
        <v>43</v>
      </c>
      <c r="O1666" s="113" t="s">
        <v>448</v>
      </c>
      <c r="P1666" s="113" t="s">
        <v>824</v>
      </c>
      <c r="Q1666" s="113">
        <v>1</v>
      </c>
      <c r="R1666" s="113" t="s">
        <v>53</v>
      </c>
      <c r="S1666" s="84" t="str">
        <f t="shared" ref="S1666:S1729" si="182">IF(A1666&lt;&gt;"",IF(FIND(" ",G1666)&gt;=1,MID(G1666,FIND(" ",G1666)+1,LEN(G1666)),""),"")</f>
        <v>ARMY CAP</v>
      </c>
      <c r="T1666" s="84" t="str">
        <f t="shared" si="178"/>
        <v>черный</v>
      </c>
      <c r="Y1666" s="60">
        <f t="shared" si="179"/>
        <v>2</v>
      </c>
      <c r="Z1666" s="49">
        <f t="shared" si="180"/>
        <v>340</v>
      </c>
      <c r="AA1666" s="60">
        <f t="shared" si="181"/>
        <v>2340</v>
      </c>
    </row>
    <row r="1667" spans="1:27">
      <c r="A1667" s="84" t="str">
        <f t="shared" ref="A1667:A1730" si="183">IF(G1667&amp;Q1667&lt;&gt;"",IF(FIND(" ",G1667)&gt;=1,MID(G1667,1,FIND(" ",G1667)-1)&amp;Q1667,G1667&amp;Q1667),"")</f>
        <v>181100199</v>
      </c>
      <c r="B1667" s="84" t="str">
        <f t="shared" ref="B1667:B1730" si="184">IF(C1667&lt;&gt;"",LEFT(C1667,9),"")</f>
        <v>02-341-18</v>
      </c>
      <c r="C1667" s="113" t="s">
        <v>3329</v>
      </c>
      <c r="D1667" s="113" t="s">
        <v>3330</v>
      </c>
      <c r="E1667" s="113" t="s">
        <v>787</v>
      </c>
      <c r="F1667" s="114">
        <v>57</v>
      </c>
      <c r="G1667" s="113" t="s">
        <v>3331</v>
      </c>
      <c r="H1667" s="113" t="s">
        <v>78</v>
      </c>
      <c r="I1667" s="113" t="s">
        <v>792</v>
      </c>
      <c r="J1667" s="113" t="s">
        <v>325</v>
      </c>
      <c r="K1667" s="113" t="s">
        <v>382</v>
      </c>
      <c r="L1667" s="113" t="s">
        <v>420</v>
      </c>
      <c r="M1667" s="113" t="s">
        <v>384</v>
      </c>
      <c r="N1667" s="113" t="s">
        <v>43</v>
      </c>
      <c r="O1667" s="113" t="s">
        <v>433</v>
      </c>
      <c r="P1667" s="113" t="s">
        <v>824</v>
      </c>
      <c r="Q1667" s="113">
        <v>99</v>
      </c>
      <c r="R1667" s="113" t="s">
        <v>78</v>
      </c>
      <c r="S1667" s="84" t="str">
        <f t="shared" si="182"/>
        <v>BUCKET CLASSIC CARS</v>
      </c>
      <c r="T1667" s="84" t="str">
        <f t="shared" ref="T1667:T1730" si="185">IF(H1667&lt;&gt;"",H1667,"")</f>
        <v>красный</v>
      </c>
      <c r="Y1667" s="60">
        <f t="shared" ref="Y1667:Y1730" si="186">IFERROR(VALUE(MID($C1667,1,2)),0)</f>
        <v>2</v>
      </c>
      <c r="Z1667" s="49">
        <f t="shared" ref="Z1667:Z1730" si="187">IFERROR(VALUE(MID($C1667,4,3)),0)</f>
        <v>341</v>
      </c>
      <c r="AA1667" s="60">
        <f t="shared" ref="AA1667:AA1730" si="188">VALUE(RIGHT("00"&amp;Y1667,2)&amp;RIGHT("000"&amp;Z1667,3))</f>
        <v>2341</v>
      </c>
    </row>
    <row r="1668" spans="1:27">
      <c r="A1668" s="84" t="str">
        <f t="shared" si="183"/>
        <v>181100199</v>
      </c>
      <c r="B1668" s="84" t="str">
        <f t="shared" si="184"/>
        <v>02-341-18</v>
      </c>
      <c r="C1668" s="113" t="s">
        <v>3332</v>
      </c>
      <c r="D1668" s="113" t="s">
        <v>3330</v>
      </c>
      <c r="E1668" s="113" t="s">
        <v>785</v>
      </c>
      <c r="F1668" s="114">
        <v>59</v>
      </c>
      <c r="G1668" s="113" t="s">
        <v>3331</v>
      </c>
      <c r="H1668" s="113" t="s">
        <v>78</v>
      </c>
      <c r="I1668" s="113" t="s">
        <v>792</v>
      </c>
      <c r="J1668" s="113" t="s">
        <v>325</v>
      </c>
      <c r="K1668" s="113" t="s">
        <v>382</v>
      </c>
      <c r="L1668" s="113" t="s">
        <v>420</v>
      </c>
      <c r="M1668" s="113" t="s">
        <v>384</v>
      </c>
      <c r="N1668" s="113" t="s">
        <v>43</v>
      </c>
      <c r="O1668" s="113" t="s">
        <v>433</v>
      </c>
      <c r="P1668" s="113" t="s">
        <v>824</v>
      </c>
      <c r="Q1668" s="113">
        <v>99</v>
      </c>
      <c r="R1668" s="113" t="s">
        <v>78</v>
      </c>
      <c r="S1668" s="84" t="str">
        <f t="shared" si="182"/>
        <v>BUCKET CLASSIC CARS</v>
      </c>
      <c r="T1668" s="84" t="str">
        <f t="shared" si="185"/>
        <v>красный</v>
      </c>
      <c r="Y1668" s="60">
        <f t="shared" si="186"/>
        <v>2</v>
      </c>
      <c r="Z1668" s="49">
        <f t="shared" si="187"/>
        <v>341</v>
      </c>
      <c r="AA1668" s="60">
        <f t="shared" si="188"/>
        <v>2341</v>
      </c>
    </row>
    <row r="1669" spans="1:27">
      <c r="A1669" s="84" t="str">
        <f t="shared" si="183"/>
        <v>181100199</v>
      </c>
      <c r="B1669" s="84" t="str">
        <f t="shared" si="184"/>
        <v>02-341-18</v>
      </c>
      <c r="C1669" s="113" t="s">
        <v>3333</v>
      </c>
      <c r="D1669" s="113" t="s">
        <v>3330</v>
      </c>
      <c r="E1669" s="113" t="s">
        <v>788</v>
      </c>
      <c r="F1669" s="114">
        <v>61</v>
      </c>
      <c r="G1669" s="113" t="s">
        <v>3331</v>
      </c>
      <c r="H1669" s="113" t="s">
        <v>78</v>
      </c>
      <c r="I1669" s="113" t="s">
        <v>792</v>
      </c>
      <c r="J1669" s="113" t="s">
        <v>325</v>
      </c>
      <c r="K1669" s="113" t="s">
        <v>382</v>
      </c>
      <c r="L1669" s="113" t="s">
        <v>420</v>
      </c>
      <c r="M1669" s="113" t="s">
        <v>384</v>
      </c>
      <c r="N1669" s="113" t="s">
        <v>43</v>
      </c>
      <c r="O1669" s="113" t="s">
        <v>433</v>
      </c>
      <c r="P1669" s="113" t="s">
        <v>824</v>
      </c>
      <c r="Q1669" s="113">
        <v>99</v>
      </c>
      <c r="R1669" s="113" t="s">
        <v>78</v>
      </c>
      <c r="S1669" s="84" t="str">
        <f t="shared" si="182"/>
        <v>BUCKET CLASSIC CARS</v>
      </c>
      <c r="T1669" s="84" t="str">
        <f t="shared" si="185"/>
        <v>красный</v>
      </c>
      <c r="Y1669" s="60">
        <f t="shared" si="186"/>
        <v>2</v>
      </c>
      <c r="Z1669" s="49">
        <f t="shared" si="187"/>
        <v>341</v>
      </c>
      <c r="AA1669" s="60">
        <f t="shared" si="188"/>
        <v>2341</v>
      </c>
    </row>
    <row r="1670" spans="1:27">
      <c r="A1670" s="84" t="str">
        <f t="shared" si="183"/>
        <v>181100199</v>
      </c>
      <c r="B1670" s="84" t="str">
        <f t="shared" si="184"/>
        <v>02-341-18</v>
      </c>
      <c r="C1670" s="113" t="s">
        <v>3334</v>
      </c>
      <c r="D1670" s="113" t="s">
        <v>3330</v>
      </c>
      <c r="E1670" s="113" t="s">
        <v>789</v>
      </c>
      <c r="F1670" s="114">
        <v>63</v>
      </c>
      <c r="G1670" s="113" t="s">
        <v>3331</v>
      </c>
      <c r="H1670" s="113" t="s">
        <v>78</v>
      </c>
      <c r="I1670" s="113" t="s">
        <v>792</v>
      </c>
      <c r="J1670" s="113" t="s">
        <v>325</v>
      </c>
      <c r="K1670" s="113" t="s">
        <v>382</v>
      </c>
      <c r="L1670" s="113" t="s">
        <v>420</v>
      </c>
      <c r="M1670" s="113" t="s">
        <v>384</v>
      </c>
      <c r="N1670" s="113" t="s">
        <v>43</v>
      </c>
      <c r="O1670" s="113" t="s">
        <v>433</v>
      </c>
      <c r="P1670" s="113" t="s">
        <v>824</v>
      </c>
      <c r="Q1670" s="113">
        <v>99</v>
      </c>
      <c r="R1670" s="113" t="s">
        <v>78</v>
      </c>
      <c r="S1670" s="84" t="str">
        <f t="shared" si="182"/>
        <v>BUCKET CLASSIC CARS</v>
      </c>
      <c r="T1670" s="84" t="str">
        <f t="shared" si="185"/>
        <v>красный</v>
      </c>
      <c r="Y1670" s="60">
        <f t="shared" si="186"/>
        <v>2</v>
      </c>
      <c r="Z1670" s="49">
        <f t="shared" si="187"/>
        <v>341</v>
      </c>
      <c r="AA1670" s="60">
        <f t="shared" si="188"/>
        <v>2341</v>
      </c>
    </row>
    <row r="1671" spans="1:27">
      <c r="A1671" s="84" t="str">
        <f t="shared" si="183"/>
        <v>181100199</v>
      </c>
      <c r="B1671" s="84" t="str">
        <f t="shared" si="184"/>
        <v>02-341-18</v>
      </c>
      <c r="C1671" s="113" t="s">
        <v>3335</v>
      </c>
      <c r="D1671" s="113" t="s">
        <v>3330</v>
      </c>
      <c r="E1671" s="113" t="s">
        <v>790</v>
      </c>
      <c r="F1671" s="114">
        <v>55</v>
      </c>
      <c r="G1671" s="113" t="s">
        <v>3331</v>
      </c>
      <c r="H1671" s="113" t="s">
        <v>78</v>
      </c>
      <c r="I1671" s="113" t="s">
        <v>792</v>
      </c>
      <c r="J1671" s="113" t="s">
        <v>325</v>
      </c>
      <c r="K1671" s="113" t="s">
        <v>382</v>
      </c>
      <c r="L1671" s="113" t="s">
        <v>420</v>
      </c>
      <c r="M1671" s="113" t="s">
        <v>384</v>
      </c>
      <c r="N1671" s="113" t="s">
        <v>43</v>
      </c>
      <c r="O1671" s="113" t="s">
        <v>433</v>
      </c>
      <c r="P1671" s="113" t="s">
        <v>824</v>
      </c>
      <c r="Q1671" s="113">
        <v>99</v>
      </c>
      <c r="R1671" s="113" t="s">
        <v>78</v>
      </c>
      <c r="S1671" s="84" t="str">
        <f t="shared" si="182"/>
        <v>BUCKET CLASSIC CARS</v>
      </c>
      <c r="T1671" s="84" t="str">
        <f t="shared" si="185"/>
        <v>красный</v>
      </c>
      <c r="Y1671" s="60">
        <f t="shared" si="186"/>
        <v>2</v>
      </c>
      <c r="Z1671" s="49">
        <f t="shared" si="187"/>
        <v>341</v>
      </c>
      <c r="AA1671" s="60">
        <f t="shared" si="188"/>
        <v>2341</v>
      </c>
    </row>
    <row r="1672" spans="1:27">
      <c r="A1672" s="84" t="str">
        <f t="shared" si="183"/>
        <v>18111012</v>
      </c>
      <c r="B1672" s="84" t="str">
        <f t="shared" si="184"/>
        <v>02-162-16</v>
      </c>
      <c r="C1672" s="113" t="s">
        <v>3336</v>
      </c>
      <c r="D1672" s="113" t="s">
        <v>3337</v>
      </c>
      <c r="E1672" s="113" t="s">
        <v>787</v>
      </c>
      <c r="F1672" s="114">
        <v>57</v>
      </c>
      <c r="G1672" s="113" t="s">
        <v>1742</v>
      </c>
      <c r="H1672" s="113" t="s">
        <v>55</v>
      </c>
      <c r="I1672" s="113" t="s">
        <v>792</v>
      </c>
      <c r="J1672" s="113" t="s">
        <v>325</v>
      </c>
      <c r="K1672" s="113" t="s">
        <v>382</v>
      </c>
      <c r="L1672" s="113" t="s">
        <v>420</v>
      </c>
      <c r="M1672" s="113" t="s">
        <v>384</v>
      </c>
      <c r="N1672" s="113" t="s">
        <v>43</v>
      </c>
      <c r="O1672" s="113" t="s">
        <v>386</v>
      </c>
      <c r="P1672" s="113" t="s">
        <v>824</v>
      </c>
      <c r="Q1672" s="113">
        <v>2</v>
      </c>
      <c r="R1672" s="113" t="s">
        <v>71</v>
      </c>
      <c r="S1672" s="84" t="str">
        <f t="shared" si="182"/>
        <v>BUCKET DELAVE</v>
      </c>
      <c r="T1672" s="84" t="str">
        <f t="shared" si="185"/>
        <v>темно-синий</v>
      </c>
      <c r="Y1672" s="60">
        <f t="shared" si="186"/>
        <v>2</v>
      </c>
      <c r="Z1672" s="49">
        <f t="shared" si="187"/>
        <v>162</v>
      </c>
      <c r="AA1672" s="60">
        <f t="shared" si="188"/>
        <v>2162</v>
      </c>
    </row>
    <row r="1673" spans="1:27">
      <c r="A1673" s="84" t="str">
        <f t="shared" si="183"/>
        <v>18111012</v>
      </c>
      <c r="B1673" s="84" t="str">
        <f t="shared" si="184"/>
        <v>02-162-16</v>
      </c>
      <c r="C1673" s="113" t="s">
        <v>3338</v>
      </c>
      <c r="D1673" s="113" t="s">
        <v>3337</v>
      </c>
      <c r="E1673" s="113" t="s">
        <v>785</v>
      </c>
      <c r="F1673" s="114">
        <v>59</v>
      </c>
      <c r="G1673" s="113" t="s">
        <v>1742</v>
      </c>
      <c r="H1673" s="113" t="s">
        <v>55</v>
      </c>
      <c r="I1673" s="113" t="s">
        <v>792</v>
      </c>
      <c r="J1673" s="113" t="s">
        <v>325</v>
      </c>
      <c r="K1673" s="113" t="s">
        <v>382</v>
      </c>
      <c r="L1673" s="113" t="s">
        <v>420</v>
      </c>
      <c r="M1673" s="113" t="s">
        <v>384</v>
      </c>
      <c r="N1673" s="113" t="s">
        <v>43</v>
      </c>
      <c r="O1673" s="113" t="s">
        <v>386</v>
      </c>
      <c r="P1673" s="113" t="s">
        <v>824</v>
      </c>
      <c r="Q1673" s="113">
        <v>2</v>
      </c>
      <c r="R1673" s="113" t="s">
        <v>71</v>
      </c>
      <c r="S1673" s="84" t="str">
        <f t="shared" si="182"/>
        <v>BUCKET DELAVE</v>
      </c>
      <c r="T1673" s="84" t="str">
        <f t="shared" si="185"/>
        <v>темно-синий</v>
      </c>
      <c r="Y1673" s="60">
        <f t="shared" si="186"/>
        <v>2</v>
      </c>
      <c r="Z1673" s="49">
        <f t="shared" si="187"/>
        <v>162</v>
      </c>
      <c r="AA1673" s="60">
        <f t="shared" si="188"/>
        <v>2162</v>
      </c>
    </row>
    <row r="1674" spans="1:27">
      <c r="A1674" s="84" t="str">
        <f t="shared" si="183"/>
        <v>18111012</v>
      </c>
      <c r="B1674" s="84" t="str">
        <f t="shared" si="184"/>
        <v>02-162-16</v>
      </c>
      <c r="C1674" s="113" t="s">
        <v>3339</v>
      </c>
      <c r="D1674" s="113" t="s">
        <v>3337</v>
      </c>
      <c r="E1674" s="113" t="s">
        <v>788</v>
      </c>
      <c r="F1674" s="114">
        <v>61</v>
      </c>
      <c r="G1674" s="113" t="s">
        <v>1742</v>
      </c>
      <c r="H1674" s="113" t="s">
        <v>55</v>
      </c>
      <c r="I1674" s="113" t="s">
        <v>792</v>
      </c>
      <c r="J1674" s="113" t="s">
        <v>325</v>
      </c>
      <c r="K1674" s="113" t="s">
        <v>382</v>
      </c>
      <c r="L1674" s="113" t="s">
        <v>420</v>
      </c>
      <c r="M1674" s="113" t="s">
        <v>384</v>
      </c>
      <c r="N1674" s="113" t="s">
        <v>43</v>
      </c>
      <c r="O1674" s="113" t="s">
        <v>386</v>
      </c>
      <c r="P1674" s="113" t="s">
        <v>824</v>
      </c>
      <c r="Q1674" s="113">
        <v>2</v>
      </c>
      <c r="R1674" s="113" t="s">
        <v>71</v>
      </c>
      <c r="S1674" s="84" t="str">
        <f t="shared" si="182"/>
        <v>BUCKET DELAVE</v>
      </c>
      <c r="T1674" s="84" t="str">
        <f t="shared" si="185"/>
        <v>темно-синий</v>
      </c>
      <c r="Y1674" s="60">
        <f t="shared" si="186"/>
        <v>2</v>
      </c>
      <c r="Z1674" s="49">
        <f t="shared" si="187"/>
        <v>162</v>
      </c>
      <c r="AA1674" s="60">
        <f t="shared" si="188"/>
        <v>2162</v>
      </c>
    </row>
    <row r="1675" spans="1:27">
      <c r="A1675" s="84" t="str">
        <f t="shared" si="183"/>
        <v>18111012</v>
      </c>
      <c r="B1675" s="84" t="str">
        <f t="shared" si="184"/>
        <v>02-162-16</v>
      </c>
      <c r="C1675" s="113" t="s">
        <v>3340</v>
      </c>
      <c r="D1675" s="113" t="s">
        <v>3337</v>
      </c>
      <c r="E1675" s="113" t="s">
        <v>790</v>
      </c>
      <c r="F1675" s="114">
        <v>55</v>
      </c>
      <c r="G1675" s="113" t="s">
        <v>1742</v>
      </c>
      <c r="H1675" s="113" t="s">
        <v>55</v>
      </c>
      <c r="I1675" s="113" t="s">
        <v>792</v>
      </c>
      <c r="J1675" s="113" t="s">
        <v>325</v>
      </c>
      <c r="K1675" s="113" t="s">
        <v>382</v>
      </c>
      <c r="L1675" s="113" t="s">
        <v>420</v>
      </c>
      <c r="M1675" s="113" t="s">
        <v>384</v>
      </c>
      <c r="N1675" s="113" t="s">
        <v>43</v>
      </c>
      <c r="O1675" s="113" t="s">
        <v>386</v>
      </c>
      <c r="P1675" s="113" t="s">
        <v>824</v>
      </c>
      <c r="Q1675" s="113">
        <v>2</v>
      </c>
      <c r="R1675" s="113" t="s">
        <v>71</v>
      </c>
      <c r="S1675" s="84" t="str">
        <f t="shared" si="182"/>
        <v>BUCKET DELAVE</v>
      </c>
      <c r="T1675" s="84" t="str">
        <f t="shared" si="185"/>
        <v>темно-синий</v>
      </c>
      <c r="Y1675" s="60">
        <f t="shared" si="186"/>
        <v>2</v>
      </c>
      <c r="Z1675" s="49">
        <f t="shared" si="187"/>
        <v>162</v>
      </c>
      <c r="AA1675" s="60">
        <f t="shared" si="188"/>
        <v>2162</v>
      </c>
    </row>
    <row r="1676" spans="1:27">
      <c r="A1676" s="84" t="str">
        <f t="shared" si="183"/>
        <v>18111012</v>
      </c>
      <c r="B1676" s="84" t="str">
        <f t="shared" si="184"/>
        <v>02-162-16</v>
      </c>
      <c r="C1676" s="113" t="s">
        <v>3341</v>
      </c>
      <c r="D1676" s="113" t="s">
        <v>3337</v>
      </c>
      <c r="E1676" s="113" t="s">
        <v>789</v>
      </c>
      <c r="F1676" s="114">
        <v>63</v>
      </c>
      <c r="G1676" s="113" t="s">
        <v>1742</v>
      </c>
      <c r="H1676" s="113" t="s">
        <v>55</v>
      </c>
      <c r="I1676" s="113" t="s">
        <v>792</v>
      </c>
      <c r="J1676" s="113" t="s">
        <v>325</v>
      </c>
      <c r="K1676" s="113" t="s">
        <v>382</v>
      </c>
      <c r="L1676" s="113" t="s">
        <v>420</v>
      </c>
      <c r="M1676" s="113" t="s">
        <v>384</v>
      </c>
      <c r="N1676" s="113" t="s">
        <v>43</v>
      </c>
      <c r="O1676" s="113" t="s">
        <v>386</v>
      </c>
      <c r="P1676" s="113" t="s">
        <v>824</v>
      </c>
      <c r="Q1676" s="113">
        <v>2</v>
      </c>
      <c r="R1676" s="113" t="s">
        <v>71</v>
      </c>
      <c r="S1676" s="84" t="str">
        <f t="shared" si="182"/>
        <v>BUCKET DELAVE</v>
      </c>
      <c r="T1676" s="84" t="str">
        <f t="shared" si="185"/>
        <v>темно-синий</v>
      </c>
      <c r="Y1676" s="60">
        <f t="shared" si="186"/>
        <v>2</v>
      </c>
      <c r="Z1676" s="49">
        <f t="shared" si="187"/>
        <v>162</v>
      </c>
      <c r="AA1676" s="60">
        <f t="shared" si="188"/>
        <v>2162</v>
      </c>
    </row>
    <row r="1677" spans="1:27">
      <c r="A1677" s="84" t="str">
        <f t="shared" si="183"/>
        <v>181110161</v>
      </c>
      <c r="B1677" s="84" t="str">
        <f t="shared" si="184"/>
        <v>02-162-03</v>
      </c>
      <c r="C1677" s="113" t="s">
        <v>3342</v>
      </c>
      <c r="D1677" s="113" t="s">
        <v>3343</v>
      </c>
      <c r="E1677" s="113" t="s">
        <v>787</v>
      </c>
      <c r="F1677" s="114">
        <v>57</v>
      </c>
      <c r="G1677" s="113" t="s">
        <v>1742</v>
      </c>
      <c r="H1677" s="113" t="s">
        <v>195</v>
      </c>
      <c r="I1677" s="113" t="s">
        <v>792</v>
      </c>
      <c r="J1677" s="113" t="s">
        <v>325</v>
      </c>
      <c r="K1677" s="113" t="s">
        <v>382</v>
      </c>
      <c r="L1677" s="113" t="s">
        <v>420</v>
      </c>
      <c r="M1677" s="113" t="s">
        <v>384</v>
      </c>
      <c r="N1677" s="113" t="s">
        <v>43</v>
      </c>
      <c r="O1677" s="113" t="s">
        <v>386</v>
      </c>
      <c r="P1677" s="113" t="s">
        <v>824</v>
      </c>
      <c r="Q1677" s="113">
        <v>61</v>
      </c>
      <c r="R1677" s="113" t="s">
        <v>195</v>
      </c>
      <c r="S1677" s="84" t="str">
        <f t="shared" si="182"/>
        <v>BUCKET DELAVE</v>
      </c>
      <c r="T1677" s="84" t="str">
        <f t="shared" si="185"/>
        <v>оливковый</v>
      </c>
      <c r="Y1677" s="60">
        <f t="shared" si="186"/>
        <v>2</v>
      </c>
      <c r="Z1677" s="49">
        <f t="shared" si="187"/>
        <v>162</v>
      </c>
      <c r="AA1677" s="60">
        <f t="shared" si="188"/>
        <v>2162</v>
      </c>
    </row>
    <row r="1678" spans="1:27">
      <c r="A1678" s="84" t="str">
        <f t="shared" si="183"/>
        <v>181110161</v>
      </c>
      <c r="B1678" s="84" t="str">
        <f t="shared" si="184"/>
        <v>02-162-03</v>
      </c>
      <c r="C1678" s="113" t="s">
        <v>3344</v>
      </c>
      <c r="D1678" s="113" t="s">
        <v>3343</v>
      </c>
      <c r="E1678" s="113" t="s">
        <v>785</v>
      </c>
      <c r="F1678" s="114">
        <v>59</v>
      </c>
      <c r="G1678" s="113" t="s">
        <v>1742</v>
      </c>
      <c r="H1678" s="113" t="s">
        <v>195</v>
      </c>
      <c r="I1678" s="113" t="s">
        <v>792</v>
      </c>
      <c r="J1678" s="113" t="s">
        <v>325</v>
      </c>
      <c r="K1678" s="113" t="s">
        <v>382</v>
      </c>
      <c r="L1678" s="113" t="s">
        <v>420</v>
      </c>
      <c r="M1678" s="113" t="s">
        <v>384</v>
      </c>
      <c r="N1678" s="113" t="s">
        <v>43</v>
      </c>
      <c r="O1678" s="113" t="s">
        <v>386</v>
      </c>
      <c r="P1678" s="113" t="s">
        <v>824</v>
      </c>
      <c r="Q1678" s="113">
        <v>61</v>
      </c>
      <c r="R1678" s="113" t="s">
        <v>195</v>
      </c>
      <c r="S1678" s="84" t="str">
        <f t="shared" si="182"/>
        <v>BUCKET DELAVE</v>
      </c>
      <c r="T1678" s="84" t="str">
        <f t="shared" si="185"/>
        <v>оливковый</v>
      </c>
      <c r="Y1678" s="60">
        <f t="shared" si="186"/>
        <v>2</v>
      </c>
      <c r="Z1678" s="49">
        <f t="shared" si="187"/>
        <v>162</v>
      </c>
      <c r="AA1678" s="60">
        <f t="shared" si="188"/>
        <v>2162</v>
      </c>
    </row>
    <row r="1679" spans="1:27">
      <c r="A1679" s="84" t="str">
        <f t="shared" si="183"/>
        <v>181110161</v>
      </c>
      <c r="B1679" s="84" t="str">
        <f t="shared" si="184"/>
        <v>02-162-03</v>
      </c>
      <c r="C1679" s="113" t="s">
        <v>3345</v>
      </c>
      <c r="D1679" s="113" t="s">
        <v>3343</v>
      </c>
      <c r="E1679" s="113" t="s">
        <v>788</v>
      </c>
      <c r="F1679" s="114">
        <v>61</v>
      </c>
      <c r="G1679" s="113" t="s">
        <v>1742</v>
      </c>
      <c r="H1679" s="113" t="s">
        <v>195</v>
      </c>
      <c r="I1679" s="113" t="s">
        <v>792</v>
      </c>
      <c r="J1679" s="113" t="s">
        <v>325</v>
      </c>
      <c r="K1679" s="113" t="s">
        <v>382</v>
      </c>
      <c r="L1679" s="113" t="s">
        <v>420</v>
      </c>
      <c r="M1679" s="113" t="s">
        <v>384</v>
      </c>
      <c r="N1679" s="113" t="s">
        <v>43</v>
      </c>
      <c r="O1679" s="113" t="s">
        <v>386</v>
      </c>
      <c r="P1679" s="113" t="s">
        <v>824</v>
      </c>
      <c r="Q1679" s="113">
        <v>61</v>
      </c>
      <c r="R1679" s="113" t="s">
        <v>195</v>
      </c>
      <c r="S1679" s="84" t="str">
        <f t="shared" si="182"/>
        <v>BUCKET DELAVE</v>
      </c>
      <c r="T1679" s="84" t="str">
        <f t="shared" si="185"/>
        <v>оливковый</v>
      </c>
      <c r="Y1679" s="60">
        <f t="shared" si="186"/>
        <v>2</v>
      </c>
      <c r="Z1679" s="49">
        <f t="shared" si="187"/>
        <v>162</v>
      </c>
      <c r="AA1679" s="60">
        <f t="shared" si="188"/>
        <v>2162</v>
      </c>
    </row>
    <row r="1680" spans="1:27">
      <c r="A1680" s="84" t="str">
        <f t="shared" si="183"/>
        <v>18111101</v>
      </c>
      <c r="B1680" s="84" t="str">
        <f t="shared" si="184"/>
        <v>02-342-09</v>
      </c>
      <c r="C1680" s="113" t="s">
        <v>3346</v>
      </c>
      <c r="D1680" s="113" t="s">
        <v>3347</v>
      </c>
      <c r="E1680" s="113" t="s">
        <v>790</v>
      </c>
      <c r="F1680" s="114">
        <v>55</v>
      </c>
      <c r="G1680" s="113" t="s">
        <v>3348</v>
      </c>
      <c r="H1680" s="113" t="s">
        <v>53</v>
      </c>
      <c r="I1680" s="113" t="s">
        <v>792</v>
      </c>
      <c r="J1680" s="113" t="s">
        <v>325</v>
      </c>
      <c r="K1680" s="113" t="s">
        <v>382</v>
      </c>
      <c r="L1680" s="113" t="s">
        <v>420</v>
      </c>
      <c r="M1680" s="113" t="s">
        <v>384</v>
      </c>
      <c r="N1680" s="113" t="s">
        <v>43</v>
      </c>
      <c r="O1680" s="113" t="s">
        <v>386</v>
      </c>
      <c r="P1680" s="113" t="s">
        <v>824</v>
      </c>
      <c r="Q1680" s="113">
        <v>1</v>
      </c>
      <c r="R1680" s="113" t="s">
        <v>53</v>
      </c>
      <c r="S1680" s="84" t="str">
        <f t="shared" si="182"/>
        <v>BUCKET COTTON TWILL</v>
      </c>
      <c r="T1680" s="84" t="str">
        <f t="shared" si="185"/>
        <v>черный</v>
      </c>
      <c r="Y1680" s="60">
        <f t="shared" si="186"/>
        <v>2</v>
      </c>
      <c r="Z1680" s="49">
        <f t="shared" si="187"/>
        <v>342</v>
      </c>
      <c r="AA1680" s="60">
        <f t="shared" si="188"/>
        <v>2342</v>
      </c>
    </row>
    <row r="1681" spans="1:27">
      <c r="A1681" s="84" t="str">
        <f t="shared" si="183"/>
        <v>18111101</v>
      </c>
      <c r="B1681" s="84" t="str">
        <f t="shared" si="184"/>
        <v>02-342-09</v>
      </c>
      <c r="C1681" s="113" t="s">
        <v>3349</v>
      </c>
      <c r="D1681" s="113" t="s">
        <v>3347</v>
      </c>
      <c r="E1681" s="113" t="s">
        <v>787</v>
      </c>
      <c r="F1681" s="114">
        <v>57</v>
      </c>
      <c r="G1681" s="113" t="s">
        <v>3348</v>
      </c>
      <c r="H1681" s="113" t="s">
        <v>53</v>
      </c>
      <c r="I1681" s="113" t="s">
        <v>792</v>
      </c>
      <c r="J1681" s="113" t="s">
        <v>325</v>
      </c>
      <c r="K1681" s="113" t="s">
        <v>382</v>
      </c>
      <c r="L1681" s="113" t="s">
        <v>420</v>
      </c>
      <c r="M1681" s="113" t="s">
        <v>384</v>
      </c>
      <c r="N1681" s="113" t="s">
        <v>43</v>
      </c>
      <c r="O1681" s="113" t="s">
        <v>386</v>
      </c>
      <c r="P1681" s="113" t="s">
        <v>824</v>
      </c>
      <c r="Q1681" s="113">
        <v>1</v>
      </c>
      <c r="R1681" s="113" t="s">
        <v>53</v>
      </c>
      <c r="S1681" s="84" t="str">
        <f t="shared" si="182"/>
        <v>BUCKET COTTON TWILL</v>
      </c>
      <c r="T1681" s="84" t="str">
        <f t="shared" si="185"/>
        <v>черный</v>
      </c>
      <c r="Y1681" s="60">
        <f t="shared" si="186"/>
        <v>2</v>
      </c>
      <c r="Z1681" s="49">
        <f t="shared" si="187"/>
        <v>342</v>
      </c>
      <c r="AA1681" s="60">
        <f t="shared" si="188"/>
        <v>2342</v>
      </c>
    </row>
    <row r="1682" spans="1:27">
      <c r="A1682" s="84" t="str">
        <f t="shared" si="183"/>
        <v>18111101</v>
      </c>
      <c r="B1682" s="84" t="str">
        <f t="shared" si="184"/>
        <v>02-342-09</v>
      </c>
      <c r="C1682" s="113" t="s">
        <v>3350</v>
      </c>
      <c r="D1682" s="113" t="s">
        <v>3347</v>
      </c>
      <c r="E1682" s="113" t="s">
        <v>785</v>
      </c>
      <c r="F1682" s="114">
        <v>59</v>
      </c>
      <c r="G1682" s="113" t="s">
        <v>3348</v>
      </c>
      <c r="H1682" s="113" t="s">
        <v>53</v>
      </c>
      <c r="I1682" s="113" t="s">
        <v>792</v>
      </c>
      <c r="J1682" s="113" t="s">
        <v>325</v>
      </c>
      <c r="K1682" s="113" t="s">
        <v>382</v>
      </c>
      <c r="L1682" s="113" t="s">
        <v>420</v>
      </c>
      <c r="M1682" s="113" t="s">
        <v>384</v>
      </c>
      <c r="N1682" s="113" t="s">
        <v>43</v>
      </c>
      <c r="O1682" s="113" t="s">
        <v>386</v>
      </c>
      <c r="P1682" s="113" t="s">
        <v>824</v>
      </c>
      <c r="Q1682" s="113">
        <v>1</v>
      </c>
      <c r="R1682" s="113" t="s">
        <v>53</v>
      </c>
      <c r="S1682" s="84" t="str">
        <f t="shared" si="182"/>
        <v>BUCKET COTTON TWILL</v>
      </c>
      <c r="T1682" s="84" t="str">
        <f t="shared" si="185"/>
        <v>черный</v>
      </c>
      <c r="Y1682" s="60">
        <f t="shared" si="186"/>
        <v>2</v>
      </c>
      <c r="Z1682" s="49">
        <f t="shared" si="187"/>
        <v>342</v>
      </c>
      <c r="AA1682" s="60">
        <f t="shared" si="188"/>
        <v>2342</v>
      </c>
    </row>
    <row r="1683" spans="1:27">
      <c r="A1683" s="84" t="str">
        <f t="shared" si="183"/>
        <v>18111101</v>
      </c>
      <c r="B1683" s="84" t="str">
        <f t="shared" si="184"/>
        <v>02-342-09</v>
      </c>
      <c r="C1683" s="113" t="s">
        <v>3351</v>
      </c>
      <c r="D1683" s="113" t="s">
        <v>3347</v>
      </c>
      <c r="E1683" s="113" t="s">
        <v>788</v>
      </c>
      <c r="F1683" s="114">
        <v>61</v>
      </c>
      <c r="G1683" s="113" t="s">
        <v>3348</v>
      </c>
      <c r="H1683" s="113" t="s">
        <v>53</v>
      </c>
      <c r="I1683" s="113" t="s">
        <v>792</v>
      </c>
      <c r="J1683" s="113" t="s">
        <v>325</v>
      </c>
      <c r="K1683" s="113" t="s">
        <v>382</v>
      </c>
      <c r="L1683" s="113" t="s">
        <v>420</v>
      </c>
      <c r="M1683" s="113" t="s">
        <v>384</v>
      </c>
      <c r="N1683" s="113" t="s">
        <v>43</v>
      </c>
      <c r="O1683" s="113" t="s">
        <v>386</v>
      </c>
      <c r="P1683" s="113" t="s">
        <v>824</v>
      </c>
      <c r="Q1683" s="113">
        <v>1</v>
      </c>
      <c r="R1683" s="113" t="s">
        <v>53</v>
      </c>
      <c r="S1683" s="84" t="str">
        <f t="shared" si="182"/>
        <v>BUCKET COTTON TWILL</v>
      </c>
      <c r="T1683" s="84" t="str">
        <f t="shared" si="185"/>
        <v>черный</v>
      </c>
      <c r="Y1683" s="60">
        <f t="shared" si="186"/>
        <v>2</v>
      </c>
      <c r="Z1683" s="49">
        <f t="shared" si="187"/>
        <v>342</v>
      </c>
      <c r="AA1683" s="60">
        <f t="shared" si="188"/>
        <v>2342</v>
      </c>
    </row>
    <row r="1684" spans="1:27">
      <c r="A1684" s="84" t="str">
        <f t="shared" si="183"/>
        <v>18111102</v>
      </c>
      <c r="B1684" s="84" t="str">
        <f t="shared" si="184"/>
        <v>02-342-16</v>
      </c>
      <c r="C1684" s="113" t="s">
        <v>3352</v>
      </c>
      <c r="D1684" s="113" t="s">
        <v>3353</v>
      </c>
      <c r="E1684" s="113" t="s">
        <v>790</v>
      </c>
      <c r="F1684" s="114">
        <v>55</v>
      </c>
      <c r="G1684" s="113" t="s">
        <v>3348</v>
      </c>
      <c r="H1684" s="113" t="s">
        <v>55</v>
      </c>
      <c r="I1684" s="113" t="s">
        <v>792</v>
      </c>
      <c r="J1684" s="113" t="s">
        <v>325</v>
      </c>
      <c r="K1684" s="113" t="s">
        <v>382</v>
      </c>
      <c r="L1684" s="113" t="s">
        <v>420</v>
      </c>
      <c r="M1684" s="113" t="s">
        <v>384</v>
      </c>
      <c r="N1684" s="113" t="s">
        <v>43</v>
      </c>
      <c r="O1684" s="113" t="s">
        <v>386</v>
      </c>
      <c r="P1684" s="113" t="s">
        <v>824</v>
      </c>
      <c r="Q1684" s="113">
        <v>2</v>
      </c>
      <c r="R1684" s="113" t="s">
        <v>71</v>
      </c>
      <c r="S1684" s="84" t="str">
        <f t="shared" si="182"/>
        <v>BUCKET COTTON TWILL</v>
      </c>
      <c r="T1684" s="84" t="str">
        <f t="shared" si="185"/>
        <v>темно-синий</v>
      </c>
      <c r="Y1684" s="60">
        <f t="shared" si="186"/>
        <v>2</v>
      </c>
      <c r="Z1684" s="49">
        <f t="shared" si="187"/>
        <v>342</v>
      </c>
      <c r="AA1684" s="60">
        <f t="shared" si="188"/>
        <v>2342</v>
      </c>
    </row>
    <row r="1685" spans="1:27">
      <c r="A1685" s="84" t="str">
        <f t="shared" si="183"/>
        <v>18111102</v>
      </c>
      <c r="B1685" s="84" t="str">
        <f t="shared" si="184"/>
        <v>02-342-16</v>
      </c>
      <c r="C1685" s="113" t="s">
        <v>3354</v>
      </c>
      <c r="D1685" s="113" t="s">
        <v>3353</v>
      </c>
      <c r="E1685" s="113" t="s">
        <v>787</v>
      </c>
      <c r="F1685" s="114">
        <v>57</v>
      </c>
      <c r="G1685" s="113" t="s">
        <v>3348</v>
      </c>
      <c r="H1685" s="113" t="s">
        <v>55</v>
      </c>
      <c r="I1685" s="113" t="s">
        <v>792</v>
      </c>
      <c r="J1685" s="113" t="s">
        <v>325</v>
      </c>
      <c r="K1685" s="113" t="s">
        <v>382</v>
      </c>
      <c r="L1685" s="113" t="s">
        <v>420</v>
      </c>
      <c r="M1685" s="113" t="s">
        <v>384</v>
      </c>
      <c r="N1685" s="113" t="s">
        <v>43</v>
      </c>
      <c r="O1685" s="113" t="s">
        <v>386</v>
      </c>
      <c r="P1685" s="113" t="s">
        <v>824</v>
      </c>
      <c r="Q1685" s="113">
        <v>2</v>
      </c>
      <c r="R1685" s="113" t="s">
        <v>71</v>
      </c>
      <c r="S1685" s="84" t="str">
        <f t="shared" si="182"/>
        <v>BUCKET COTTON TWILL</v>
      </c>
      <c r="T1685" s="84" t="str">
        <f t="shared" si="185"/>
        <v>темно-синий</v>
      </c>
      <c r="Y1685" s="60">
        <f t="shared" si="186"/>
        <v>2</v>
      </c>
      <c r="Z1685" s="49">
        <f t="shared" si="187"/>
        <v>342</v>
      </c>
      <c r="AA1685" s="60">
        <f t="shared" si="188"/>
        <v>2342</v>
      </c>
    </row>
    <row r="1686" spans="1:27">
      <c r="A1686" s="84" t="str">
        <f t="shared" si="183"/>
        <v>18111102</v>
      </c>
      <c r="B1686" s="84" t="str">
        <f t="shared" si="184"/>
        <v>02-342-16</v>
      </c>
      <c r="C1686" s="113" t="s">
        <v>3355</v>
      </c>
      <c r="D1686" s="113" t="s">
        <v>3353</v>
      </c>
      <c r="E1686" s="113" t="s">
        <v>785</v>
      </c>
      <c r="F1686" s="114">
        <v>59</v>
      </c>
      <c r="G1686" s="113" t="s">
        <v>3348</v>
      </c>
      <c r="H1686" s="113" t="s">
        <v>55</v>
      </c>
      <c r="I1686" s="113" t="s">
        <v>792</v>
      </c>
      <c r="J1686" s="113" t="s">
        <v>325</v>
      </c>
      <c r="K1686" s="113" t="s">
        <v>382</v>
      </c>
      <c r="L1686" s="113" t="s">
        <v>420</v>
      </c>
      <c r="M1686" s="113" t="s">
        <v>384</v>
      </c>
      <c r="N1686" s="113" t="s">
        <v>43</v>
      </c>
      <c r="O1686" s="113" t="s">
        <v>386</v>
      </c>
      <c r="P1686" s="113" t="s">
        <v>824</v>
      </c>
      <c r="Q1686" s="113">
        <v>2</v>
      </c>
      <c r="R1686" s="113" t="s">
        <v>71</v>
      </c>
      <c r="S1686" s="84" t="str">
        <f t="shared" si="182"/>
        <v>BUCKET COTTON TWILL</v>
      </c>
      <c r="T1686" s="84" t="str">
        <f t="shared" si="185"/>
        <v>темно-синий</v>
      </c>
      <c r="Y1686" s="60">
        <f t="shared" si="186"/>
        <v>2</v>
      </c>
      <c r="Z1686" s="49">
        <f t="shared" si="187"/>
        <v>342</v>
      </c>
      <c r="AA1686" s="60">
        <f t="shared" si="188"/>
        <v>2342</v>
      </c>
    </row>
    <row r="1687" spans="1:27">
      <c r="A1687" s="84" t="str">
        <f t="shared" si="183"/>
        <v>18111102</v>
      </c>
      <c r="B1687" s="84" t="str">
        <f t="shared" si="184"/>
        <v>02-342-16</v>
      </c>
      <c r="C1687" s="113" t="s">
        <v>3356</v>
      </c>
      <c r="D1687" s="113" t="s">
        <v>3353</v>
      </c>
      <c r="E1687" s="113" t="s">
        <v>788</v>
      </c>
      <c r="F1687" s="114">
        <v>61</v>
      </c>
      <c r="G1687" s="113" t="s">
        <v>3348</v>
      </c>
      <c r="H1687" s="113" t="s">
        <v>55</v>
      </c>
      <c r="I1687" s="113" t="s">
        <v>792</v>
      </c>
      <c r="J1687" s="113" t="s">
        <v>325</v>
      </c>
      <c r="K1687" s="113" t="s">
        <v>382</v>
      </c>
      <c r="L1687" s="113" t="s">
        <v>420</v>
      </c>
      <c r="M1687" s="113" t="s">
        <v>384</v>
      </c>
      <c r="N1687" s="113" t="s">
        <v>43</v>
      </c>
      <c r="O1687" s="113" t="s">
        <v>386</v>
      </c>
      <c r="P1687" s="113" t="s">
        <v>824</v>
      </c>
      <c r="Q1687" s="113">
        <v>2</v>
      </c>
      <c r="R1687" s="113" t="s">
        <v>71</v>
      </c>
      <c r="S1687" s="84" t="str">
        <f t="shared" si="182"/>
        <v>BUCKET COTTON TWILL</v>
      </c>
      <c r="T1687" s="84" t="str">
        <f t="shared" si="185"/>
        <v>темно-синий</v>
      </c>
      <c r="Y1687" s="60">
        <f t="shared" si="186"/>
        <v>2</v>
      </c>
      <c r="Z1687" s="49">
        <f t="shared" si="187"/>
        <v>342</v>
      </c>
      <c r="AA1687" s="60">
        <f t="shared" si="188"/>
        <v>2342</v>
      </c>
    </row>
    <row r="1688" spans="1:27">
      <c r="A1688" s="84" t="str">
        <f t="shared" si="183"/>
        <v>18111108</v>
      </c>
      <c r="B1688" s="84" t="str">
        <f t="shared" si="184"/>
        <v>02-342-18</v>
      </c>
      <c r="C1688" s="113" t="s">
        <v>3357</v>
      </c>
      <c r="D1688" s="113" t="s">
        <v>3358</v>
      </c>
      <c r="E1688" s="113" t="s">
        <v>790</v>
      </c>
      <c r="F1688" s="114">
        <v>55</v>
      </c>
      <c r="G1688" s="113" t="s">
        <v>3348</v>
      </c>
      <c r="H1688" s="113" t="s">
        <v>78</v>
      </c>
      <c r="I1688" s="113" t="s">
        <v>792</v>
      </c>
      <c r="J1688" s="113" t="s">
        <v>325</v>
      </c>
      <c r="K1688" s="113" t="s">
        <v>382</v>
      </c>
      <c r="L1688" s="113" t="s">
        <v>420</v>
      </c>
      <c r="M1688" s="113" t="s">
        <v>384</v>
      </c>
      <c r="N1688" s="113" t="s">
        <v>43</v>
      </c>
      <c r="O1688" s="113" t="s">
        <v>386</v>
      </c>
      <c r="P1688" s="113" t="s">
        <v>824</v>
      </c>
      <c r="Q1688" s="113">
        <v>8</v>
      </c>
      <c r="R1688" s="113" t="s">
        <v>78</v>
      </c>
      <c r="S1688" s="84" t="str">
        <f t="shared" si="182"/>
        <v>BUCKET COTTON TWILL</v>
      </c>
      <c r="T1688" s="84" t="str">
        <f t="shared" si="185"/>
        <v>красный</v>
      </c>
      <c r="Y1688" s="60">
        <f t="shared" si="186"/>
        <v>2</v>
      </c>
      <c r="Z1688" s="49">
        <f t="shared" si="187"/>
        <v>342</v>
      </c>
      <c r="AA1688" s="60">
        <f t="shared" si="188"/>
        <v>2342</v>
      </c>
    </row>
    <row r="1689" spans="1:27">
      <c r="A1689" s="84" t="str">
        <f t="shared" si="183"/>
        <v>18111108</v>
      </c>
      <c r="B1689" s="84" t="str">
        <f t="shared" si="184"/>
        <v>02-342-18</v>
      </c>
      <c r="C1689" s="113" t="s">
        <v>3359</v>
      </c>
      <c r="D1689" s="113" t="s">
        <v>3358</v>
      </c>
      <c r="E1689" s="113" t="s">
        <v>787</v>
      </c>
      <c r="F1689" s="114">
        <v>57</v>
      </c>
      <c r="G1689" s="113" t="s">
        <v>3348</v>
      </c>
      <c r="H1689" s="113" t="s">
        <v>78</v>
      </c>
      <c r="I1689" s="113" t="s">
        <v>792</v>
      </c>
      <c r="J1689" s="113" t="s">
        <v>325</v>
      </c>
      <c r="K1689" s="113" t="s">
        <v>382</v>
      </c>
      <c r="L1689" s="113" t="s">
        <v>420</v>
      </c>
      <c r="M1689" s="113" t="s">
        <v>384</v>
      </c>
      <c r="N1689" s="113" t="s">
        <v>43</v>
      </c>
      <c r="O1689" s="113" t="s">
        <v>386</v>
      </c>
      <c r="P1689" s="113" t="s">
        <v>824</v>
      </c>
      <c r="Q1689" s="113">
        <v>8</v>
      </c>
      <c r="R1689" s="113" t="s">
        <v>78</v>
      </c>
      <c r="S1689" s="84" t="str">
        <f t="shared" si="182"/>
        <v>BUCKET COTTON TWILL</v>
      </c>
      <c r="T1689" s="84" t="str">
        <f t="shared" si="185"/>
        <v>красный</v>
      </c>
      <c r="Y1689" s="60">
        <f t="shared" si="186"/>
        <v>2</v>
      </c>
      <c r="Z1689" s="49">
        <f t="shared" si="187"/>
        <v>342</v>
      </c>
      <c r="AA1689" s="60">
        <f t="shared" si="188"/>
        <v>2342</v>
      </c>
    </row>
    <row r="1690" spans="1:27">
      <c r="A1690" s="84" t="str">
        <f t="shared" si="183"/>
        <v>18111108</v>
      </c>
      <c r="B1690" s="84" t="str">
        <f t="shared" si="184"/>
        <v>02-342-18</v>
      </c>
      <c r="C1690" s="113" t="s">
        <v>3360</v>
      </c>
      <c r="D1690" s="113" t="s">
        <v>3358</v>
      </c>
      <c r="E1690" s="113" t="s">
        <v>785</v>
      </c>
      <c r="F1690" s="114">
        <v>59</v>
      </c>
      <c r="G1690" s="113" t="s">
        <v>3348</v>
      </c>
      <c r="H1690" s="113" t="s">
        <v>78</v>
      </c>
      <c r="I1690" s="113" t="s">
        <v>792</v>
      </c>
      <c r="J1690" s="113" t="s">
        <v>325</v>
      </c>
      <c r="K1690" s="113" t="s">
        <v>382</v>
      </c>
      <c r="L1690" s="113" t="s">
        <v>420</v>
      </c>
      <c r="M1690" s="113" t="s">
        <v>384</v>
      </c>
      <c r="N1690" s="113" t="s">
        <v>43</v>
      </c>
      <c r="O1690" s="113" t="s">
        <v>386</v>
      </c>
      <c r="P1690" s="113" t="s">
        <v>824</v>
      </c>
      <c r="Q1690" s="113">
        <v>8</v>
      </c>
      <c r="R1690" s="113" t="s">
        <v>78</v>
      </c>
      <c r="S1690" s="84" t="str">
        <f t="shared" si="182"/>
        <v>BUCKET COTTON TWILL</v>
      </c>
      <c r="T1690" s="84" t="str">
        <f t="shared" si="185"/>
        <v>красный</v>
      </c>
      <c r="Y1690" s="60">
        <f t="shared" si="186"/>
        <v>2</v>
      </c>
      <c r="Z1690" s="49">
        <f t="shared" si="187"/>
        <v>342</v>
      </c>
      <c r="AA1690" s="60">
        <f t="shared" si="188"/>
        <v>2342</v>
      </c>
    </row>
    <row r="1691" spans="1:27">
      <c r="A1691" s="84" t="str">
        <f t="shared" si="183"/>
        <v>18111108</v>
      </c>
      <c r="B1691" s="84" t="str">
        <f t="shared" si="184"/>
        <v>02-342-18</v>
      </c>
      <c r="C1691" s="113" t="s">
        <v>3361</v>
      </c>
      <c r="D1691" s="113" t="s">
        <v>3358</v>
      </c>
      <c r="E1691" s="113" t="s">
        <v>788</v>
      </c>
      <c r="F1691" s="114">
        <v>61</v>
      </c>
      <c r="G1691" s="113" t="s">
        <v>3348</v>
      </c>
      <c r="H1691" s="113" t="s">
        <v>78</v>
      </c>
      <c r="I1691" s="113" t="s">
        <v>792</v>
      </c>
      <c r="J1691" s="113" t="s">
        <v>325</v>
      </c>
      <c r="K1691" s="113" t="s">
        <v>382</v>
      </c>
      <c r="L1691" s="113" t="s">
        <v>420</v>
      </c>
      <c r="M1691" s="113" t="s">
        <v>384</v>
      </c>
      <c r="N1691" s="113" t="s">
        <v>43</v>
      </c>
      <c r="O1691" s="113" t="s">
        <v>386</v>
      </c>
      <c r="P1691" s="113" t="s">
        <v>824</v>
      </c>
      <c r="Q1691" s="113">
        <v>8</v>
      </c>
      <c r="R1691" s="113" t="s">
        <v>78</v>
      </c>
      <c r="S1691" s="84" t="str">
        <f t="shared" si="182"/>
        <v>BUCKET COTTON TWILL</v>
      </c>
      <c r="T1691" s="84" t="str">
        <f t="shared" si="185"/>
        <v>красный</v>
      </c>
      <c r="Y1691" s="60">
        <f t="shared" si="186"/>
        <v>2</v>
      </c>
      <c r="Z1691" s="49">
        <f t="shared" si="187"/>
        <v>342</v>
      </c>
      <c r="AA1691" s="60">
        <f t="shared" si="188"/>
        <v>2342</v>
      </c>
    </row>
    <row r="1692" spans="1:27">
      <c r="A1692" s="84" t="str">
        <f t="shared" si="183"/>
        <v>181111023</v>
      </c>
      <c r="B1692" s="84" t="str">
        <f t="shared" si="184"/>
        <v>02-342-06</v>
      </c>
      <c r="C1692" s="113" t="s">
        <v>3362</v>
      </c>
      <c r="D1692" s="113" t="s">
        <v>3363</v>
      </c>
      <c r="E1692" s="113" t="s">
        <v>790</v>
      </c>
      <c r="F1692" s="114">
        <v>55</v>
      </c>
      <c r="G1692" s="113" t="s">
        <v>3348</v>
      </c>
      <c r="H1692" s="113" t="s">
        <v>71</v>
      </c>
      <c r="I1692" s="113" t="s">
        <v>792</v>
      </c>
      <c r="J1692" s="113" t="s">
        <v>325</v>
      </c>
      <c r="K1692" s="113" t="s">
        <v>382</v>
      </c>
      <c r="L1692" s="113" t="s">
        <v>420</v>
      </c>
      <c r="M1692" s="113" t="s">
        <v>384</v>
      </c>
      <c r="N1692" s="113" t="s">
        <v>43</v>
      </c>
      <c r="O1692" s="113" t="s">
        <v>386</v>
      </c>
      <c r="P1692" s="113" t="s">
        <v>824</v>
      </c>
      <c r="Q1692" s="113">
        <v>23</v>
      </c>
      <c r="R1692" s="113" t="s">
        <v>71</v>
      </c>
      <c r="S1692" s="84" t="str">
        <f t="shared" si="182"/>
        <v>BUCKET COTTON TWILL</v>
      </c>
      <c r="T1692" s="84" t="str">
        <f t="shared" si="185"/>
        <v>синий</v>
      </c>
      <c r="Y1692" s="60">
        <f t="shared" si="186"/>
        <v>2</v>
      </c>
      <c r="Z1692" s="49">
        <f t="shared" si="187"/>
        <v>342</v>
      </c>
      <c r="AA1692" s="60">
        <f t="shared" si="188"/>
        <v>2342</v>
      </c>
    </row>
    <row r="1693" spans="1:27">
      <c r="A1693" s="84" t="str">
        <f t="shared" si="183"/>
        <v>181111023</v>
      </c>
      <c r="B1693" s="84" t="str">
        <f t="shared" si="184"/>
        <v>02-342-06</v>
      </c>
      <c r="C1693" s="113" t="s">
        <v>3364</v>
      </c>
      <c r="D1693" s="113" t="s">
        <v>3363</v>
      </c>
      <c r="E1693" s="113" t="s">
        <v>787</v>
      </c>
      <c r="F1693" s="114">
        <v>57</v>
      </c>
      <c r="G1693" s="113" t="s">
        <v>3348</v>
      </c>
      <c r="H1693" s="113" t="s">
        <v>71</v>
      </c>
      <c r="I1693" s="113" t="s">
        <v>792</v>
      </c>
      <c r="J1693" s="113" t="s">
        <v>325</v>
      </c>
      <c r="K1693" s="113" t="s">
        <v>382</v>
      </c>
      <c r="L1693" s="113" t="s">
        <v>420</v>
      </c>
      <c r="M1693" s="113" t="s">
        <v>384</v>
      </c>
      <c r="N1693" s="113" t="s">
        <v>43</v>
      </c>
      <c r="O1693" s="113" t="s">
        <v>386</v>
      </c>
      <c r="P1693" s="113" t="s">
        <v>824</v>
      </c>
      <c r="Q1693" s="113">
        <v>23</v>
      </c>
      <c r="R1693" s="113" t="s">
        <v>71</v>
      </c>
      <c r="S1693" s="84" t="str">
        <f t="shared" si="182"/>
        <v>BUCKET COTTON TWILL</v>
      </c>
      <c r="T1693" s="84" t="str">
        <f t="shared" si="185"/>
        <v>синий</v>
      </c>
      <c r="Y1693" s="60">
        <f t="shared" si="186"/>
        <v>2</v>
      </c>
      <c r="Z1693" s="49">
        <f t="shared" si="187"/>
        <v>342</v>
      </c>
      <c r="AA1693" s="60">
        <f t="shared" si="188"/>
        <v>2342</v>
      </c>
    </row>
    <row r="1694" spans="1:27">
      <c r="A1694" s="84" t="str">
        <f t="shared" si="183"/>
        <v>181111023</v>
      </c>
      <c r="B1694" s="84" t="str">
        <f t="shared" si="184"/>
        <v>02-342-06</v>
      </c>
      <c r="C1694" s="113" t="s">
        <v>3365</v>
      </c>
      <c r="D1694" s="113" t="s">
        <v>3363</v>
      </c>
      <c r="E1694" s="113" t="s">
        <v>785</v>
      </c>
      <c r="F1694" s="114">
        <v>59</v>
      </c>
      <c r="G1694" s="113" t="s">
        <v>3348</v>
      </c>
      <c r="H1694" s="113" t="s">
        <v>71</v>
      </c>
      <c r="I1694" s="113" t="s">
        <v>792</v>
      </c>
      <c r="J1694" s="113" t="s">
        <v>325</v>
      </c>
      <c r="K1694" s="113" t="s">
        <v>382</v>
      </c>
      <c r="L1694" s="113" t="s">
        <v>420</v>
      </c>
      <c r="M1694" s="113" t="s">
        <v>384</v>
      </c>
      <c r="N1694" s="113" t="s">
        <v>43</v>
      </c>
      <c r="O1694" s="113" t="s">
        <v>386</v>
      </c>
      <c r="P1694" s="113" t="s">
        <v>824</v>
      </c>
      <c r="Q1694" s="113">
        <v>23</v>
      </c>
      <c r="R1694" s="113" t="s">
        <v>71</v>
      </c>
      <c r="S1694" s="84" t="str">
        <f t="shared" si="182"/>
        <v>BUCKET COTTON TWILL</v>
      </c>
      <c r="T1694" s="84" t="str">
        <f t="shared" si="185"/>
        <v>синий</v>
      </c>
      <c r="Y1694" s="60">
        <f t="shared" si="186"/>
        <v>2</v>
      </c>
      <c r="Z1694" s="49">
        <f t="shared" si="187"/>
        <v>342</v>
      </c>
      <c r="AA1694" s="60">
        <f t="shared" si="188"/>
        <v>2342</v>
      </c>
    </row>
    <row r="1695" spans="1:27">
      <c r="A1695" s="84" t="str">
        <f t="shared" si="183"/>
        <v>181111023</v>
      </c>
      <c r="B1695" s="84" t="str">
        <f t="shared" si="184"/>
        <v>02-342-06</v>
      </c>
      <c r="C1695" s="113" t="s">
        <v>3366</v>
      </c>
      <c r="D1695" s="113" t="s">
        <v>3363</v>
      </c>
      <c r="E1695" s="113" t="s">
        <v>788</v>
      </c>
      <c r="F1695" s="114">
        <v>61</v>
      </c>
      <c r="G1695" s="113" t="s">
        <v>3348</v>
      </c>
      <c r="H1695" s="113" t="s">
        <v>71</v>
      </c>
      <c r="I1695" s="113" t="s">
        <v>792</v>
      </c>
      <c r="J1695" s="113" t="s">
        <v>325</v>
      </c>
      <c r="K1695" s="113" t="s">
        <v>382</v>
      </c>
      <c r="L1695" s="113" t="s">
        <v>420</v>
      </c>
      <c r="M1695" s="113" t="s">
        <v>384</v>
      </c>
      <c r="N1695" s="113" t="s">
        <v>43</v>
      </c>
      <c r="O1695" s="113" t="s">
        <v>386</v>
      </c>
      <c r="P1695" s="113" t="s">
        <v>824</v>
      </c>
      <c r="Q1695" s="113">
        <v>23</v>
      </c>
      <c r="R1695" s="113" t="s">
        <v>71</v>
      </c>
      <c r="S1695" s="84" t="str">
        <f t="shared" si="182"/>
        <v>BUCKET COTTON TWILL</v>
      </c>
      <c r="T1695" s="84" t="str">
        <f t="shared" si="185"/>
        <v>синий</v>
      </c>
      <c r="Y1695" s="60">
        <f t="shared" si="186"/>
        <v>2</v>
      </c>
      <c r="Z1695" s="49">
        <f t="shared" si="187"/>
        <v>342</v>
      </c>
      <c r="AA1695" s="60">
        <f t="shared" si="188"/>
        <v>2342</v>
      </c>
    </row>
    <row r="1696" spans="1:27">
      <c r="A1696" s="84" t="str">
        <f t="shared" si="183"/>
        <v>181111032</v>
      </c>
      <c r="B1696" s="84" t="str">
        <f t="shared" si="184"/>
        <v>02-342-05</v>
      </c>
      <c r="C1696" s="113" t="s">
        <v>3367</v>
      </c>
      <c r="D1696" s="113" t="s">
        <v>3368</v>
      </c>
      <c r="E1696" s="113" t="s">
        <v>790</v>
      </c>
      <c r="F1696" s="114">
        <v>55</v>
      </c>
      <c r="G1696" s="113" t="s">
        <v>3348</v>
      </c>
      <c r="H1696" s="113" t="s">
        <v>277</v>
      </c>
      <c r="I1696" s="113" t="s">
        <v>792</v>
      </c>
      <c r="J1696" s="113" t="s">
        <v>325</v>
      </c>
      <c r="K1696" s="113" t="s">
        <v>382</v>
      </c>
      <c r="L1696" s="113" t="s">
        <v>420</v>
      </c>
      <c r="M1696" s="113" t="s">
        <v>384</v>
      </c>
      <c r="N1696" s="113" t="s">
        <v>43</v>
      </c>
      <c r="O1696" s="113" t="s">
        <v>386</v>
      </c>
      <c r="P1696" s="113" t="s">
        <v>824</v>
      </c>
      <c r="Q1696" s="113">
        <v>32</v>
      </c>
      <c r="R1696" s="113" t="s">
        <v>83</v>
      </c>
      <c r="S1696" s="84" t="str">
        <f t="shared" si="182"/>
        <v>BUCKET COTTON TWILL</v>
      </c>
      <c r="T1696" s="84" t="str">
        <f t="shared" si="185"/>
        <v>темно-серый</v>
      </c>
      <c r="Y1696" s="60">
        <f t="shared" si="186"/>
        <v>2</v>
      </c>
      <c r="Z1696" s="49">
        <f t="shared" si="187"/>
        <v>342</v>
      </c>
      <c r="AA1696" s="60">
        <f t="shared" si="188"/>
        <v>2342</v>
      </c>
    </row>
    <row r="1697" spans="1:27">
      <c r="A1697" s="84" t="str">
        <f t="shared" si="183"/>
        <v>181111032</v>
      </c>
      <c r="B1697" s="84" t="str">
        <f t="shared" si="184"/>
        <v>02-342-05</v>
      </c>
      <c r="C1697" s="113" t="s">
        <v>3369</v>
      </c>
      <c r="D1697" s="113" t="s">
        <v>3368</v>
      </c>
      <c r="E1697" s="113" t="s">
        <v>787</v>
      </c>
      <c r="F1697" s="114">
        <v>57</v>
      </c>
      <c r="G1697" s="113" t="s">
        <v>3348</v>
      </c>
      <c r="H1697" s="113" t="s">
        <v>277</v>
      </c>
      <c r="I1697" s="113" t="s">
        <v>792</v>
      </c>
      <c r="J1697" s="113" t="s">
        <v>325</v>
      </c>
      <c r="K1697" s="113" t="s">
        <v>382</v>
      </c>
      <c r="L1697" s="113" t="s">
        <v>420</v>
      </c>
      <c r="M1697" s="113" t="s">
        <v>384</v>
      </c>
      <c r="N1697" s="113" t="s">
        <v>43</v>
      </c>
      <c r="O1697" s="113" t="s">
        <v>386</v>
      </c>
      <c r="P1697" s="113" t="s">
        <v>824</v>
      </c>
      <c r="Q1697" s="113">
        <v>32</v>
      </c>
      <c r="R1697" s="113" t="s">
        <v>83</v>
      </c>
      <c r="S1697" s="84" t="str">
        <f t="shared" si="182"/>
        <v>BUCKET COTTON TWILL</v>
      </c>
      <c r="T1697" s="84" t="str">
        <f t="shared" si="185"/>
        <v>темно-серый</v>
      </c>
      <c r="Y1697" s="60">
        <f t="shared" si="186"/>
        <v>2</v>
      </c>
      <c r="Z1697" s="49">
        <f t="shared" si="187"/>
        <v>342</v>
      </c>
      <c r="AA1697" s="60">
        <f t="shared" si="188"/>
        <v>2342</v>
      </c>
    </row>
    <row r="1698" spans="1:27">
      <c r="A1698" s="84" t="str">
        <f t="shared" si="183"/>
        <v>181111032</v>
      </c>
      <c r="B1698" s="84" t="str">
        <f t="shared" si="184"/>
        <v>02-342-05</v>
      </c>
      <c r="C1698" s="113" t="s">
        <v>3370</v>
      </c>
      <c r="D1698" s="113" t="s">
        <v>3368</v>
      </c>
      <c r="E1698" s="113" t="s">
        <v>785</v>
      </c>
      <c r="F1698" s="114">
        <v>59</v>
      </c>
      <c r="G1698" s="113" t="s">
        <v>3348</v>
      </c>
      <c r="H1698" s="113" t="s">
        <v>277</v>
      </c>
      <c r="I1698" s="113" t="s">
        <v>792</v>
      </c>
      <c r="J1698" s="113" t="s">
        <v>325</v>
      </c>
      <c r="K1698" s="113" t="s">
        <v>382</v>
      </c>
      <c r="L1698" s="113" t="s">
        <v>420</v>
      </c>
      <c r="M1698" s="113" t="s">
        <v>384</v>
      </c>
      <c r="N1698" s="113" t="s">
        <v>43</v>
      </c>
      <c r="O1698" s="113" t="s">
        <v>386</v>
      </c>
      <c r="P1698" s="113" t="s">
        <v>824</v>
      </c>
      <c r="Q1698" s="113">
        <v>32</v>
      </c>
      <c r="R1698" s="113" t="s">
        <v>83</v>
      </c>
      <c r="S1698" s="84" t="str">
        <f t="shared" si="182"/>
        <v>BUCKET COTTON TWILL</v>
      </c>
      <c r="T1698" s="84" t="str">
        <f t="shared" si="185"/>
        <v>темно-серый</v>
      </c>
      <c r="Y1698" s="60">
        <f t="shared" si="186"/>
        <v>2</v>
      </c>
      <c r="Z1698" s="49">
        <f t="shared" si="187"/>
        <v>342</v>
      </c>
      <c r="AA1698" s="60">
        <f t="shared" si="188"/>
        <v>2342</v>
      </c>
    </row>
    <row r="1699" spans="1:27">
      <c r="A1699" s="84" t="str">
        <f t="shared" si="183"/>
        <v>181111032</v>
      </c>
      <c r="B1699" s="84" t="str">
        <f t="shared" si="184"/>
        <v>02-342-05</v>
      </c>
      <c r="C1699" s="113" t="s">
        <v>3371</v>
      </c>
      <c r="D1699" s="113" t="s">
        <v>3368</v>
      </c>
      <c r="E1699" s="113" t="s">
        <v>788</v>
      </c>
      <c r="F1699" s="114">
        <v>61</v>
      </c>
      <c r="G1699" s="113" t="s">
        <v>3348</v>
      </c>
      <c r="H1699" s="113" t="s">
        <v>277</v>
      </c>
      <c r="I1699" s="113" t="s">
        <v>792</v>
      </c>
      <c r="J1699" s="113" t="s">
        <v>325</v>
      </c>
      <c r="K1699" s="113" t="s">
        <v>382</v>
      </c>
      <c r="L1699" s="113" t="s">
        <v>420</v>
      </c>
      <c r="M1699" s="113" t="s">
        <v>384</v>
      </c>
      <c r="N1699" s="113" t="s">
        <v>43</v>
      </c>
      <c r="O1699" s="113" t="s">
        <v>386</v>
      </c>
      <c r="P1699" s="113" t="s">
        <v>824</v>
      </c>
      <c r="Q1699" s="113">
        <v>32</v>
      </c>
      <c r="R1699" s="113" t="s">
        <v>83</v>
      </c>
      <c r="S1699" s="84" t="str">
        <f t="shared" si="182"/>
        <v>BUCKET COTTON TWILL</v>
      </c>
      <c r="T1699" s="84" t="str">
        <f t="shared" si="185"/>
        <v>темно-серый</v>
      </c>
      <c r="Y1699" s="60">
        <f t="shared" si="186"/>
        <v>2</v>
      </c>
      <c r="Z1699" s="49">
        <f t="shared" si="187"/>
        <v>342</v>
      </c>
      <c r="AA1699" s="60">
        <f t="shared" si="188"/>
        <v>2342</v>
      </c>
    </row>
    <row r="1700" spans="1:27">
      <c r="A1700" s="84" t="str">
        <f t="shared" si="183"/>
        <v>181111042</v>
      </c>
      <c r="B1700" s="84" t="str">
        <f t="shared" si="184"/>
        <v>02-342-11</v>
      </c>
      <c r="C1700" s="113" t="s">
        <v>3372</v>
      </c>
      <c r="D1700" s="113" t="s">
        <v>3373</v>
      </c>
      <c r="E1700" s="113" t="s">
        <v>790</v>
      </c>
      <c r="F1700" s="114">
        <v>55</v>
      </c>
      <c r="G1700" s="113" t="s">
        <v>3348</v>
      </c>
      <c r="H1700" s="113" t="s">
        <v>60</v>
      </c>
      <c r="I1700" s="113" t="s">
        <v>792</v>
      </c>
      <c r="J1700" s="113" t="s">
        <v>325</v>
      </c>
      <c r="K1700" s="113" t="s">
        <v>382</v>
      </c>
      <c r="L1700" s="113" t="s">
        <v>420</v>
      </c>
      <c r="M1700" s="113" t="s">
        <v>384</v>
      </c>
      <c r="N1700" s="113" t="s">
        <v>43</v>
      </c>
      <c r="O1700" s="113" t="s">
        <v>386</v>
      </c>
      <c r="P1700" s="113" t="s">
        <v>824</v>
      </c>
      <c r="Q1700" s="113">
        <v>42</v>
      </c>
      <c r="R1700" s="113" t="s">
        <v>60</v>
      </c>
      <c r="S1700" s="84" t="str">
        <f t="shared" si="182"/>
        <v>BUCKET COTTON TWILL</v>
      </c>
      <c r="T1700" s="84" t="str">
        <f t="shared" si="185"/>
        <v>зеленый</v>
      </c>
      <c r="Y1700" s="60">
        <f t="shared" si="186"/>
        <v>2</v>
      </c>
      <c r="Z1700" s="49">
        <f t="shared" si="187"/>
        <v>342</v>
      </c>
      <c r="AA1700" s="60">
        <f t="shared" si="188"/>
        <v>2342</v>
      </c>
    </row>
    <row r="1701" spans="1:27">
      <c r="A1701" s="84" t="str">
        <f t="shared" si="183"/>
        <v>181111042</v>
      </c>
      <c r="B1701" s="84" t="str">
        <f t="shared" si="184"/>
        <v>02-342-11</v>
      </c>
      <c r="C1701" s="113" t="s">
        <v>3374</v>
      </c>
      <c r="D1701" s="113" t="s">
        <v>3373</v>
      </c>
      <c r="E1701" s="113" t="s">
        <v>787</v>
      </c>
      <c r="F1701" s="114">
        <v>57</v>
      </c>
      <c r="G1701" s="113" t="s">
        <v>3348</v>
      </c>
      <c r="H1701" s="113" t="s">
        <v>60</v>
      </c>
      <c r="I1701" s="113" t="s">
        <v>792</v>
      </c>
      <c r="J1701" s="113" t="s">
        <v>325</v>
      </c>
      <c r="K1701" s="113" t="s">
        <v>382</v>
      </c>
      <c r="L1701" s="113" t="s">
        <v>420</v>
      </c>
      <c r="M1701" s="113" t="s">
        <v>384</v>
      </c>
      <c r="N1701" s="113" t="s">
        <v>43</v>
      </c>
      <c r="O1701" s="113" t="s">
        <v>386</v>
      </c>
      <c r="P1701" s="113" t="s">
        <v>824</v>
      </c>
      <c r="Q1701" s="113">
        <v>42</v>
      </c>
      <c r="R1701" s="113" t="s">
        <v>60</v>
      </c>
      <c r="S1701" s="84" t="str">
        <f t="shared" si="182"/>
        <v>BUCKET COTTON TWILL</v>
      </c>
      <c r="T1701" s="84" t="str">
        <f t="shared" si="185"/>
        <v>зеленый</v>
      </c>
      <c r="Y1701" s="60">
        <f t="shared" si="186"/>
        <v>2</v>
      </c>
      <c r="Z1701" s="49">
        <f t="shared" si="187"/>
        <v>342</v>
      </c>
      <c r="AA1701" s="60">
        <f t="shared" si="188"/>
        <v>2342</v>
      </c>
    </row>
    <row r="1702" spans="1:27">
      <c r="A1702" s="84" t="str">
        <f t="shared" si="183"/>
        <v>181111042</v>
      </c>
      <c r="B1702" s="84" t="str">
        <f t="shared" si="184"/>
        <v>02-342-11</v>
      </c>
      <c r="C1702" s="113" t="s">
        <v>3375</v>
      </c>
      <c r="D1702" s="113" t="s">
        <v>3373</v>
      </c>
      <c r="E1702" s="113" t="s">
        <v>785</v>
      </c>
      <c r="F1702" s="114">
        <v>59</v>
      </c>
      <c r="G1702" s="113" t="s">
        <v>3348</v>
      </c>
      <c r="H1702" s="113" t="s">
        <v>60</v>
      </c>
      <c r="I1702" s="113" t="s">
        <v>792</v>
      </c>
      <c r="J1702" s="113" t="s">
        <v>325</v>
      </c>
      <c r="K1702" s="113" t="s">
        <v>382</v>
      </c>
      <c r="L1702" s="113" t="s">
        <v>420</v>
      </c>
      <c r="M1702" s="113" t="s">
        <v>384</v>
      </c>
      <c r="N1702" s="113" t="s">
        <v>43</v>
      </c>
      <c r="O1702" s="113" t="s">
        <v>386</v>
      </c>
      <c r="P1702" s="113" t="s">
        <v>824</v>
      </c>
      <c r="Q1702" s="113">
        <v>42</v>
      </c>
      <c r="R1702" s="113" t="s">
        <v>60</v>
      </c>
      <c r="S1702" s="84" t="str">
        <f t="shared" si="182"/>
        <v>BUCKET COTTON TWILL</v>
      </c>
      <c r="T1702" s="84" t="str">
        <f t="shared" si="185"/>
        <v>зеленый</v>
      </c>
      <c r="Y1702" s="60">
        <f t="shared" si="186"/>
        <v>2</v>
      </c>
      <c r="Z1702" s="49">
        <f t="shared" si="187"/>
        <v>342</v>
      </c>
      <c r="AA1702" s="60">
        <f t="shared" si="188"/>
        <v>2342</v>
      </c>
    </row>
    <row r="1703" spans="1:27">
      <c r="A1703" s="84" t="str">
        <f t="shared" si="183"/>
        <v>181111042</v>
      </c>
      <c r="B1703" s="84" t="str">
        <f t="shared" si="184"/>
        <v>02-342-11</v>
      </c>
      <c r="C1703" s="113" t="s">
        <v>3376</v>
      </c>
      <c r="D1703" s="113" t="s">
        <v>3373</v>
      </c>
      <c r="E1703" s="113" t="s">
        <v>788</v>
      </c>
      <c r="F1703" s="114">
        <v>61</v>
      </c>
      <c r="G1703" s="113" t="s">
        <v>3348</v>
      </c>
      <c r="H1703" s="113" t="s">
        <v>60</v>
      </c>
      <c r="I1703" s="113" t="s">
        <v>792</v>
      </c>
      <c r="J1703" s="113" t="s">
        <v>325</v>
      </c>
      <c r="K1703" s="113" t="s">
        <v>382</v>
      </c>
      <c r="L1703" s="113" t="s">
        <v>420</v>
      </c>
      <c r="M1703" s="113" t="s">
        <v>384</v>
      </c>
      <c r="N1703" s="113" t="s">
        <v>43</v>
      </c>
      <c r="O1703" s="113" t="s">
        <v>386</v>
      </c>
      <c r="P1703" s="113" t="s">
        <v>824</v>
      </c>
      <c r="Q1703" s="113">
        <v>42</v>
      </c>
      <c r="R1703" s="113" t="s">
        <v>60</v>
      </c>
      <c r="S1703" s="84" t="str">
        <f t="shared" si="182"/>
        <v>BUCKET COTTON TWILL</v>
      </c>
      <c r="T1703" s="84" t="str">
        <f t="shared" si="185"/>
        <v>зеленый</v>
      </c>
      <c r="Y1703" s="60">
        <f t="shared" si="186"/>
        <v>2</v>
      </c>
      <c r="Z1703" s="49">
        <f t="shared" si="187"/>
        <v>342</v>
      </c>
      <c r="AA1703" s="60">
        <f t="shared" si="188"/>
        <v>2342</v>
      </c>
    </row>
    <row r="1704" spans="1:27">
      <c r="A1704" s="84" t="str">
        <f t="shared" si="183"/>
        <v>181111093</v>
      </c>
      <c r="B1704" s="84" t="str">
        <f t="shared" si="184"/>
        <v>02-342-20</v>
      </c>
      <c r="C1704" s="113" t="s">
        <v>3377</v>
      </c>
      <c r="D1704" s="113" t="s">
        <v>3378</v>
      </c>
      <c r="E1704" s="113" t="s">
        <v>790</v>
      </c>
      <c r="F1704" s="114">
        <v>55</v>
      </c>
      <c r="G1704" s="113" t="s">
        <v>3348</v>
      </c>
      <c r="H1704" s="113" t="s">
        <v>65</v>
      </c>
      <c r="I1704" s="113" t="s">
        <v>792</v>
      </c>
      <c r="J1704" s="113" t="s">
        <v>325</v>
      </c>
      <c r="K1704" s="113" t="s">
        <v>382</v>
      </c>
      <c r="L1704" s="113" t="s">
        <v>420</v>
      </c>
      <c r="M1704" s="113" t="s">
        <v>384</v>
      </c>
      <c r="N1704" s="113" t="s">
        <v>43</v>
      </c>
      <c r="O1704" s="113" t="s">
        <v>386</v>
      </c>
      <c r="P1704" s="113" t="s">
        <v>824</v>
      </c>
      <c r="Q1704" s="113">
        <v>93</v>
      </c>
      <c r="R1704" s="113" t="s">
        <v>65</v>
      </c>
      <c r="S1704" s="84" t="str">
        <f t="shared" si="182"/>
        <v>BUCKET COTTON TWILL</v>
      </c>
      <c r="T1704" s="84" t="str">
        <f t="shared" si="185"/>
        <v>желтый</v>
      </c>
      <c r="Y1704" s="60">
        <f t="shared" si="186"/>
        <v>2</v>
      </c>
      <c r="Z1704" s="49">
        <f t="shared" si="187"/>
        <v>342</v>
      </c>
      <c r="AA1704" s="60">
        <f t="shared" si="188"/>
        <v>2342</v>
      </c>
    </row>
    <row r="1705" spans="1:27">
      <c r="A1705" s="84" t="str">
        <f t="shared" si="183"/>
        <v>181111093</v>
      </c>
      <c r="B1705" s="84" t="str">
        <f t="shared" si="184"/>
        <v>02-342-20</v>
      </c>
      <c r="C1705" s="113" t="s">
        <v>3379</v>
      </c>
      <c r="D1705" s="113" t="s">
        <v>3378</v>
      </c>
      <c r="E1705" s="113" t="s">
        <v>787</v>
      </c>
      <c r="F1705" s="114">
        <v>57</v>
      </c>
      <c r="G1705" s="113" t="s">
        <v>3348</v>
      </c>
      <c r="H1705" s="113" t="s">
        <v>65</v>
      </c>
      <c r="I1705" s="113" t="s">
        <v>792</v>
      </c>
      <c r="J1705" s="113" t="s">
        <v>325</v>
      </c>
      <c r="K1705" s="113" t="s">
        <v>382</v>
      </c>
      <c r="L1705" s="113" t="s">
        <v>420</v>
      </c>
      <c r="M1705" s="113" t="s">
        <v>384</v>
      </c>
      <c r="N1705" s="113" t="s">
        <v>43</v>
      </c>
      <c r="O1705" s="113" t="s">
        <v>386</v>
      </c>
      <c r="P1705" s="113" t="s">
        <v>824</v>
      </c>
      <c r="Q1705" s="113">
        <v>93</v>
      </c>
      <c r="R1705" s="113" t="s">
        <v>65</v>
      </c>
      <c r="S1705" s="84" t="str">
        <f t="shared" si="182"/>
        <v>BUCKET COTTON TWILL</v>
      </c>
      <c r="T1705" s="84" t="str">
        <f t="shared" si="185"/>
        <v>желтый</v>
      </c>
      <c r="Y1705" s="60">
        <f t="shared" si="186"/>
        <v>2</v>
      </c>
      <c r="Z1705" s="49">
        <f t="shared" si="187"/>
        <v>342</v>
      </c>
      <c r="AA1705" s="60">
        <f t="shared" si="188"/>
        <v>2342</v>
      </c>
    </row>
    <row r="1706" spans="1:27">
      <c r="A1706" s="84" t="str">
        <f t="shared" si="183"/>
        <v>181111093</v>
      </c>
      <c r="B1706" s="84" t="str">
        <f t="shared" si="184"/>
        <v>02-342-20</v>
      </c>
      <c r="C1706" s="113" t="s">
        <v>3380</v>
      </c>
      <c r="D1706" s="113" t="s">
        <v>3378</v>
      </c>
      <c r="E1706" s="113" t="s">
        <v>785</v>
      </c>
      <c r="F1706" s="114">
        <v>59</v>
      </c>
      <c r="G1706" s="113" t="s">
        <v>3348</v>
      </c>
      <c r="H1706" s="113" t="s">
        <v>65</v>
      </c>
      <c r="I1706" s="113" t="s">
        <v>792</v>
      </c>
      <c r="J1706" s="113" t="s">
        <v>325</v>
      </c>
      <c r="K1706" s="113" t="s">
        <v>382</v>
      </c>
      <c r="L1706" s="113" t="s">
        <v>420</v>
      </c>
      <c r="M1706" s="113" t="s">
        <v>384</v>
      </c>
      <c r="N1706" s="113" t="s">
        <v>43</v>
      </c>
      <c r="O1706" s="113" t="s">
        <v>386</v>
      </c>
      <c r="P1706" s="113" t="s">
        <v>824</v>
      </c>
      <c r="Q1706" s="113">
        <v>93</v>
      </c>
      <c r="R1706" s="113" t="s">
        <v>65</v>
      </c>
      <c r="S1706" s="84" t="str">
        <f t="shared" si="182"/>
        <v>BUCKET COTTON TWILL</v>
      </c>
      <c r="T1706" s="84" t="str">
        <f t="shared" si="185"/>
        <v>желтый</v>
      </c>
      <c r="Y1706" s="60">
        <f t="shared" si="186"/>
        <v>2</v>
      </c>
      <c r="Z1706" s="49">
        <f t="shared" si="187"/>
        <v>342</v>
      </c>
      <c r="AA1706" s="60">
        <f t="shared" si="188"/>
        <v>2342</v>
      </c>
    </row>
    <row r="1707" spans="1:27">
      <c r="A1707" s="84" t="str">
        <f t="shared" si="183"/>
        <v>181111093</v>
      </c>
      <c r="B1707" s="84" t="str">
        <f t="shared" si="184"/>
        <v>02-342-20</v>
      </c>
      <c r="C1707" s="113" t="s">
        <v>3381</v>
      </c>
      <c r="D1707" s="113" t="s">
        <v>3378</v>
      </c>
      <c r="E1707" s="113" t="s">
        <v>788</v>
      </c>
      <c r="F1707" s="114">
        <v>61</v>
      </c>
      <c r="G1707" s="113" t="s">
        <v>3348</v>
      </c>
      <c r="H1707" s="113" t="s">
        <v>65</v>
      </c>
      <c r="I1707" s="113" t="s">
        <v>792</v>
      </c>
      <c r="J1707" s="113" t="s">
        <v>325</v>
      </c>
      <c r="K1707" s="113" t="s">
        <v>382</v>
      </c>
      <c r="L1707" s="113" t="s">
        <v>420</v>
      </c>
      <c r="M1707" s="113" t="s">
        <v>384</v>
      </c>
      <c r="N1707" s="113" t="s">
        <v>43</v>
      </c>
      <c r="O1707" s="113" t="s">
        <v>386</v>
      </c>
      <c r="P1707" s="113" t="s">
        <v>824</v>
      </c>
      <c r="Q1707" s="113">
        <v>93</v>
      </c>
      <c r="R1707" s="113" t="s">
        <v>65</v>
      </c>
      <c r="S1707" s="84" t="str">
        <f t="shared" si="182"/>
        <v>BUCKET COTTON TWILL</v>
      </c>
      <c r="T1707" s="84" t="str">
        <f t="shared" si="185"/>
        <v>желтый</v>
      </c>
      <c r="Y1707" s="60">
        <f t="shared" si="186"/>
        <v>2</v>
      </c>
      <c r="Z1707" s="49">
        <f t="shared" si="187"/>
        <v>342</v>
      </c>
      <c r="AA1707" s="60">
        <f t="shared" si="188"/>
        <v>2342</v>
      </c>
    </row>
    <row r="1708" spans="1:27">
      <c r="A1708" s="84" t="str">
        <f t="shared" si="183"/>
        <v>181390229</v>
      </c>
      <c r="B1708" s="84" t="str">
        <f t="shared" si="184"/>
        <v>02-343-19</v>
      </c>
      <c r="C1708" s="113" t="s">
        <v>3382</v>
      </c>
      <c r="D1708" s="113" t="s">
        <v>3383</v>
      </c>
      <c r="E1708" s="113" t="s">
        <v>787</v>
      </c>
      <c r="F1708" s="114">
        <v>57</v>
      </c>
      <c r="G1708" s="113" t="s">
        <v>3384</v>
      </c>
      <c r="H1708" s="113" t="s">
        <v>91</v>
      </c>
      <c r="I1708" s="113" t="s">
        <v>805</v>
      </c>
      <c r="J1708" s="113" t="s">
        <v>325</v>
      </c>
      <c r="K1708" s="113" t="s">
        <v>382</v>
      </c>
      <c r="L1708" s="113" t="s">
        <v>420</v>
      </c>
      <c r="M1708" s="113" t="s">
        <v>384</v>
      </c>
      <c r="N1708" s="113" t="s">
        <v>37</v>
      </c>
      <c r="O1708" s="113" t="s">
        <v>386</v>
      </c>
      <c r="P1708" s="113" t="s">
        <v>824</v>
      </c>
      <c r="Q1708" s="113">
        <v>29</v>
      </c>
      <c r="R1708" s="113" t="s">
        <v>91</v>
      </c>
      <c r="S1708" s="84" t="str">
        <f t="shared" si="182"/>
        <v>BUCKET LINEN</v>
      </c>
      <c r="T1708" s="84" t="str">
        <f t="shared" si="185"/>
        <v>голубой</v>
      </c>
      <c r="Y1708" s="60">
        <f t="shared" si="186"/>
        <v>2</v>
      </c>
      <c r="Z1708" s="49">
        <f t="shared" si="187"/>
        <v>343</v>
      </c>
      <c r="AA1708" s="60">
        <f t="shared" si="188"/>
        <v>2343</v>
      </c>
    </row>
    <row r="1709" spans="1:27">
      <c r="A1709" s="84" t="str">
        <f t="shared" si="183"/>
        <v>181390229</v>
      </c>
      <c r="B1709" s="84" t="str">
        <f t="shared" si="184"/>
        <v>02-343-19</v>
      </c>
      <c r="C1709" s="113" t="s">
        <v>3385</v>
      </c>
      <c r="D1709" s="113" t="s">
        <v>3383</v>
      </c>
      <c r="E1709" s="113" t="s">
        <v>785</v>
      </c>
      <c r="F1709" s="114">
        <v>59</v>
      </c>
      <c r="G1709" s="113" t="s">
        <v>3384</v>
      </c>
      <c r="H1709" s="113" t="s">
        <v>91</v>
      </c>
      <c r="I1709" s="113" t="s">
        <v>805</v>
      </c>
      <c r="J1709" s="113" t="s">
        <v>325</v>
      </c>
      <c r="K1709" s="113" t="s">
        <v>382</v>
      </c>
      <c r="L1709" s="113" t="s">
        <v>420</v>
      </c>
      <c r="M1709" s="113" t="s">
        <v>384</v>
      </c>
      <c r="N1709" s="113" t="s">
        <v>37</v>
      </c>
      <c r="O1709" s="113" t="s">
        <v>386</v>
      </c>
      <c r="P1709" s="113" t="s">
        <v>824</v>
      </c>
      <c r="Q1709" s="113">
        <v>29</v>
      </c>
      <c r="R1709" s="113" t="s">
        <v>91</v>
      </c>
      <c r="S1709" s="84" t="str">
        <f t="shared" si="182"/>
        <v>BUCKET LINEN</v>
      </c>
      <c r="T1709" s="84" t="str">
        <f t="shared" si="185"/>
        <v>голубой</v>
      </c>
      <c r="Y1709" s="60">
        <f t="shared" si="186"/>
        <v>2</v>
      </c>
      <c r="Z1709" s="49">
        <f t="shared" si="187"/>
        <v>343</v>
      </c>
      <c r="AA1709" s="60">
        <f t="shared" si="188"/>
        <v>2343</v>
      </c>
    </row>
    <row r="1710" spans="1:27">
      <c r="A1710" s="84" t="str">
        <f t="shared" si="183"/>
        <v>181390229</v>
      </c>
      <c r="B1710" s="84" t="str">
        <f t="shared" si="184"/>
        <v>02-343-19</v>
      </c>
      <c r="C1710" s="113" t="s">
        <v>3386</v>
      </c>
      <c r="D1710" s="113" t="s">
        <v>3383</v>
      </c>
      <c r="E1710" s="113" t="s">
        <v>788</v>
      </c>
      <c r="F1710" s="114">
        <v>61</v>
      </c>
      <c r="G1710" s="113" t="s">
        <v>3384</v>
      </c>
      <c r="H1710" s="113" t="s">
        <v>91</v>
      </c>
      <c r="I1710" s="113" t="s">
        <v>805</v>
      </c>
      <c r="J1710" s="113" t="s">
        <v>325</v>
      </c>
      <c r="K1710" s="113" t="s">
        <v>382</v>
      </c>
      <c r="L1710" s="113" t="s">
        <v>420</v>
      </c>
      <c r="M1710" s="113" t="s">
        <v>384</v>
      </c>
      <c r="N1710" s="113" t="s">
        <v>37</v>
      </c>
      <c r="O1710" s="113" t="s">
        <v>386</v>
      </c>
      <c r="P1710" s="113" t="s">
        <v>824</v>
      </c>
      <c r="Q1710" s="113">
        <v>29</v>
      </c>
      <c r="R1710" s="113" t="s">
        <v>91</v>
      </c>
      <c r="S1710" s="84" t="str">
        <f t="shared" si="182"/>
        <v>BUCKET LINEN</v>
      </c>
      <c r="T1710" s="84" t="str">
        <f t="shared" si="185"/>
        <v>голубой</v>
      </c>
      <c r="Y1710" s="60">
        <f t="shared" si="186"/>
        <v>2</v>
      </c>
      <c r="Z1710" s="49">
        <f t="shared" si="187"/>
        <v>343</v>
      </c>
      <c r="AA1710" s="60">
        <f t="shared" si="188"/>
        <v>2343</v>
      </c>
    </row>
    <row r="1711" spans="1:27">
      <c r="A1711" s="84" t="str">
        <f t="shared" si="183"/>
        <v>18911026</v>
      </c>
      <c r="B1711" s="84" t="str">
        <f t="shared" si="184"/>
        <v>02-344-14</v>
      </c>
      <c r="C1711" s="113" t="s">
        <v>3387</v>
      </c>
      <c r="D1711" s="113" t="s">
        <v>3388</v>
      </c>
      <c r="E1711" s="113" t="s">
        <v>787</v>
      </c>
      <c r="F1711" s="114">
        <v>57</v>
      </c>
      <c r="G1711" s="113" t="s">
        <v>3389</v>
      </c>
      <c r="H1711" s="113" t="s">
        <v>86</v>
      </c>
      <c r="I1711" s="113" t="s">
        <v>3103</v>
      </c>
      <c r="J1711" s="113" t="s">
        <v>325</v>
      </c>
      <c r="K1711" s="113" t="s">
        <v>382</v>
      </c>
      <c r="L1711" s="113" t="s">
        <v>420</v>
      </c>
      <c r="M1711" s="113" t="s">
        <v>388</v>
      </c>
      <c r="N1711" s="113" t="s">
        <v>43</v>
      </c>
      <c r="O1711" s="113" t="s">
        <v>448</v>
      </c>
      <c r="P1711" s="113" t="s">
        <v>824</v>
      </c>
      <c r="Q1711" s="113">
        <v>6</v>
      </c>
      <c r="R1711" s="113" t="s">
        <v>86</v>
      </c>
      <c r="S1711" s="84" t="str">
        <f t="shared" si="182"/>
        <v>BUCKET COTTON</v>
      </c>
      <c r="T1711" s="84" t="str">
        <f t="shared" si="185"/>
        <v>коричневый</v>
      </c>
      <c r="Y1711" s="60">
        <f t="shared" si="186"/>
        <v>2</v>
      </c>
      <c r="Z1711" s="49">
        <f t="shared" si="187"/>
        <v>344</v>
      </c>
      <c r="AA1711" s="60">
        <f t="shared" si="188"/>
        <v>2344</v>
      </c>
    </row>
    <row r="1712" spans="1:27">
      <c r="A1712" s="84" t="str">
        <f t="shared" si="183"/>
        <v>18911026</v>
      </c>
      <c r="B1712" s="84" t="str">
        <f t="shared" si="184"/>
        <v>02-344-14</v>
      </c>
      <c r="C1712" s="113" t="s">
        <v>3390</v>
      </c>
      <c r="D1712" s="113" t="s">
        <v>3388</v>
      </c>
      <c r="E1712" s="113" t="s">
        <v>785</v>
      </c>
      <c r="F1712" s="114">
        <v>59</v>
      </c>
      <c r="G1712" s="113" t="s">
        <v>3389</v>
      </c>
      <c r="H1712" s="113" t="s">
        <v>86</v>
      </c>
      <c r="I1712" s="113" t="s">
        <v>3103</v>
      </c>
      <c r="J1712" s="113" t="s">
        <v>325</v>
      </c>
      <c r="K1712" s="113" t="s">
        <v>382</v>
      </c>
      <c r="L1712" s="113" t="s">
        <v>420</v>
      </c>
      <c r="M1712" s="113" t="s">
        <v>388</v>
      </c>
      <c r="N1712" s="113" t="s">
        <v>43</v>
      </c>
      <c r="O1712" s="113" t="s">
        <v>448</v>
      </c>
      <c r="P1712" s="113" t="s">
        <v>824</v>
      </c>
      <c r="Q1712" s="113">
        <v>6</v>
      </c>
      <c r="R1712" s="113" t="s">
        <v>86</v>
      </c>
      <c r="S1712" s="84" t="str">
        <f t="shared" si="182"/>
        <v>BUCKET COTTON</v>
      </c>
      <c r="T1712" s="84" t="str">
        <f t="shared" si="185"/>
        <v>коричневый</v>
      </c>
      <c r="Y1712" s="60">
        <f t="shared" si="186"/>
        <v>2</v>
      </c>
      <c r="Z1712" s="49">
        <f t="shared" si="187"/>
        <v>344</v>
      </c>
      <c r="AA1712" s="60">
        <f t="shared" si="188"/>
        <v>2344</v>
      </c>
    </row>
    <row r="1713" spans="1:27">
      <c r="A1713" s="84" t="str">
        <f t="shared" si="183"/>
        <v>18911026</v>
      </c>
      <c r="B1713" s="84" t="str">
        <f t="shared" si="184"/>
        <v>02-344-14</v>
      </c>
      <c r="C1713" s="113" t="s">
        <v>3391</v>
      </c>
      <c r="D1713" s="113" t="s">
        <v>3388</v>
      </c>
      <c r="E1713" s="113" t="s">
        <v>788</v>
      </c>
      <c r="F1713" s="114">
        <v>61</v>
      </c>
      <c r="G1713" s="113" t="s">
        <v>3389</v>
      </c>
      <c r="H1713" s="113" t="s">
        <v>86</v>
      </c>
      <c r="I1713" s="113" t="s">
        <v>3103</v>
      </c>
      <c r="J1713" s="113" t="s">
        <v>325</v>
      </c>
      <c r="K1713" s="113" t="s">
        <v>382</v>
      </c>
      <c r="L1713" s="113" t="s">
        <v>420</v>
      </c>
      <c r="M1713" s="113" t="s">
        <v>388</v>
      </c>
      <c r="N1713" s="113" t="s">
        <v>43</v>
      </c>
      <c r="O1713" s="113" t="s">
        <v>448</v>
      </c>
      <c r="P1713" s="113" t="s">
        <v>824</v>
      </c>
      <c r="Q1713" s="113">
        <v>6</v>
      </c>
      <c r="R1713" s="113" t="s">
        <v>86</v>
      </c>
      <c r="S1713" s="84" t="str">
        <f t="shared" si="182"/>
        <v>BUCKET COTTON</v>
      </c>
      <c r="T1713" s="84" t="str">
        <f t="shared" si="185"/>
        <v>коричневый</v>
      </c>
      <c r="Y1713" s="60">
        <f t="shared" si="186"/>
        <v>2</v>
      </c>
      <c r="Z1713" s="49">
        <f t="shared" si="187"/>
        <v>344</v>
      </c>
      <c r="AA1713" s="60">
        <f t="shared" si="188"/>
        <v>2344</v>
      </c>
    </row>
    <row r="1714" spans="1:27">
      <c r="A1714" s="84" t="str">
        <f t="shared" si="183"/>
        <v>18911026</v>
      </c>
      <c r="B1714" s="84" t="str">
        <f t="shared" si="184"/>
        <v>02-344-14</v>
      </c>
      <c r="C1714" s="113" t="s">
        <v>3392</v>
      </c>
      <c r="D1714" s="113" t="s">
        <v>3388</v>
      </c>
      <c r="E1714" s="113" t="s">
        <v>790</v>
      </c>
      <c r="F1714" s="114">
        <v>55</v>
      </c>
      <c r="G1714" s="113" t="s">
        <v>3389</v>
      </c>
      <c r="H1714" s="113" t="s">
        <v>86</v>
      </c>
      <c r="I1714" s="113" t="s">
        <v>3103</v>
      </c>
      <c r="J1714" s="113" t="s">
        <v>325</v>
      </c>
      <c r="K1714" s="113" t="s">
        <v>382</v>
      </c>
      <c r="L1714" s="113" t="s">
        <v>420</v>
      </c>
      <c r="M1714" s="113" t="s">
        <v>388</v>
      </c>
      <c r="N1714" s="113" t="s">
        <v>43</v>
      </c>
      <c r="O1714" s="113" t="s">
        <v>448</v>
      </c>
      <c r="P1714" s="113" t="s">
        <v>824</v>
      </c>
      <c r="Q1714" s="113">
        <v>6</v>
      </c>
      <c r="R1714" s="113" t="s">
        <v>86</v>
      </c>
      <c r="S1714" s="84" t="str">
        <f t="shared" si="182"/>
        <v>BUCKET COTTON</v>
      </c>
      <c r="T1714" s="84" t="str">
        <f t="shared" si="185"/>
        <v>коричневый</v>
      </c>
      <c r="Y1714" s="60">
        <f t="shared" si="186"/>
        <v>2</v>
      </c>
      <c r="Z1714" s="49">
        <f t="shared" si="187"/>
        <v>344</v>
      </c>
      <c r="AA1714" s="60">
        <f t="shared" si="188"/>
        <v>2344</v>
      </c>
    </row>
    <row r="1715" spans="1:27">
      <c r="A1715" s="84" t="str">
        <f t="shared" si="183"/>
        <v>28111011</v>
      </c>
      <c r="B1715" s="84" t="str">
        <f t="shared" si="184"/>
        <v>02-186-09</v>
      </c>
      <c r="C1715" s="113" t="s">
        <v>3393</v>
      </c>
      <c r="D1715" s="113" t="s">
        <v>3394</v>
      </c>
      <c r="E1715" s="113" t="s">
        <v>787</v>
      </c>
      <c r="F1715" s="114">
        <v>57</v>
      </c>
      <c r="G1715" s="113" t="s">
        <v>1879</v>
      </c>
      <c r="H1715" s="113" t="s">
        <v>53</v>
      </c>
      <c r="I1715" s="113" t="s">
        <v>792</v>
      </c>
      <c r="J1715" s="113" t="s">
        <v>325</v>
      </c>
      <c r="K1715" s="113" t="s">
        <v>382</v>
      </c>
      <c r="L1715" s="113" t="s">
        <v>420</v>
      </c>
      <c r="M1715" s="113" t="s">
        <v>384</v>
      </c>
      <c r="N1715" s="113" t="s">
        <v>43</v>
      </c>
      <c r="O1715" s="113" t="s">
        <v>386</v>
      </c>
      <c r="P1715" s="113" t="s">
        <v>824</v>
      </c>
      <c r="Q1715" s="113">
        <v>1</v>
      </c>
      <c r="R1715" s="113" t="s">
        <v>53</v>
      </c>
      <c r="S1715" s="84" t="str">
        <f t="shared" si="182"/>
        <v>BUCKET DELAVE</v>
      </c>
      <c r="T1715" s="84" t="str">
        <f t="shared" si="185"/>
        <v>черный</v>
      </c>
      <c r="Y1715" s="60">
        <f t="shared" si="186"/>
        <v>2</v>
      </c>
      <c r="Z1715" s="49">
        <f t="shared" si="187"/>
        <v>186</v>
      </c>
      <c r="AA1715" s="60">
        <f t="shared" si="188"/>
        <v>2186</v>
      </c>
    </row>
    <row r="1716" spans="1:27">
      <c r="A1716" s="84" t="str">
        <f t="shared" si="183"/>
        <v>28111011</v>
      </c>
      <c r="B1716" s="84" t="str">
        <f t="shared" si="184"/>
        <v>02-186-09</v>
      </c>
      <c r="C1716" s="113" t="s">
        <v>3395</v>
      </c>
      <c r="D1716" s="113" t="s">
        <v>3394</v>
      </c>
      <c r="E1716" s="113" t="s">
        <v>785</v>
      </c>
      <c r="F1716" s="114">
        <v>59</v>
      </c>
      <c r="G1716" s="113" t="s">
        <v>1879</v>
      </c>
      <c r="H1716" s="113" t="s">
        <v>53</v>
      </c>
      <c r="I1716" s="113" t="s">
        <v>792</v>
      </c>
      <c r="J1716" s="113" t="s">
        <v>325</v>
      </c>
      <c r="K1716" s="113" t="s">
        <v>382</v>
      </c>
      <c r="L1716" s="113" t="s">
        <v>420</v>
      </c>
      <c r="M1716" s="113" t="s">
        <v>384</v>
      </c>
      <c r="N1716" s="113" t="s">
        <v>43</v>
      </c>
      <c r="O1716" s="113" t="s">
        <v>386</v>
      </c>
      <c r="P1716" s="113" t="s">
        <v>824</v>
      </c>
      <c r="Q1716" s="113">
        <v>1</v>
      </c>
      <c r="R1716" s="113" t="s">
        <v>53</v>
      </c>
      <c r="S1716" s="84" t="str">
        <f t="shared" si="182"/>
        <v>BUCKET DELAVE</v>
      </c>
      <c r="T1716" s="84" t="str">
        <f t="shared" si="185"/>
        <v>черный</v>
      </c>
      <c r="Y1716" s="60">
        <f t="shared" si="186"/>
        <v>2</v>
      </c>
      <c r="Z1716" s="49">
        <f t="shared" si="187"/>
        <v>186</v>
      </c>
      <c r="AA1716" s="60">
        <f t="shared" si="188"/>
        <v>2186</v>
      </c>
    </row>
    <row r="1717" spans="1:27">
      <c r="A1717" s="84" t="str">
        <f t="shared" si="183"/>
        <v>28111011</v>
      </c>
      <c r="B1717" s="84" t="str">
        <f t="shared" si="184"/>
        <v>02-186-09</v>
      </c>
      <c r="C1717" s="113" t="s">
        <v>3396</v>
      </c>
      <c r="D1717" s="113" t="s">
        <v>3394</v>
      </c>
      <c r="E1717" s="113" t="s">
        <v>788</v>
      </c>
      <c r="F1717" s="114">
        <v>61</v>
      </c>
      <c r="G1717" s="113" t="s">
        <v>1879</v>
      </c>
      <c r="H1717" s="113" t="s">
        <v>53</v>
      </c>
      <c r="I1717" s="113" t="s">
        <v>792</v>
      </c>
      <c r="J1717" s="113" t="s">
        <v>325</v>
      </c>
      <c r="K1717" s="113" t="s">
        <v>382</v>
      </c>
      <c r="L1717" s="113" t="s">
        <v>420</v>
      </c>
      <c r="M1717" s="113" t="s">
        <v>384</v>
      </c>
      <c r="N1717" s="113" t="s">
        <v>43</v>
      </c>
      <c r="O1717" s="113" t="s">
        <v>386</v>
      </c>
      <c r="P1717" s="113" t="s">
        <v>824</v>
      </c>
      <c r="Q1717" s="113">
        <v>1</v>
      </c>
      <c r="R1717" s="113" t="s">
        <v>53</v>
      </c>
      <c r="S1717" s="84" t="str">
        <f t="shared" si="182"/>
        <v>BUCKET DELAVE</v>
      </c>
      <c r="T1717" s="84" t="str">
        <f t="shared" si="185"/>
        <v>черный</v>
      </c>
      <c r="Y1717" s="60">
        <f t="shared" si="186"/>
        <v>2</v>
      </c>
      <c r="Z1717" s="49">
        <f t="shared" si="187"/>
        <v>186</v>
      </c>
      <c r="AA1717" s="60">
        <f t="shared" si="188"/>
        <v>2186</v>
      </c>
    </row>
    <row r="1718" spans="1:27">
      <c r="A1718" s="84" t="str">
        <f t="shared" si="183"/>
        <v>28111011</v>
      </c>
      <c r="B1718" s="84" t="str">
        <f t="shared" si="184"/>
        <v>02-186-09</v>
      </c>
      <c r="C1718" s="113" t="s">
        <v>3397</v>
      </c>
      <c r="D1718" s="113" t="s">
        <v>3394</v>
      </c>
      <c r="E1718" s="113" t="s">
        <v>789</v>
      </c>
      <c r="F1718" s="114">
        <v>63</v>
      </c>
      <c r="G1718" s="113" t="s">
        <v>1879</v>
      </c>
      <c r="H1718" s="113" t="s">
        <v>53</v>
      </c>
      <c r="I1718" s="113" t="s">
        <v>792</v>
      </c>
      <c r="J1718" s="113" t="s">
        <v>325</v>
      </c>
      <c r="K1718" s="113" t="s">
        <v>382</v>
      </c>
      <c r="L1718" s="113" t="s">
        <v>420</v>
      </c>
      <c r="M1718" s="113" t="s">
        <v>384</v>
      </c>
      <c r="N1718" s="113" t="s">
        <v>43</v>
      </c>
      <c r="O1718" s="113" t="s">
        <v>386</v>
      </c>
      <c r="P1718" s="113" t="s">
        <v>824</v>
      </c>
      <c r="Q1718" s="113">
        <v>1</v>
      </c>
      <c r="R1718" s="113" t="s">
        <v>53</v>
      </c>
      <c r="S1718" s="84" t="str">
        <f t="shared" si="182"/>
        <v>BUCKET DELAVE</v>
      </c>
      <c r="T1718" s="84" t="str">
        <f t="shared" si="185"/>
        <v>черный</v>
      </c>
      <c r="Y1718" s="60">
        <f t="shared" si="186"/>
        <v>2</v>
      </c>
      <c r="Z1718" s="49">
        <f t="shared" si="187"/>
        <v>186</v>
      </c>
      <c r="AA1718" s="60">
        <f t="shared" si="188"/>
        <v>2186</v>
      </c>
    </row>
    <row r="1719" spans="1:27">
      <c r="A1719" s="84" t="str">
        <f t="shared" si="183"/>
        <v>28111011</v>
      </c>
      <c r="B1719" s="84" t="str">
        <f t="shared" si="184"/>
        <v>02-186-09</v>
      </c>
      <c r="C1719" s="113" t="s">
        <v>3398</v>
      </c>
      <c r="D1719" s="113" t="s">
        <v>3394</v>
      </c>
      <c r="E1719" s="113" t="s">
        <v>790</v>
      </c>
      <c r="F1719" s="114">
        <v>55</v>
      </c>
      <c r="G1719" s="113" t="s">
        <v>1879</v>
      </c>
      <c r="H1719" s="113" t="s">
        <v>53</v>
      </c>
      <c r="I1719" s="113" t="s">
        <v>792</v>
      </c>
      <c r="J1719" s="113" t="s">
        <v>325</v>
      </c>
      <c r="K1719" s="113" t="s">
        <v>382</v>
      </c>
      <c r="L1719" s="113" t="s">
        <v>420</v>
      </c>
      <c r="M1719" s="113" t="s">
        <v>384</v>
      </c>
      <c r="N1719" s="113" t="s">
        <v>43</v>
      </c>
      <c r="O1719" s="113" t="s">
        <v>386</v>
      </c>
      <c r="P1719" s="113" t="s">
        <v>824</v>
      </c>
      <c r="Q1719" s="113">
        <v>1</v>
      </c>
      <c r="R1719" s="113" t="s">
        <v>53</v>
      </c>
      <c r="S1719" s="84" t="str">
        <f t="shared" si="182"/>
        <v>BUCKET DELAVE</v>
      </c>
      <c r="T1719" s="84" t="str">
        <f t="shared" si="185"/>
        <v>черный</v>
      </c>
      <c r="Y1719" s="60">
        <f t="shared" si="186"/>
        <v>2</v>
      </c>
      <c r="Z1719" s="49">
        <f t="shared" si="187"/>
        <v>186</v>
      </c>
      <c r="AA1719" s="60">
        <f t="shared" si="188"/>
        <v>2186</v>
      </c>
    </row>
    <row r="1720" spans="1:27">
      <c r="A1720" s="84" t="str">
        <f t="shared" si="183"/>
        <v>281110171</v>
      </c>
      <c r="B1720" s="84" t="str">
        <f t="shared" si="184"/>
        <v>02-186-36</v>
      </c>
      <c r="C1720" s="113" t="s">
        <v>3399</v>
      </c>
      <c r="D1720" s="113" t="s">
        <v>3400</v>
      </c>
      <c r="E1720" s="113" t="s">
        <v>787</v>
      </c>
      <c r="F1720" s="114">
        <v>57</v>
      </c>
      <c r="G1720" s="113" t="s">
        <v>1879</v>
      </c>
      <c r="H1720" s="113" t="s">
        <v>187</v>
      </c>
      <c r="I1720" s="113" t="s">
        <v>792</v>
      </c>
      <c r="J1720" s="113" t="s">
        <v>325</v>
      </c>
      <c r="K1720" s="113" t="s">
        <v>382</v>
      </c>
      <c r="L1720" s="113" t="s">
        <v>420</v>
      </c>
      <c r="M1720" s="113" t="s">
        <v>388</v>
      </c>
      <c r="N1720" s="113" t="s">
        <v>43</v>
      </c>
      <c r="O1720" s="113" t="s">
        <v>386</v>
      </c>
      <c r="P1720" s="113" t="s">
        <v>824</v>
      </c>
      <c r="Q1720" s="113">
        <v>71</v>
      </c>
      <c r="R1720" s="113" t="s">
        <v>63</v>
      </c>
      <c r="S1720" s="84" t="str">
        <f t="shared" si="182"/>
        <v>BUCKET DELAVE</v>
      </c>
      <c r="T1720" s="84" t="str">
        <f t="shared" si="185"/>
        <v>кремовый</v>
      </c>
      <c r="Y1720" s="60">
        <f t="shared" si="186"/>
        <v>2</v>
      </c>
      <c r="Z1720" s="49">
        <f t="shared" si="187"/>
        <v>186</v>
      </c>
      <c r="AA1720" s="60">
        <f t="shared" si="188"/>
        <v>2186</v>
      </c>
    </row>
    <row r="1721" spans="1:27">
      <c r="A1721" s="84" t="str">
        <f t="shared" si="183"/>
        <v>281110171</v>
      </c>
      <c r="B1721" s="84" t="str">
        <f t="shared" si="184"/>
        <v>02-186-36</v>
      </c>
      <c r="C1721" s="113" t="s">
        <v>3401</v>
      </c>
      <c r="D1721" s="113" t="s">
        <v>3400</v>
      </c>
      <c r="E1721" s="113" t="s">
        <v>785</v>
      </c>
      <c r="F1721" s="114">
        <v>59</v>
      </c>
      <c r="G1721" s="113" t="s">
        <v>1879</v>
      </c>
      <c r="H1721" s="113" t="s">
        <v>187</v>
      </c>
      <c r="I1721" s="113" t="s">
        <v>792</v>
      </c>
      <c r="J1721" s="113" t="s">
        <v>325</v>
      </c>
      <c r="K1721" s="113" t="s">
        <v>382</v>
      </c>
      <c r="L1721" s="113" t="s">
        <v>420</v>
      </c>
      <c r="M1721" s="113" t="s">
        <v>388</v>
      </c>
      <c r="N1721" s="113" t="s">
        <v>43</v>
      </c>
      <c r="O1721" s="113" t="s">
        <v>386</v>
      </c>
      <c r="P1721" s="113" t="s">
        <v>824</v>
      </c>
      <c r="Q1721" s="113">
        <v>71</v>
      </c>
      <c r="R1721" s="113" t="s">
        <v>63</v>
      </c>
      <c r="S1721" s="84" t="str">
        <f t="shared" si="182"/>
        <v>BUCKET DELAVE</v>
      </c>
      <c r="T1721" s="84" t="str">
        <f t="shared" si="185"/>
        <v>кремовый</v>
      </c>
      <c r="Y1721" s="60">
        <f t="shared" si="186"/>
        <v>2</v>
      </c>
      <c r="Z1721" s="49">
        <f t="shared" si="187"/>
        <v>186</v>
      </c>
      <c r="AA1721" s="60">
        <f t="shared" si="188"/>
        <v>2186</v>
      </c>
    </row>
    <row r="1722" spans="1:27">
      <c r="A1722" s="84" t="str">
        <f t="shared" si="183"/>
        <v>281110171</v>
      </c>
      <c r="B1722" s="84" t="str">
        <f t="shared" si="184"/>
        <v>02-186-36</v>
      </c>
      <c r="C1722" s="113" t="s">
        <v>3402</v>
      </c>
      <c r="D1722" s="113" t="s">
        <v>3400</v>
      </c>
      <c r="E1722" s="113" t="s">
        <v>788</v>
      </c>
      <c r="F1722" s="114">
        <v>61</v>
      </c>
      <c r="G1722" s="113" t="s">
        <v>1879</v>
      </c>
      <c r="H1722" s="113" t="s">
        <v>187</v>
      </c>
      <c r="I1722" s="113" t="s">
        <v>792</v>
      </c>
      <c r="J1722" s="113" t="s">
        <v>325</v>
      </c>
      <c r="K1722" s="113" t="s">
        <v>382</v>
      </c>
      <c r="L1722" s="113" t="s">
        <v>420</v>
      </c>
      <c r="M1722" s="113" t="s">
        <v>388</v>
      </c>
      <c r="N1722" s="113" t="s">
        <v>43</v>
      </c>
      <c r="O1722" s="113" t="s">
        <v>386</v>
      </c>
      <c r="P1722" s="113" t="s">
        <v>824</v>
      </c>
      <c r="Q1722" s="113">
        <v>71</v>
      </c>
      <c r="R1722" s="113" t="s">
        <v>63</v>
      </c>
      <c r="S1722" s="84" t="str">
        <f t="shared" si="182"/>
        <v>BUCKET DELAVE</v>
      </c>
      <c r="T1722" s="84" t="str">
        <f t="shared" si="185"/>
        <v>кремовый</v>
      </c>
      <c r="Y1722" s="60">
        <f t="shared" si="186"/>
        <v>2</v>
      </c>
      <c r="Z1722" s="49">
        <f t="shared" si="187"/>
        <v>186</v>
      </c>
      <c r="AA1722" s="60">
        <f t="shared" si="188"/>
        <v>2186</v>
      </c>
    </row>
    <row r="1723" spans="1:27">
      <c r="A1723" s="84" t="str">
        <f t="shared" si="183"/>
        <v>281110176</v>
      </c>
      <c r="B1723" s="84" t="str">
        <f t="shared" si="184"/>
        <v>02-186-20</v>
      </c>
      <c r="C1723" s="113" t="s">
        <v>3403</v>
      </c>
      <c r="D1723" s="113" t="s">
        <v>3404</v>
      </c>
      <c r="E1723" s="113" t="s">
        <v>787</v>
      </c>
      <c r="F1723" s="114">
        <v>57</v>
      </c>
      <c r="G1723" s="113" t="s">
        <v>1879</v>
      </c>
      <c r="H1723" s="113" t="s">
        <v>205</v>
      </c>
      <c r="I1723" s="113" t="s">
        <v>792</v>
      </c>
      <c r="J1723" s="113" t="s">
        <v>325</v>
      </c>
      <c r="K1723" s="113" t="s">
        <v>382</v>
      </c>
      <c r="L1723" s="113" t="s">
        <v>420</v>
      </c>
      <c r="M1723" s="113" t="s">
        <v>384</v>
      </c>
      <c r="N1723" s="113" t="s">
        <v>43</v>
      </c>
      <c r="O1723" s="113" t="s">
        <v>386</v>
      </c>
      <c r="P1723" s="113" t="s">
        <v>824</v>
      </c>
      <c r="Q1723" s="113">
        <v>76</v>
      </c>
      <c r="R1723" s="113" t="s">
        <v>63</v>
      </c>
      <c r="S1723" s="84" t="str">
        <f t="shared" si="182"/>
        <v>BUCKET DELAVE</v>
      </c>
      <c r="T1723" s="84" t="str">
        <f t="shared" si="185"/>
        <v>песочный</v>
      </c>
      <c r="Y1723" s="60">
        <f t="shared" si="186"/>
        <v>2</v>
      </c>
      <c r="Z1723" s="49">
        <f t="shared" si="187"/>
        <v>186</v>
      </c>
      <c r="AA1723" s="60">
        <f t="shared" si="188"/>
        <v>2186</v>
      </c>
    </row>
    <row r="1724" spans="1:27">
      <c r="A1724" s="84" t="str">
        <f t="shared" si="183"/>
        <v>281110176</v>
      </c>
      <c r="B1724" s="84" t="str">
        <f t="shared" si="184"/>
        <v>02-186-20</v>
      </c>
      <c r="C1724" s="113" t="s">
        <v>3405</v>
      </c>
      <c r="D1724" s="113" t="s">
        <v>3404</v>
      </c>
      <c r="E1724" s="113" t="s">
        <v>785</v>
      </c>
      <c r="F1724" s="114">
        <v>59</v>
      </c>
      <c r="G1724" s="113" t="s">
        <v>1879</v>
      </c>
      <c r="H1724" s="113" t="s">
        <v>205</v>
      </c>
      <c r="I1724" s="113" t="s">
        <v>792</v>
      </c>
      <c r="J1724" s="113" t="s">
        <v>325</v>
      </c>
      <c r="K1724" s="113" t="s">
        <v>382</v>
      </c>
      <c r="L1724" s="113" t="s">
        <v>420</v>
      </c>
      <c r="M1724" s="113" t="s">
        <v>384</v>
      </c>
      <c r="N1724" s="113" t="s">
        <v>43</v>
      </c>
      <c r="O1724" s="113" t="s">
        <v>386</v>
      </c>
      <c r="P1724" s="113" t="s">
        <v>824</v>
      </c>
      <c r="Q1724" s="113">
        <v>76</v>
      </c>
      <c r="R1724" s="113" t="s">
        <v>63</v>
      </c>
      <c r="S1724" s="84" t="str">
        <f t="shared" si="182"/>
        <v>BUCKET DELAVE</v>
      </c>
      <c r="T1724" s="84" t="str">
        <f t="shared" si="185"/>
        <v>песочный</v>
      </c>
      <c r="Y1724" s="60">
        <f t="shared" si="186"/>
        <v>2</v>
      </c>
      <c r="Z1724" s="49">
        <f t="shared" si="187"/>
        <v>186</v>
      </c>
      <c r="AA1724" s="60">
        <f t="shared" si="188"/>
        <v>2186</v>
      </c>
    </row>
    <row r="1725" spans="1:27">
      <c r="A1725" s="84" t="str">
        <f t="shared" si="183"/>
        <v>281110176</v>
      </c>
      <c r="B1725" s="84" t="str">
        <f t="shared" si="184"/>
        <v>02-186-20</v>
      </c>
      <c r="C1725" s="113" t="s">
        <v>3406</v>
      </c>
      <c r="D1725" s="113" t="s">
        <v>3404</v>
      </c>
      <c r="E1725" s="113" t="s">
        <v>788</v>
      </c>
      <c r="F1725" s="114">
        <v>61</v>
      </c>
      <c r="G1725" s="113" t="s">
        <v>1879</v>
      </c>
      <c r="H1725" s="113" t="s">
        <v>205</v>
      </c>
      <c r="I1725" s="113" t="s">
        <v>792</v>
      </c>
      <c r="J1725" s="113" t="s">
        <v>325</v>
      </c>
      <c r="K1725" s="113" t="s">
        <v>382</v>
      </c>
      <c r="L1725" s="113" t="s">
        <v>420</v>
      </c>
      <c r="M1725" s="113" t="s">
        <v>384</v>
      </c>
      <c r="N1725" s="113" t="s">
        <v>43</v>
      </c>
      <c r="O1725" s="113" t="s">
        <v>386</v>
      </c>
      <c r="P1725" s="113" t="s">
        <v>824</v>
      </c>
      <c r="Q1725" s="113">
        <v>76</v>
      </c>
      <c r="R1725" s="113" t="s">
        <v>63</v>
      </c>
      <c r="S1725" s="84" t="str">
        <f t="shared" si="182"/>
        <v>BUCKET DELAVE</v>
      </c>
      <c r="T1725" s="84" t="str">
        <f t="shared" si="185"/>
        <v>песочный</v>
      </c>
      <c r="Y1725" s="60">
        <f t="shared" si="186"/>
        <v>2</v>
      </c>
      <c r="Z1725" s="49">
        <f t="shared" si="187"/>
        <v>186</v>
      </c>
      <c r="AA1725" s="60">
        <f t="shared" si="188"/>
        <v>2186</v>
      </c>
    </row>
    <row r="1726" spans="1:27">
      <c r="A1726" s="84" t="str">
        <f t="shared" si="183"/>
        <v>281110176</v>
      </c>
      <c r="B1726" s="84" t="str">
        <f t="shared" si="184"/>
        <v>02-186-20</v>
      </c>
      <c r="C1726" s="113" t="s">
        <v>3407</v>
      </c>
      <c r="D1726" s="113" t="s">
        <v>3404</v>
      </c>
      <c r="E1726" s="113" t="s">
        <v>790</v>
      </c>
      <c r="F1726" s="114">
        <v>55</v>
      </c>
      <c r="G1726" s="113" t="s">
        <v>1879</v>
      </c>
      <c r="H1726" s="113" t="s">
        <v>205</v>
      </c>
      <c r="I1726" s="113" t="s">
        <v>792</v>
      </c>
      <c r="J1726" s="113" t="s">
        <v>325</v>
      </c>
      <c r="K1726" s="113" t="s">
        <v>382</v>
      </c>
      <c r="L1726" s="113" t="s">
        <v>420</v>
      </c>
      <c r="M1726" s="113" t="s">
        <v>384</v>
      </c>
      <c r="N1726" s="113" t="s">
        <v>43</v>
      </c>
      <c r="O1726" s="113" t="s">
        <v>386</v>
      </c>
      <c r="P1726" s="113" t="s">
        <v>824</v>
      </c>
      <c r="Q1726" s="113">
        <v>76</v>
      </c>
      <c r="R1726" s="113" t="s">
        <v>63</v>
      </c>
      <c r="S1726" s="84" t="str">
        <f t="shared" si="182"/>
        <v>BUCKET DELAVE</v>
      </c>
      <c r="T1726" s="84" t="str">
        <f t="shared" si="185"/>
        <v>песочный</v>
      </c>
      <c r="Y1726" s="60">
        <f t="shared" si="186"/>
        <v>2</v>
      </c>
      <c r="Z1726" s="49">
        <f t="shared" si="187"/>
        <v>186</v>
      </c>
      <c r="AA1726" s="60">
        <f t="shared" si="188"/>
        <v>2186</v>
      </c>
    </row>
    <row r="1727" spans="1:27">
      <c r="A1727" s="84" t="str">
        <f t="shared" si="183"/>
        <v>281110176</v>
      </c>
      <c r="B1727" s="84" t="str">
        <f t="shared" si="184"/>
        <v>02-186-20</v>
      </c>
      <c r="C1727" s="113" t="s">
        <v>3408</v>
      </c>
      <c r="D1727" s="113" t="s">
        <v>3404</v>
      </c>
      <c r="E1727" s="113" t="s">
        <v>789</v>
      </c>
      <c r="F1727" s="114">
        <v>63</v>
      </c>
      <c r="G1727" s="113" t="s">
        <v>1879</v>
      </c>
      <c r="H1727" s="113" t="s">
        <v>205</v>
      </c>
      <c r="I1727" s="113" t="s">
        <v>792</v>
      </c>
      <c r="J1727" s="113" t="s">
        <v>325</v>
      </c>
      <c r="K1727" s="113" t="s">
        <v>382</v>
      </c>
      <c r="L1727" s="113" t="s">
        <v>420</v>
      </c>
      <c r="M1727" s="113" t="s">
        <v>384</v>
      </c>
      <c r="N1727" s="113" t="s">
        <v>43</v>
      </c>
      <c r="O1727" s="113" t="s">
        <v>386</v>
      </c>
      <c r="P1727" s="113" t="s">
        <v>824</v>
      </c>
      <c r="Q1727" s="113">
        <v>76</v>
      </c>
      <c r="R1727" s="113" t="s">
        <v>63</v>
      </c>
      <c r="S1727" s="84" t="str">
        <f t="shared" si="182"/>
        <v>BUCKET DELAVE</v>
      </c>
      <c r="T1727" s="84" t="str">
        <f t="shared" si="185"/>
        <v>песочный</v>
      </c>
      <c r="Y1727" s="60">
        <f t="shared" si="186"/>
        <v>2</v>
      </c>
      <c r="Z1727" s="49">
        <f t="shared" si="187"/>
        <v>186</v>
      </c>
      <c r="AA1727" s="60">
        <f t="shared" si="188"/>
        <v>2186</v>
      </c>
    </row>
    <row r="1728" spans="1:27">
      <c r="A1728" s="84" t="str">
        <f t="shared" si="183"/>
        <v>86993523</v>
      </c>
      <c r="B1728" s="84" t="str">
        <f t="shared" si="184"/>
        <v>02-144-01</v>
      </c>
      <c r="C1728" s="113" t="s">
        <v>3409</v>
      </c>
      <c r="D1728" s="113" t="s">
        <v>3410</v>
      </c>
      <c r="E1728" s="113" t="s">
        <v>800</v>
      </c>
      <c r="F1728" s="114">
        <v>0</v>
      </c>
      <c r="G1728" s="113" t="s">
        <v>1652</v>
      </c>
      <c r="H1728" s="113" t="s">
        <v>231</v>
      </c>
      <c r="I1728" s="113" t="s">
        <v>786</v>
      </c>
      <c r="J1728" s="113" t="s">
        <v>340</v>
      </c>
      <c r="K1728" s="113" t="s">
        <v>382</v>
      </c>
      <c r="L1728" s="113" t="s">
        <v>420</v>
      </c>
      <c r="M1728" s="113" t="s">
        <v>388</v>
      </c>
      <c r="N1728" s="113" t="s">
        <v>44</v>
      </c>
      <c r="O1728" s="113" t="s">
        <v>385</v>
      </c>
      <c r="P1728" s="113" t="s">
        <v>824</v>
      </c>
      <c r="Q1728" s="113">
        <v>3</v>
      </c>
      <c r="R1728" s="113" t="s">
        <v>83</v>
      </c>
      <c r="S1728" s="84" t="str">
        <f t="shared" si="182"/>
        <v>GEORGIA</v>
      </c>
      <c r="T1728" s="84" t="str">
        <f t="shared" si="185"/>
        <v>светло-серый</v>
      </c>
      <c r="Y1728" s="60">
        <f t="shared" si="186"/>
        <v>2</v>
      </c>
      <c r="Z1728" s="49">
        <f t="shared" si="187"/>
        <v>144</v>
      </c>
      <c r="AA1728" s="60">
        <f t="shared" si="188"/>
        <v>2144</v>
      </c>
    </row>
    <row r="1729" spans="1:27">
      <c r="A1729" s="84" t="str">
        <f t="shared" si="183"/>
        <v>869935225</v>
      </c>
      <c r="B1729" s="84" t="str">
        <f t="shared" si="184"/>
        <v>02-144-99</v>
      </c>
      <c r="C1729" s="113" t="s">
        <v>3411</v>
      </c>
      <c r="D1729" s="113" t="s">
        <v>3412</v>
      </c>
      <c r="E1729" s="113" t="s">
        <v>800</v>
      </c>
      <c r="F1729" s="114">
        <v>0</v>
      </c>
      <c r="G1729" s="113" t="s">
        <v>1652</v>
      </c>
      <c r="H1729" s="113" t="s">
        <v>256</v>
      </c>
      <c r="I1729" s="113" t="s">
        <v>786</v>
      </c>
      <c r="J1729" s="113" t="s">
        <v>340</v>
      </c>
      <c r="K1729" s="113" t="s">
        <v>382</v>
      </c>
      <c r="L1729" s="113" t="s">
        <v>420</v>
      </c>
      <c r="M1729" s="113" t="s">
        <v>388</v>
      </c>
      <c r="N1729" s="113" t="s">
        <v>44</v>
      </c>
      <c r="O1729" s="113" t="s">
        <v>385</v>
      </c>
      <c r="P1729" s="113" t="s">
        <v>824</v>
      </c>
      <c r="Q1729" s="113">
        <v>25</v>
      </c>
      <c r="R1729" s="113" t="s">
        <v>71</v>
      </c>
      <c r="S1729" s="84" t="str">
        <f t="shared" si="182"/>
        <v>GEORGIA</v>
      </c>
      <c r="T1729" s="84" t="str">
        <f t="shared" si="185"/>
        <v>синий / серый</v>
      </c>
      <c r="Y1729" s="60">
        <f t="shared" si="186"/>
        <v>2</v>
      </c>
      <c r="Z1729" s="49">
        <f t="shared" si="187"/>
        <v>144</v>
      </c>
      <c r="AA1729" s="60">
        <f t="shared" si="188"/>
        <v>2144</v>
      </c>
    </row>
    <row r="1730" spans="1:27">
      <c r="A1730" s="84" t="str">
        <f t="shared" si="183"/>
        <v>869935233</v>
      </c>
      <c r="B1730" s="84" t="str">
        <f t="shared" si="184"/>
        <v>02-144-05</v>
      </c>
      <c r="C1730" s="113" t="s">
        <v>3413</v>
      </c>
      <c r="D1730" s="113" t="s">
        <v>3414</v>
      </c>
      <c r="E1730" s="113" t="s">
        <v>800</v>
      </c>
      <c r="F1730" s="114">
        <v>0</v>
      </c>
      <c r="G1730" s="113" t="s">
        <v>1652</v>
      </c>
      <c r="H1730" s="113" t="s">
        <v>277</v>
      </c>
      <c r="I1730" s="113" t="s">
        <v>786</v>
      </c>
      <c r="J1730" s="113" t="s">
        <v>340</v>
      </c>
      <c r="K1730" s="113" t="s">
        <v>382</v>
      </c>
      <c r="L1730" s="113" t="s">
        <v>420</v>
      </c>
      <c r="M1730" s="113" t="s">
        <v>389</v>
      </c>
      <c r="N1730" s="113" t="s">
        <v>44</v>
      </c>
      <c r="O1730" s="113" t="s">
        <v>385</v>
      </c>
      <c r="P1730" s="113" t="s">
        <v>824</v>
      </c>
      <c r="Q1730" s="113">
        <v>33</v>
      </c>
      <c r="R1730" s="113" t="s">
        <v>83</v>
      </c>
      <c r="S1730" s="84" t="str">
        <f t="shared" ref="S1730:S1793" si="189">IF(A1730&lt;&gt;"",IF(FIND(" ",G1730)&gt;=1,MID(G1730,FIND(" ",G1730)+1,LEN(G1730)),""),"")</f>
        <v>GEORGIA</v>
      </c>
      <c r="T1730" s="84" t="str">
        <f t="shared" si="185"/>
        <v>темно-серый</v>
      </c>
      <c r="Y1730" s="60">
        <f t="shared" si="186"/>
        <v>2</v>
      </c>
      <c r="Z1730" s="49">
        <f t="shared" si="187"/>
        <v>144</v>
      </c>
      <c r="AA1730" s="60">
        <f t="shared" si="188"/>
        <v>2144</v>
      </c>
    </row>
    <row r="1731" spans="1:27">
      <c r="A1731" s="84" t="str">
        <f t="shared" ref="A1731:A1794" si="190">IF(G1731&amp;Q1731&lt;&gt;"",IF(FIND(" ",G1731)&gt;=1,MID(G1731,1,FIND(" ",G1731)-1)&amp;Q1731,G1731&amp;Q1731),"")</f>
        <v>869935252</v>
      </c>
      <c r="B1731" s="84" t="str">
        <f t="shared" ref="B1731:B1794" si="191">IF(C1731&lt;&gt;"",LEFT(C1731,9),"")</f>
        <v>02-144-03</v>
      </c>
      <c r="C1731" s="113" t="s">
        <v>3415</v>
      </c>
      <c r="D1731" s="113" t="s">
        <v>3416</v>
      </c>
      <c r="E1731" s="113" t="s">
        <v>800</v>
      </c>
      <c r="F1731" s="114">
        <v>0</v>
      </c>
      <c r="G1731" s="113" t="s">
        <v>1652</v>
      </c>
      <c r="H1731" s="113" t="s">
        <v>195</v>
      </c>
      <c r="I1731" s="113" t="s">
        <v>786</v>
      </c>
      <c r="J1731" s="113" t="s">
        <v>340</v>
      </c>
      <c r="K1731" s="113" t="s">
        <v>382</v>
      </c>
      <c r="L1731" s="113" t="s">
        <v>420</v>
      </c>
      <c r="M1731" s="113" t="s">
        <v>388</v>
      </c>
      <c r="N1731" s="113" t="s">
        <v>44</v>
      </c>
      <c r="O1731" s="113" t="s">
        <v>385</v>
      </c>
      <c r="P1731" s="113" t="s">
        <v>824</v>
      </c>
      <c r="Q1731" s="113">
        <v>52</v>
      </c>
      <c r="R1731" s="113" t="s">
        <v>195</v>
      </c>
      <c r="S1731" s="84" t="str">
        <f t="shared" si="189"/>
        <v>GEORGIA</v>
      </c>
      <c r="T1731" s="84" t="str">
        <f t="shared" ref="T1731:T1794" si="192">IF(H1731&lt;&gt;"",H1731,"")</f>
        <v>оливковый</v>
      </c>
      <c r="Y1731" s="60">
        <f t="shared" ref="Y1731:Y1794" si="193">IFERROR(VALUE(MID($C1731,1,2)),0)</f>
        <v>2</v>
      </c>
      <c r="Z1731" s="49">
        <f t="shared" ref="Z1731:Z1794" si="194">IFERROR(VALUE(MID($C1731,4,3)),0)</f>
        <v>144</v>
      </c>
      <c r="AA1731" s="60">
        <f t="shared" ref="AA1731:AA1794" si="195">VALUE(RIGHT("00"&amp;Y1731,2)&amp;RIGHT("000"&amp;Z1731,3))</f>
        <v>2144</v>
      </c>
    </row>
    <row r="1732" spans="1:27">
      <c r="A1732" s="84" t="str">
        <f t="shared" si="190"/>
        <v>869935267</v>
      </c>
      <c r="B1732" s="84" t="str">
        <f t="shared" si="191"/>
        <v>02-144-14</v>
      </c>
      <c r="C1732" s="113" t="s">
        <v>3417</v>
      </c>
      <c r="D1732" s="113" t="s">
        <v>3418</v>
      </c>
      <c r="E1732" s="113" t="s">
        <v>800</v>
      </c>
      <c r="F1732" s="114">
        <v>0</v>
      </c>
      <c r="G1732" s="113" t="s">
        <v>1652</v>
      </c>
      <c r="H1732" s="113" t="s">
        <v>86</v>
      </c>
      <c r="I1732" s="113" t="s">
        <v>786</v>
      </c>
      <c r="J1732" s="113" t="s">
        <v>340</v>
      </c>
      <c r="K1732" s="113" t="s">
        <v>382</v>
      </c>
      <c r="L1732" s="113" t="s">
        <v>420</v>
      </c>
      <c r="M1732" s="113" t="s">
        <v>388</v>
      </c>
      <c r="N1732" s="113" t="s">
        <v>44</v>
      </c>
      <c r="O1732" s="113" t="s">
        <v>385</v>
      </c>
      <c r="P1732" s="113" t="s">
        <v>824</v>
      </c>
      <c r="Q1732" s="113">
        <v>67</v>
      </c>
      <c r="R1732" s="113" t="s">
        <v>86</v>
      </c>
      <c r="S1732" s="84" t="str">
        <f t="shared" si="189"/>
        <v>GEORGIA</v>
      </c>
      <c r="T1732" s="84" t="str">
        <f t="shared" si="192"/>
        <v>коричневый</v>
      </c>
      <c r="Y1732" s="60">
        <f t="shared" si="193"/>
        <v>2</v>
      </c>
      <c r="Z1732" s="49">
        <f t="shared" si="194"/>
        <v>144</v>
      </c>
      <c r="AA1732" s="60">
        <f t="shared" si="195"/>
        <v>2144</v>
      </c>
    </row>
    <row r="1733" spans="1:27">
      <c r="A1733" s="84" t="str">
        <f t="shared" si="190"/>
        <v>869935289</v>
      </c>
      <c r="B1733" s="84" t="str">
        <f t="shared" si="191"/>
        <v>02-144-12</v>
      </c>
      <c r="C1733" s="113" t="s">
        <v>3419</v>
      </c>
      <c r="D1733" s="113" t="s">
        <v>3420</v>
      </c>
      <c r="E1733" s="113" t="s">
        <v>800</v>
      </c>
      <c r="F1733" s="114">
        <v>0</v>
      </c>
      <c r="G1733" s="113" t="s">
        <v>1652</v>
      </c>
      <c r="H1733" s="113" t="s">
        <v>121</v>
      </c>
      <c r="I1733" s="113" t="s">
        <v>786</v>
      </c>
      <c r="J1733" s="113" t="s">
        <v>340</v>
      </c>
      <c r="K1733" s="113" t="s">
        <v>382</v>
      </c>
      <c r="L1733" s="113" t="s">
        <v>420</v>
      </c>
      <c r="M1733" s="113" t="s">
        <v>388</v>
      </c>
      <c r="N1733" s="113" t="s">
        <v>44</v>
      </c>
      <c r="O1733" s="113" t="s">
        <v>385</v>
      </c>
      <c r="P1733" s="113" t="s">
        <v>824</v>
      </c>
      <c r="Q1733" s="113">
        <v>89</v>
      </c>
      <c r="R1733" s="113" t="s">
        <v>121</v>
      </c>
      <c r="S1733" s="84" t="str">
        <f t="shared" si="189"/>
        <v>GEORGIA</v>
      </c>
      <c r="T1733" s="84" t="str">
        <f t="shared" si="192"/>
        <v>бордовый</v>
      </c>
      <c r="Y1733" s="60">
        <f t="shared" si="193"/>
        <v>2</v>
      </c>
      <c r="Z1733" s="49">
        <f t="shared" si="194"/>
        <v>144</v>
      </c>
      <c r="AA1733" s="60">
        <f t="shared" si="195"/>
        <v>2144</v>
      </c>
    </row>
    <row r="1734" spans="1:27">
      <c r="A1734" s="84" t="str">
        <f t="shared" si="190"/>
        <v>881010132</v>
      </c>
      <c r="B1734" s="84" t="str">
        <f t="shared" si="191"/>
        <v>02-260-05</v>
      </c>
      <c r="C1734" s="113" t="s">
        <v>3421</v>
      </c>
      <c r="D1734" s="113" t="s">
        <v>3422</v>
      </c>
      <c r="E1734" s="113" t="s">
        <v>787</v>
      </c>
      <c r="F1734" s="114">
        <v>57</v>
      </c>
      <c r="G1734" s="113" t="s">
        <v>2441</v>
      </c>
      <c r="H1734" s="113" t="s">
        <v>277</v>
      </c>
      <c r="I1734" s="113" t="s">
        <v>1026</v>
      </c>
      <c r="J1734" s="113" t="s">
        <v>361</v>
      </c>
      <c r="K1734" s="113" t="s">
        <v>382</v>
      </c>
      <c r="L1734" s="113" t="s">
        <v>420</v>
      </c>
      <c r="M1734" s="113" t="s">
        <v>389</v>
      </c>
      <c r="N1734" s="113" t="s">
        <v>44</v>
      </c>
      <c r="O1734" s="113" t="s">
        <v>433</v>
      </c>
      <c r="P1734" s="113" t="s">
        <v>824</v>
      </c>
      <c r="Q1734" s="113">
        <v>32</v>
      </c>
      <c r="R1734" s="113" t="s">
        <v>83</v>
      </c>
      <c r="S1734" s="84" t="str">
        <f t="shared" si="189"/>
        <v>DOCKER CASHMERE</v>
      </c>
      <c r="T1734" s="84" t="str">
        <f t="shared" si="192"/>
        <v>темно-серый</v>
      </c>
      <c r="Y1734" s="60">
        <f t="shared" si="193"/>
        <v>2</v>
      </c>
      <c r="Z1734" s="49">
        <f t="shared" si="194"/>
        <v>260</v>
      </c>
      <c r="AA1734" s="60">
        <f t="shared" si="195"/>
        <v>2260</v>
      </c>
    </row>
    <row r="1735" spans="1:27">
      <c r="A1735" s="84" t="str">
        <f t="shared" si="190"/>
        <v>881010132</v>
      </c>
      <c r="B1735" s="84" t="str">
        <f t="shared" si="191"/>
        <v>02-260-05</v>
      </c>
      <c r="C1735" s="113" t="s">
        <v>3423</v>
      </c>
      <c r="D1735" s="113" t="s">
        <v>3422</v>
      </c>
      <c r="E1735" s="113" t="s">
        <v>785</v>
      </c>
      <c r="F1735" s="114">
        <v>59</v>
      </c>
      <c r="G1735" s="113" t="s">
        <v>2441</v>
      </c>
      <c r="H1735" s="113" t="s">
        <v>277</v>
      </c>
      <c r="I1735" s="113" t="s">
        <v>1026</v>
      </c>
      <c r="J1735" s="113" t="s">
        <v>361</v>
      </c>
      <c r="K1735" s="113" t="s">
        <v>382</v>
      </c>
      <c r="L1735" s="113" t="s">
        <v>420</v>
      </c>
      <c r="M1735" s="113" t="s">
        <v>389</v>
      </c>
      <c r="N1735" s="113" t="s">
        <v>44</v>
      </c>
      <c r="O1735" s="113" t="s">
        <v>433</v>
      </c>
      <c r="P1735" s="113" t="s">
        <v>824</v>
      </c>
      <c r="Q1735" s="113">
        <v>32</v>
      </c>
      <c r="R1735" s="113" t="s">
        <v>83</v>
      </c>
      <c r="S1735" s="84" t="str">
        <f t="shared" si="189"/>
        <v>DOCKER CASHMERE</v>
      </c>
      <c r="T1735" s="84" t="str">
        <f t="shared" si="192"/>
        <v>темно-серый</v>
      </c>
      <c r="Y1735" s="60">
        <f t="shared" si="193"/>
        <v>2</v>
      </c>
      <c r="Z1735" s="49">
        <f t="shared" si="194"/>
        <v>260</v>
      </c>
      <c r="AA1735" s="60">
        <f t="shared" si="195"/>
        <v>2260</v>
      </c>
    </row>
    <row r="1736" spans="1:27">
      <c r="A1736" s="84" t="str">
        <f t="shared" si="190"/>
        <v>881010132</v>
      </c>
      <c r="B1736" s="84" t="str">
        <f t="shared" si="191"/>
        <v>02-260-05</v>
      </c>
      <c r="C1736" s="113" t="s">
        <v>3424</v>
      </c>
      <c r="D1736" s="113" t="s">
        <v>3422</v>
      </c>
      <c r="E1736" s="113" t="s">
        <v>788</v>
      </c>
      <c r="F1736" s="114">
        <v>61</v>
      </c>
      <c r="G1736" s="113" t="s">
        <v>2441</v>
      </c>
      <c r="H1736" s="113" t="s">
        <v>277</v>
      </c>
      <c r="I1736" s="113" t="s">
        <v>1026</v>
      </c>
      <c r="J1736" s="113" t="s">
        <v>361</v>
      </c>
      <c r="K1736" s="113" t="s">
        <v>382</v>
      </c>
      <c r="L1736" s="113" t="s">
        <v>420</v>
      </c>
      <c r="M1736" s="113" t="s">
        <v>389</v>
      </c>
      <c r="N1736" s="113" t="s">
        <v>44</v>
      </c>
      <c r="O1736" s="113" t="s">
        <v>433</v>
      </c>
      <c r="P1736" s="113" t="s">
        <v>824</v>
      </c>
      <c r="Q1736" s="113">
        <v>32</v>
      </c>
      <c r="R1736" s="113" t="s">
        <v>83</v>
      </c>
      <c r="S1736" s="84" t="str">
        <f t="shared" si="189"/>
        <v>DOCKER CASHMERE</v>
      </c>
      <c r="T1736" s="84" t="str">
        <f t="shared" si="192"/>
        <v>темно-серый</v>
      </c>
      <c r="Y1736" s="60">
        <f t="shared" si="193"/>
        <v>2</v>
      </c>
      <c r="Z1736" s="49">
        <f t="shared" si="194"/>
        <v>260</v>
      </c>
      <c r="AA1736" s="60">
        <f t="shared" si="195"/>
        <v>2260</v>
      </c>
    </row>
    <row r="1737" spans="1:27">
      <c r="A1737" s="84" t="str">
        <f t="shared" si="190"/>
        <v>881010132</v>
      </c>
      <c r="B1737" s="84" t="str">
        <f t="shared" si="191"/>
        <v>02-260-05</v>
      </c>
      <c r="C1737" s="113" t="s">
        <v>3425</v>
      </c>
      <c r="D1737" s="113" t="s">
        <v>3422</v>
      </c>
      <c r="E1737" s="113" t="s">
        <v>790</v>
      </c>
      <c r="F1737" s="114">
        <v>55</v>
      </c>
      <c r="G1737" s="113" t="s">
        <v>2441</v>
      </c>
      <c r="H1737" s="113" t="s">
        <v>277</v>
      </c>
      <c r="I1737" s="113" t="s">
        <v>1026</v>
      </c>
      <c r="J1737" s="113" t="s">
        <v>361</v>
      </c>
      <c r="K1737" s="113" t="s">
        <v>382</v>
      </c>
      <c r="L1737" s="113" t="s">
        <v>420</v>
      </c>
      <c r="M1737" s="113" t="s">
        <v>389</v>
      </c>
      <c r="N1737" s="113" t="s">
        <v>44</v>
      </c>
      <c r="O1737" s="113" t="s">
        <v>433</v>
      </c>
      <c r="P1737" s="113" t="s">
        <v>824</v>
      </c>
      <c r="Q1737" s="113">
        <v>32</v>
      </c>
      <c r="R1737" s="113" t="s">
        <v>83</v>
      </c>
      <c r="S1737" s="84" t="str">
        <f t="shared" si="189"/>
        <v>DOCKER CASHMERE</v>
      </c>
      <c r="T1737" s="84" t="str">
        <f t="shared" si="192"/>
        <v>темно-серый</v>
      </c>
      <c r="Y1737" s="60">
        <f t="shared" si="193"/>
        <v>2</v>
      </c>
      <c r="Z1737" s="49">
        <f t="shared" si="194"/>
        <v>260</v>
      </c>
      <c r="AA1737" s="60">
        <f t="shared" si="195"/>
        <v>2260</v>
      </c>
    </row>
    <row r="1738" spans="1:27">
      <c r="A1738" s="84" t="str">
        <f t="shared" si="190"/>
        <v>881010132</v>
      </c>
      <c r="B1738" s="84" t="str">
        <f t="shared" si="191"/>
        <v>02-260-05</v>
      </c>
      <c r="C1738" s="113" t="s">
        <v>3426</v>
      </c>
      <c r="D1738" s="113" t="s">
        <v>3422</v>
      </c>
      <c r="E1738" s="113" t="s">
        <v>789</v>
      </c>
      <c r="F1738" s="114">
        <v>63</v>
      </c>
      <c r="G1738" s="113" t="s">
        <v>2441</v>
      </c>
      <c r="H1738" s="113" t="s">
        <v>277</v>
      </c>
      <c r="I1738" s="113" t="s">
        <v>1026</v>
      </c>
      <c r="J1738" s="113" t="s">
        <v>361</v>
      </c>
      <c r="K1738" s="113" t="s">
        <v>382</v>
      </c>
      <c r="L1738" s="113" t="s">
        <v>420</v>
      </c>
      <c r="M1738" s="113" t="s">
        <v>389</v>
      </c>
      <c r="N1738" s="113" t="s">
        <v>44</v>
      </c>
      <c r="O1738" s="113" t="s">
        <v>433</v>
      </c>
      <c r="P1738" s="113" t="s">
        <v>824</v>
      </c>
      <c r="Q1738" s="113">
        <v>32</v>
      </c>
      <c r="R1738" s="113" t="s">
        <v>83</v>
      </c>
      <c r="S1738" s="84" t="str">
        <f t="shared" si="189"/>
        <v>DOCKER CASHMERE</v>
      </c>
      <c r="T1738" s="84" t="str">
        <f t="shared" si="192"/>
        <v>темно-серый</v>
      </c>
      <c r="Y1738" s="60">
        <f t="shared" si="193"/>
        <v>2</v>
      </c>
      <c r="Z1738" s="49">
        <f t="shared" si="194"/>
        <v>260</v>
      </c>
      <c r="AA1738" s="60">
        <f t="shared" si="195"/>
        <v>2260</v>
      </c>
    </row>
    <row r="1739" spans="1:27">
      <c r="A1739" s="84" t="str">
        <f t="shared" si="190"/>
        <v>1113501326</v>
      </c>
      <c r="B1739" s="84" t="str">
        <f t="shared" si="191"/>
        <v>02-157-19</v>
      </c>
      <c r="C1739" s="113" t="s">
        <v>3427</v>
      </c>
      <c r="D1739" s="113" t="s">
        <v>3428</v>
      </c>
      <c r="E1739" s="113" t="s">
        <v>787</v>
      </c>
      <c r="F1739" s="114">
        <v>57</v>
      </c>
      <c r="G1739" s="113" t="s">
        <v>1717</v>
      </c>
      <c r="H1739" s="113" t="s">
        <v>91</v>
      </c>
      <c r="I1739" s="113" t="s">
        <v>805</v>
      </c>
      <c r="J1739" s="113" t="s">
        <v>329</v>
      </c>
      <c r="K1739" s="113" t="s">
        <v>382</v>
      </c>
      <c r="L1739" s="113" t="s">
        <v>420</v>
      </c>
      <c r="M1739" s="113" t="s">
        <v>384</v>
      </c>
      <c r="N1739" s="113" t="s">
        <v>37</v>
      </c>
      <c r="O1739" s="113" t="s">
        <v>385</v>
      </c>
      <c r="P1739" s="113" t="s">
        <v>824</v>
      </c>
      <c r="Q1739" s="113">
        <v>326</v>
      </c>
      <c r="R1739" s="113" t="s">
        <v>91</v>
      </c>
      <c r="S1739" s="84" t="str">
        <f t="shared" si="189"/>
        <v>TRILBY LINEN</v>
      </c>
      <c r="T1739" s="84" t="str">
        <f t="shared" si="192"/>
        <v>голубой</v>
      </c>
      <c r="Y1739" s="60">
        <f t="shared" si="193"/>
        <v>2</v>
      </c>
      <c r="Z1739" s="49">
        <f t="shared" si="194"/>
        <v>157</v>
      </c>
      <c r="AA1739" s="60">
        <f t="shared" si="195"/>
        <v>2157</v>
      </c>
    </row>
    <row r="1740" spans="1:27">
      <c r="A1740" s="84" t="str">
        <f t="shared" si="190"/>
        <v>1113501326</v>
      </c>
      <c r="B1740" s="84" t="str">
        <f t="shared" si="191"/>
        <v>02-157-19</v>
      </c>
      <c r="C1740" s="113" t="s">
        <v>3429</v>
      </c>
      <c r="D1740" s="113" t="s">
        <v>3428</v>
      </c>
      <c r="E1740" s="113" t="s">
        <v>785</v>
      </c>
      <c r="F1740" s="114">
        <v>59</v>
      </c>
      <c r="G1740" s="113" t="s">
        <v>1717</v>
      </c>
      <c r="H1740" s="113" t="s">
        <v>91</v>
      </c>
      <c r="I1740" s="113" t="s">
        <v>805</v>
      </c>
      <c r="J1740" s="113" t="s">
        <v>329</v>
      </c>
      <c r="K1740" s="113" t="s">
        <v>382</v>
      </c>
      <c r="L1740" s="113" t="s">
        <v>420</v>
      </c>
      <c r="M1740" s="113" t="s">
        <v>384</v>
      </c>
      <c r="N1740" s="113" t="s">
        <v>37</v>
      </c>
      <c r="O1740" s="113" t="s">
        <v>385</v>
      </c>
      <c r="P1740" s="113" t="s">
        <v>824</v>
      </c>
      <c r="Q1740" s="113">
        <v>326</v>
      </c>
      <c r="R1740" s="113" t="s">
        <v>91</v>
      </c>
      <c r="S1740" s="84" t="str">
        <f t="shared" si="189"/>
        <v>TRILBY LINEN</v>
      </c>
      <c r="T1740" s="84" t="str">
        <f t="shared" si="192"/>
        <v>голубой</v>
      </c>
      <c r="Y1740" s="60">
        <f t="shared" si="193"/>
        <v>2</v>
      </c>
      <c r="Z1740" s="49">
        <f t="shared" si="194"/>
        <v>157</v>
      </c>
      <c r="AA1740" s="60">
        <f t="shared" si="195"/>
        <v>2157</v>
      </c>
    </row>
    <row r="1741" spans="1:27">
      <c r="A1741" s="84" t="str">
        <f t="shared" si="190"/>
        <v>1113501326</v>
      </c>
      <c r="B1741" s="84" t="str">
        <f t="shared" si="191"/>
        <v>02-157-19</v>
      </c>
      <c r="C1741" s="113" t="s">
        <v>3430</v>
      </c>
      <c r="D1741" s="113" t="s">
        <v>3428</v>
      </c>
      <c r="E1741" s="113" t="s">
        <v>788</v>
      </c>
      <c r="F1741" s="114">
        <v>61</v>
      </c>
      <c r="G1741" s="113" t="s">
        <v>1717</v>
      </c>
      <c r="H1741" s="113" t="s">
        <v>91</v>
      </c>
      <c r="I1741" s="113" t="s">
        <v>805</v>
      </c>
      <c r="J1741" s="113" t="s">
        <v>329</v>
      </c>
      <c r="K1741" s="113" t="s">
        <v>382</v>
      </c>
      <c r="L1741" s="113" t="s">
        <v>420</v>
      </c>
      <c r="M1741" s="113" t="s">
        <v>384</v>
      </c>
      <c r="N1741" s="113" t="s">
        <v>37</v>
      </c>
      <c r="O1741" s="113" t="s">
        <v>385</v>
      </c>
      <c r="P1741" s="113" t="s">
        <v>824</v>
      </c>
      <c r="Q1741" s="113">
        <v>326</v>
      </c>
      <c r="R1741" s="113" t="s">
        <v>91</v>
      </c>
      <c r="S1741" s="84" t="str">
        <f t="shared" si="189"/>
        <v>TRILBY LINEN</v>
      </c>
      <c r="T1741" s="84" t="str">
        <f t="shared" si="192"/>
        <v>голубой</v>
      </c>
      <c r="Y1741" s="60">
        <f t="shared" si="193"/>
        <v>2</v>
      </c>
      <c r="Z1741" s="49">
        <f t="shared" si="194"/>
        <v>157</v>
      </c>
      <c r="AA1741" s="60">
        <f t="shared" si="195"/>
        <v>2157</v>
      </c>
    </row>
    <row r="1742" spans="1:27">
      <c r="A1742" s="84" t="str">
        <f t="shared" si="190"/>
        <v>1113501371</v>
      </c>
      <c r="B1742" s="84" t="str">
        <f t="shared" si="191"/>
        <v>02-157-02</v>
      </c>
      <c r="C1742" s="113" t="s">
        <v>3431</v>
      </c>
      <c r="D1742" s="113" t="s">
        <v>3432</v>
      </c>
      <c r="E1742" s="113" t="s">
        <v>785</v>
      </c>
      <c r="F1742" s="114">
        <v>59</v>
      </c>
      <c r="G1742" s="113" t="s">
        <v>1717</v>
      </c>
      <c r="H1742" s="113" t="s">
        <v>63</v>
      </c>
      <c r="I1742" s="113" t="s">
        <v>805</v>
      </c>
      <c r="J1742" s="113" t="s">
        <v>329</v>
      </c>
      <c r="K1742" s="113" t="s">
        <v>382</v>
      </c>
      <c r="L1742" s="113" t="s">
        <v>420</v>
      </c>
      <c r="M1742" s="113" t="s">
        <v>384</v>
      </c>
      <c r="N1742" s="113" t="s">
        <v>37</v>
      </c>
      <c r="O1742" s="113" t="s">
        <v>385</v>
      </c>
      <c r="P1742" s="113" t="s">
        <v>824</v>
      </c>
      <c r="Q1742" s="113">
        <v>371</v>
      </c>
      <c r="R1742" s="113" t="s">
        <v>63</v>
      </c>
      <c r="S1742" s="84" t="str">
        <f t="shared" si="189"/>
        <v>TRILBY LINEN</v>
      </c>
      <c r="T1742" s="84" t="str">
        <f t="shared" si="192"/>
        <v>бежевый</v>
      </c>
      <c r="Y1742" s="60">
        <f t="shared" si="193"/>
        <v>2</v>
      </c>
      <c r="Z1742" s="49">
        <f t="shared" si="194"/>
        <v>157</v>
      </c>
      <c r="AA1742" s="60">
        <f t="shared" si="195"/>
        <v>2157</v>
      </c>
    </row>
    <row r="1743" spans="1:27">
      <c r="A1743" s="84" t="str">
        <f t="shared" si="190"/>
        <v>1113501371</v>
      </c>
      <c r="B1743" s="84" t="str">
        <f t="shared" si="191"/>
        <v>02-157-02</v>
      </c>
      <c r="C1743" s="113" t="s">
        <v>3433</v>
      </c>
      <c r="D1743" s="113" t="s">
        <v>3432</v>
      </c>
      <c r="E1743" s="113" t="s">
        <v>788</v>
      </c>
      <c r="F1743" s="114">
        <v>61</v>
      </c>
      <c r="G1743" s="113" t="s">
        <v>1717</v>
      </c>
      <c r="H1743" s="113" t="s">
        <v>63</v>
      </c>
      <c r="I1743" s="113" t="s">
        <v>805</v>
      </c>
      <c r="J1743" s="113" t="s">
        <v>329</v>
      </c>
      <c r="K1743" s="113" t="s">
        <v>382</v>
      </c>
      <c r="L1743" s="113" t="s">
        <v>420</v>
      </c>
      <c r="M1743" s="113" t="s">
        <v>384</v>
      </c>
      <c r="N1743" s="113" t="s">
        <v>37</v>
      </c>
      <c r="O1743" s="113" t="s">
        <v>385</v>
      </c>
      <c r="P1743" s="113" t="s">
        <v>824</v>
      </c>
      <c r="Q1743" s="113">
        <v>371</v>
      </c>
      <c r="R1743" s="113" t="s">
        <v>63</v>
      </c>
      <c r="S1743" s="84" t="str">
        <f t="shared" si="189"/>
        <v>TRILBY LINEN</v>
      </c>
      <c r="T1743" s="84" t="str">
        <f t="shared" si="192"/>
        <v>бежевый</v>
      </c>
      <c r="Y1743" s="60">
        <f t="shared" si="193"/>
        <v>2</v>
      </c>
      <c r="Z1743" s="49">
        <f t="shared" si="194"/>
        <v>157</v>
      </c>
      <c r="AA1743" s="60">
        <f t="shared" si="195"/>
        <v>2157</v>
      </c>
    </row>
    <row r="1744" spans="1:27">
      <c r="A1744" s="84" t="str">
        <f t="shared" si="190"/>
        <v>11311016</v>
      </c>
      <c r="B1744" s="84" t="str">
        <f t="shared" si="191"/>
        <v>02-345-14</v>
      </c>
      <c r="C1744" s="113" t="s">
        <v>3434</v>
      </c>
      <c r="D1744" s="113" t="s">
        <v>3435</v>
      </c>
      <c r="E1744" s="113" t="s">
        <v>787</v>
      </c>
      <c r="F1744" s="114">
        <v>57</v>
      </c>
      <c r="G1744" s="113" t="s">
        <v>3436</v>
      </c>
      <c r="H1744" s="113" t="s">
        <v>86</v>
      </c>
      <c r="I1744" s="113" t="s">
        <v>1668</v>
      </c>
      <c r="J1744" s="113" t="s">
        <v>329</v>
      </c>
      <c r="K1744" s="113" t="s">
        <v>382</v>
      </c>
      <c r="L1744" s="113" t="s">
        <v>420</v>
      </c>
      <c r="M1744" s="113" t="s">
        <v>388</v>
      </c>
      <c r="N1744" s="113" t="s">
        <v>43</v>
      </c>
      <c r="O1744" s="113" t="s">
        <v>386</v>
      </c>
      <c r="P1744" s="113" t="s">
        <v>824</v>
      </c>
      <c r="Q1744" s="113">
        <v>6</v>
      </c>
      <c r="R1744" s="113" t="s">
        <v>86</v>
      </c>
      <c r="S1744" s="84" t="str">
        <f t="shared" si="189"/>
        <v>TRILBY COTTON</v>
      </c>
      <c r="T1744" s="84" t="str">
        <f t="shared" si="192"/>
        <v>коричневый</v>
      </c>
      <c r="Y1744" s="60">
        <f t="shared" si="193"/>
        <v>2</v>
      </c>
      <c r="Z1744" s="49">
        <f t="shared" si="194"/>
        <v>345</v>
      </c>
      <c r="AA1744" s="60">
        <f t="shared" si="195"/>
        <v>2345</v>
      </c>
    </row>
    <row r="1745" spans="1:27">
      <c r="A1745" s="84" t="str">
        <f t="shared" si="190"/>
        <v>11311016</v>
      </c>
      <c r="B1745" s="84" t="str">
        <f t="shared" si="191"/>
        <v>02-345-14</v>
      </c>
      <c r="C1745" s="113" t="s">
        <v>3437</v>
      </c>
      <c r="D1745" s="113" t="s">
        <v>3435</v>
      </c>
      <c r="E1745" s="113" t="s">
        <v>785</v>
      </c>
      <c r="F1745" s="114">
        <v>59</v>
      </c>
      <c r="G1745" s="113" t="s">
        <v>3436</v>
      </c>
      <c r="H1745" s="113" t="s">
        <v>86</v>
      </c>
      <c r="I1745" s="113" t="s">
        <v>1668</v>
      </c>
      <c r="J1745" s="113" t="s">
        <v>329</v>
      </c>
      <c r="K1745" s="113" t="s">
        <v>382</v>
      </c>
      <c r="L1745" s="113" t="s">
        <v>420</v>
      </c>
      <c r="M1745" s="113" t="s">
        <v>388</v>
      </c>
      <c r="N1745" s="113" t="s">
        <v>43</v>
      </c>
      <c r="O1745" s="113" t="s">
        <v>386</v>
      </c>
      <c r="P1745" s="113" t="s">
        <v>824</v>
      </c>
      <c r="Q1745" s="113">
        <v>6</v>
      </c>
      <c r="R1745" s="113" t="s">
        <v>86</v>
      </c>
      <c r="S1745" s="84" t="str">
        <f t="shared" si="189"/>
        <v>TRILBY COTTON</v>
      </c>
      <c r="T1745" s="84" t="str">
        <f t="shared" si="192"/>
        <v>коричневый</v>
      </c>
      <c r="Y1745" s="60">
        <f t="shared" si="193"/>
        <v>2</v>
      </c>
      <c r="Z1745" s="49">
        <f t="shared" si="194"/>
        <v>345</v>
      </c>
      <c r="AA1745" s="60">
        <f t="shared" si="195"/>
        <v>2345</v>
      </c>
    </row>
    <row r="1746" spans="1:27">
      <c r="A1746" s="84" t="str">
        <f t="shared" si="190"/>
        <v>11311016</v>
      </c>
      <c r="B1746" s="84" t="str">
        <f t="shared" si="191"/>
        <v>02-345-14</v>
      </c>
      <c r="C1746" s="113" t="s">
        <v>3438</v>
      </c>
      <c r="D1746" s="113" t="s">
        <v>3435</v>
      </c>
      <c r="E1746" s="113" t="s">
        <v>788</v>
      </c>
      <c r="F1746" s="114">
        <v>61</v>
      </c>
      <c r="G1746" s="113" t="s">
        <v>3436</v>
      </c>
      <c r="H1746" s="113" t="s">
        <v>86</v>
      </c>
      <c r="I1746" s="113" t="s">
        <v>1668</v>
      </c>
      <c r="J1746" s="113" t="s">
        <v>329</v>
      </c>
      <c r="K1746" s="113" t="s">
        <v>382</v>
      </c>
      <c r="L1746" s="113" t="s">
        <v>420</v>
      </c>
      <c r="M1746" s="113" t="s">
        <v>388</v>
      </c>
      <c r="N1746" s="113" t="s">
        <v>43</v>
      </c>
      <c r="O1746" s="113" t="s">
        <v>386</v>
      </c>
      <c r="P1746" s="113" t="s">
        <v>824</v>
      </c>
      <c r="Q1746" s="113">
        <v>6</v>
      </c>
      <c r="R1746" s="113" t="s">
        <v>86</v>
      </c>
      <c r="S1746" s="84" t="str">
        <f t="shared" si="189"/>
        <v>TRILBY COTTON</v>
      </c>
      <c r="T1746" s="84" t="str">
        <f t="shared" si="192"/>
        <v>коричневый</v>
      </c>
      <c r="Y1746" s="60">
        <f t="shared" si="193"/>
        <v>2</v>
      </c>
      <c r="Z1746" s="49">
        <f t="shared" si="194"/>
        <v>345</v>
      </c>
      <c r="AA1746" s="60">
        <f t="shared" si="195"/>
        <v>2345</v>
      </c>
    </row>
    <row r="1747" spans="1:27">
      <c r="A1747" s="84" t="str">
        <f t="shared" si="190"/>
        <v>11311016</v>
      </c>
      <c r="B1747" s="84" t="str">
        <f t="shared" si="191"/>
        <v>02-345-14</v>
      </c>
      <c r="C1747" s="113" t="s">
        <v>3439</v>
      </c>
      <c r="D1747" s="113" t="s">
        <v>3435</v>
      </c>
      <c r="E1747" s="113" t="s">
        <v>789</v>
      </c>
      <c r="F1747" s="114">
        <v>63</v>
      </c>
      <c r="G1747" s="113" t="s">
        <v>3436</v>
      </c>
      <c r="H1747" s="113" t="s">
        <v>86</v>
      </c>
      <c r="I1747" s="113" t="s">
        <v>1668</v>
      </c>
      <c r="J1747" s="113" t="s">
        <v>329</v>
      </c>
      <c r="K1747" s="113" t="s">
        <v>382</v>
      </c>
      <c r="L1747" s="113" t="s">
        <v>420</v>
      </c>
      <c r="M1747" s="113" t="s">
        <v>388</v>
      </c>
      <c r="N1747" s="113" t="s">
        <v>43</v>
      </c>
      <c r="O1747" s="113" t="s">
        <v>386</v>
      </c>
      <c r="P1747" s="113" t="s">
        <v>824</v>
      </c>
      <c r="Q1747" s="113">
        <v>6</v>
      </c>
      <c r="R1747" s="113" t="s">
        <v>86</v>
      </c>
      <c r="S1747" s="84" t="str">
        <f t="shared" si="189"/>
        <v>TRILBY COTTON</v>
      </c>
      <c r="T1747" s="84" t="str">
        <f t="shared" si="192"/>
        <v>коричневый</v>
      </c>
      <c r="Y1747" s="60">
        <f t="shared" si="193"/>
        <v>2</v>
      </c>
      <c r="Z1747" s="49">
        <f t="shared" si="194"/>
        <v>345</v>
      </c>
      <c r="AA1747" s="60">
        <f t="shared" si="195"/>
        <v>2345</v>
      </c>
    </row>
    <row r="1748" spans="1:27">
      <c r="A1748" s="84" t="str">
        <f t="shared" si="190"/>
        <v>123840682</v>
      </c>
      <c r="B1748" s="84" t="str">
        <f t="shared" si="191"/>
        <v>02-346-32</v>
      </c>
      <c r="C1748" s="113" t="s">
        <v>3440</v>
      </c>
      <c r="D1748" s="113" t="s">
        <v>3441</v>
      </c>
      <c r="E1748" s="113" t="s">
        <v>785</v>
      </c>
      <c r="F1748" s="114">
        <v>59</v>
      </c>
      <c r="G1748" s="113" t="s">
        <v>3442</v>
      </c>
      <c r="H1748" s="113" t="s">
        <v>74</v>
      </c>
      <c r="I1748" s="113" t="s">
        <v>799</v>
      </c>
      <c r="J1748" s="113" t="s">
        <v>330</v>
      </c>
      <c r="K1748" s="113" t="s">
        <v>382</v>
      </c>
      <c r="L1748" s="113" t="s">
        <v>420</v>
      </c>
      <c r="M1748" s="113" t="s">
        <v>384</v>
      </c>
      <c r="N1748" s="113" t="s">
        <v>35</v>
      </c>
      <c r="O1748" s="113" t="s">
        <v>396</v>
      </c>
      <c r="P1748" s="113" t="s">
        <v>824</v>
      </c>
      <c r="Q1748" s="113">
        <v>82</v>
      </c>
      <c r="R1748" s="113" t="s">
        <v>63</v>
      </c>
      <c r="S1748" s="84" t="str">
        <f t="shared" si="189"/>
        <v>TRILBY PANAMA</v>
      </c>
      <c r="T1748" s="84" t="str">
        <f t="shared" si="192"/>
        <v>бежевый / голубой</v>
      </c>
      <c r="Y1748" s="60">
        <f t="shared" si="193"/>
        <v>2</v>
      </c>
      <c r="Z1748" s="49">
        <f t="shared" si="194"/>
        <v>346</v>
      </c>
      <c r="AA1748" s="60">
        <f t="shared" si="195"/>
        <v>2346</v>
      </c>
    </row>
    <row r="1749" spans="1:27">
      <c r="A1749" s="84" t="str">
        <f t="shared" si="190"/>
        <v>123840682</v>
      </c>
      <c r="B1749" s="84" t="str">
        <f t="shared" si="191"/>
        <v>02-346-32</v>
      </c>
      <c r="C1749" s="113" t="s">
        <v>3443</v>
      </c>
      <c r="D1749" s="113" t="s">
        <v>3441</v>
      </c>
      <c r="E1749" s="113" t="s">
        <v>788</v>
      </c>
      <c r="F1749" s="114">
        <v>61</v>
      </c>
      <c r="G1749" s="113" t="s">
        <v>3442</v>
      </c>
      <c r="H1749" s="113" t="s">
        <v>74</v>
      </c>
      <c r="I1749" s="113" t="s">
        <v>799</v>
      </c>
      <c r="J1749" s="113" t="s">
        <v>330</v>
      </c>
      <c r="K1749" s="113" t="s">
        <v>382</v>
      </c>
      <c r="L1749" s="113" t="s">
        <v>420</v>
      </c>
      <c r="M1749" s="113" t="s">
        <v>384</v>
      </c>
      <c r="N1749" s="113" t="s">
        <v>35</v>
      </c>
      <c r="O1749" s="113" t="s">
        <v>396</v>
      </c>
      <c r="P1749" s="113" t="s">
        <v>824</v>
      </c>
      <c r="Q1749" s="113">
        <v>82</v>
      </c>
      <c r="R1749" s="113" t="s">
        <v>63</v>
      </c>
      <c r="S1749" s="84" t="str">
        <f t="shared" si="189"/>
        <v>TRILBY PANAMA</v>
      </c>
      <c r="T1749" s="84" t="str">
        <f t="shared" si="192"/>
        <v>бежевый / голубой</v>
      </c>
      <c r="Y1749" s="60">
        <f t="shared" si="193"/>
        <v>2</v>
      </c>
      <c r="Z1749" s="49">
        <f t="shared" si="194"/>
        <v>346</v>
      </c>
      <c r="AA1749" s="60">
        <f t="shared" si="195"/>
        <v>2346</v>
      </c>
    </row>
    <row r="1750" spans="1:27">
      <c r="A1750" s="84" t="str">
        <f t="shared" si="190"/>
        <v>1320501371</v>
      </c>
      <c r="B1750" s="84" t="str">
        <f t="shared" si="191"/>
        <v>02-082-14</v>
      </c>
      <c r="C1750" s="113" t="s">
        <v>3444</v>
      </c>
      <c r="D1750" s="113" t="s">
        <v>3445</v>
      </c>
      <c r="E1750" s="113" t="s">
        <v>785</v>
      </c>
      <c r="F1750" s="114">
        <v>59</v>
      </c>
      <c r="G1750" s="113" t="s">
        <v>1068</v>
      </c>
      <c r="H1750" s="113" t="s">
        <v>86</v>
      </c>
      <c r="I1750" s="113" t="s">
        <v>1069</v>
      </c>
      <c r="J1750" s="113" t="s">
        <v>345</v>
      </c>
      <c r="K1750" s="113" t="s">
        <v>382</v>
      </c>
      <c r="L1750" s="113" t="s">
        <v>420</v>
      </c>
      <c r="M1750" s="113" t="s">
        <v>388</v>
      </c>
      <c r="N1750" s="113" t="s">
        <v>44</v>
      </c>
      <c r="O1750" s="113" t="s">
        <v>385</v>
      </c>
      <c r="P1750" s="113" t="s">
        <v>824</v>
      </c>
      <c r="Q1750" s="113">
        <v>371</v>
      </c>
      <c r="R1750" s="113" t="s">
        <v>86</v>
      </c>
      <c r="S1750" s="84" t="str">
        <f t="shared" si="189"/>
        <v>PLAYER</v>
      </c>
      <c r="T1750" s="84" t="str">
        <f t="shared" si="192"/>
        <v>коричневый</v>
      </c>
      <c r="Y1750" s="60">
        <f t="shared" si="193"/>
        <v>2</v>
      </c>
      <c r="Z1750" s="49">
        <f t="shared" si="194"/>
        <v>82</v>
      </c>
      <c r="AA1750" s="60">
        <f t="shared" si="195"/>
        <v>2082</v>
      </c>
    </row>
    <row r="1751" spans="1:27">
      <c r="A1751" s="84" t="str">
        <f t="shared" si="190"/>
        <v>13385047</v>
      </c>
      <c r="B1751" s="84" t="str">
        <f t="shared" si="191"/>
        <v>02-347-02</v>
      </c>
      <c r="C1751" s="113" t="s">
        <v>3446</v>
      </c>
      <c r="D1751" s="113" t="s">
        <v>3447</v>
      </c>
      <c r="E1751" s="113" t="s">
        <v>787</v>
      </c>
      <c r="F1751" s="114">
        <v>57</v>
      </c>
      <c r="G1751" s="113" t="s">
        <v>3448</v>
      </c>
      <c r="H1751" s="113" t="s">
        <v>63</v>
      </c>
      <c r="I1751" s="113" t="s">
        <v>799</v>
      </c>
      <c r="J1751" s="113" t="s">
        <v>329</v>
      </c>
      <c r="K1751" s="113" t="s">
        <v>382</v>
      </c>
      <c r="L1751" s="113" t="s">
        <v>420</v>
      </c>
      <c r="M1751" s="113" t="s">
        <v>384</v>
      </c>
      <c r="N1751" s="113" t="s">
        <v>35</v>
      </c>
      <c r="O1751" s="113" t="s">
        <v>386</v>
      </c>
      <c r="P1751" s="113" t="s">
        <v>824</v>
      </c>
      <c r="Q1751" s="113">
        <v>7</v>
      </c>
      <c r="R1751" s="113" t="s">
        <v>63</v>
      </c>
      <c r="S1751" s="84" t="str">
        <f t="shared" si="189"/>
        <v>PLAYER RAFFIA CROCHET</v>
      </c>
      <c r="T1751" s="84" t="str">
        <f t="shared" si="192"/>
        <v>бежевый</v>
      </c>
      <c r="Y1751" s="60">
        <f t="shared" si="193"/>
        <v>2</v>
      </c>
      <c r="Z1751" s="49">
        <f t="shared" si="194"/>
        <v>347</v>
      </c>
      <c r="AA1751" s="60">
        <f t="shared" si="195"/>
        <v>2347</v>
      </c>
    </row>
    <row r="1752" spans="1:27">
      <c r="A1752" s="84" t="str">
        <f t="shared" si="190"/>
        <v>13385047</v>
      </c>
      <c r="B1752" s="84" t="str">
        <f t="shared" si="191"/>
        <v>02-347-02</v>
      </c>
      <c r="C1752" s="113" t="s">
        <v>3449</v>
      </c>
      <c r="D1752" s="113" t="s">
        <v>3447</v>
      </c>
      <c r="E1752" s="113" t="s">
        <v>785</v>
      </c>
      <c r="F1752" s="114">
        <v>59</v>
      </c>
      <c r="G1752" s="113" t="s">
        <v>3448</v>
      </c>
      <c r="H1752" s="113" t="s">
        <v>63</v>
      </c>
      <c r="I1752" s="113" t="s">
        <v>799</v>
      </c>
      <c r="J1752" s="113" t="s">
        <v>329</v>
      </c>
      <c r="K1752" s="113" t="s">
        <v>382</v>
      </c>
      <c r="L1752" s="113" t="s">
        <v>420</v>
      </c>
      <c r="M1752" s="113" t="s">
        <v>384</v>
      </c>
      <c r="N1752" s="113" t="s">
        <v>35</v>
      </c>
      <c r="O1752" s="113" t="s">
        <v>386</v>
      </c>
      <c r="P1752" s="113" t="s">
        <v>824</v>
      </c>
      <c r="Q1752" s="113">
        <v>7</v>
      </c>
      <c r="R1752" s="113" t="s">
        <v>63</v>
      </c>
      <c r="S1752" s="84" t="str">
        <f t="shared" si="189"/>
        <v>PLAYER RAFFIA CROCHET</v>
      </c>
      <c r="T1752" s="84" t="str">
        <f t="shared" si="192"/>
        <v>бежевый</v>
      </c>
      <c r="Y1752" s="60">
        <f t="shared" si="193"/>
        <v>2</v>
      </c>
      <c r="Z1752" s="49">
        <f t="shared" si="194"/>
        <v>347</v>
      </c>
      <c r="AA1752" s="60">
        <f t="shared" si="195"/>
        <v>2347</v>
      </c>
    </row>
    <row r="1753" spans="1:27">
      <c r="A1753" s="84" t="str">
        <f t="shared" si="190"/>
        <v>13385047</v>
      </c>
      <c r="B1753" s="84" t="str">
        <f t="shared" si="191"/>
        <v>02-347-02</v>
      </c>
      <c r="C1753" s="113" t="s">
        <v>3450</v>
      </c>
      <c r="D1753" s="113" t="s">
        <v>3447</v>
      </c>
      <c r="E1753" s="113" t="s">
        <v>788</v>
      </c>
      <c r="F1753" s="114">
        <v>61</v>
      </c>
      <c r="G1753" s="113" t="s">
        <v>3448</v>
      </c>
      <c r="H1753" s="113" t="s">
        <v>63</v>
      </c>
      <c r="I1753" s="113" t="s">
        <v>799</v>
      </c>
      <c r="J1753" s="113" t="s">
        <v>329</v>
      </c>
      <c r="K1753" s="113" t="s">
        <v>382</v>
      </c>
      <c r="L1753" s="113" t="s">
        <v>420</v>
      </c>
      <c r="M1753" s="113" t="s">
        <v>384</v>
      </c>
      <c r="N1753" s="113" t="s">
        <v>35</v>
      </c>
      <c r="O1753" s="113" t="s">
        <v>386</v>
      </c>
      <c r="P1753" s="113" t="s">
        <v>824</v>
      </c>
      <c r="Q1753" s="113">
        <v>7</v>
      </c>
      <c r="R1753" s="113" t="s">
        <v>63</v>
      </c>
      <c r="S1753" s="84" t="str">
        <f t="shared" si="189"/>
        <v>PLAYER RAFFIA CROCHET</v>
      </c>
      <c r="T1753" s="84" t="str">
        <f t="shared" si="192"/>
        <v>бежевый</v>
      </c>
      <c r="Y1753" s="60">
        <f t="shared" si="193"/>
        <v>2</v>
      </c>
      <c r="Z1753" s="49">
        <f t="shared" si="194"/>
        <v>347</v>
      </c>
      <c r="AA1753" s="60">
        <f t="shared" si="195"/>
        <v>2347</v>
      </c>
    </row>
    <row r="1754" spans="1:27">
      <c r="A1754" s="84" t="str">
        <f t="shared" si="190"/>
        <v>13385047</v>
      </c>
      <c r="B1754" s="84" t="str">
        <f t="shared" si="191"/>
        <v>02-347-02</v>
      </c>
      <c r="C1754" s="113" t="s">
        <v>3451</v>
      </c>
      <c r="D1754" s="113" t="s">
        <v>3447</v>
      </c>
      <c r="E1754" s="113" t="s">
        <v>789</v>
      </c>
      <c r="F1754" s="114">
        <v>63</v>
      </c>
      <c r="G1754" s="113" t="s">
        <v>3448</v>
      </c>
      <c r="H1754" s="113" t="s">
        <v>63</v>
      </c>
      <c r="I1754" s="113" t="s">
        <v>799</v>
      </c>
      <c r="J1754" s="113" t="s">
        <v>329</v>
      </c>
      <c r="K1754" s="113" t="s">
        <v>382</v>
      </c>
      <c r="L1754" s="113" t="s">
        <v>420</v>
      </c>
      <c r="M1754" s="113" t="s">
        <v>384</v>
      </c>
      <c r="N1754" s="113" t="s">
        <v>35</v>
      </c>
      <c r="O1754" s="113" t="s">
        <v>386</v>
      </c>
      <c r="P1754" s="113" t="s">
        <v>824</v>
      </c>
      <c r="Q1754" s="113">
        <v>7</v>
      </c>
      <c r="R1754" s="113" t="s">
        <v>63</v>
      </c>
      <c r="S1754" s="84" t="str">
        <f t="shared" si="189"/>
        <v>PLAYER RAFFIA CROCHET</v>
      </c>
      <c r="T1754" s="84" t="str">
        <f t="shared" si="192"/>
        <v>бежевый</v>
      </c>
      <c r="Y1754" s="60">
        <f t="shared" si="193"/>
        <v>2</v>
      </c>
      <c r="Z1754" s="49">
        <f t="shared" si="194"/>
        <v>347</v>
      </c>
      <c r="AA1754" s="60">
        <f t="shared" si="195"/>
        <v>2347</v>
      </c>
    </row>
    <row r="1755" spans="1:27">
      <c r="A1755" s="84" t="str">
        <f t="shared" si="190"/>
        <v>139841571</v>
      </c>
      <c r="B1755" s="84" t="str">
        <f t="shared" si="191"/>
        <v>02-348-17</v>
      </c>
      <c r="C1755" s="113" t="s">
        <v>3452</v>
      </c>
      <c r="D1755" s="113" t="s">
        <v>3453</v>
      </c>
      <c r="E1755" s="113" t="s">
        <v>787</v>
      </c>
      <c r="F1755" s="114">
        <v>57</v>
      </c>
      <c r="G1755" s="113" t="s">
        <v>3454</v>
      </c>
      <c r="H1755" s="113" t="s">
        <v>57</v>
      </c>
      <c r="I1755" s="113" t="s">
        <v>799</v>
      </c>
      <c r="J1755" s="113" t="s">
        <v>330</v>
      </c>
      <c r="K1755" s="113" t="s">
        <v>382</v>
      </c>
      <c r="L1755" s="113" t="s">
        <v>420</v>
      </c>
      <c r="M1755" s="113" t="s">
        <v>384</v>
      </c>
      <c r="N1755" s="113" t="s">
        <v>35</v>
      </c>
      <c r="O1755" s="113" t="s">
        <v>396</v>
      </c>
      <c r="P1755" s="113" t="s">
        <v>824</v>
      </c>
      <c r="Q1755" s="113">
        <v>71</v>
      </c>
      <c r="R1755" s="113" t="s">
        <v>57</v>
      </c>
      <c r="S1755" s="84" t="str">
        <f t="shared" si="189"/>
        <v>PLAYER PANAMA</v>
      </c>
      <c r="T1755" s="84" t="str">
        <f t="shared" si="192"/>
        <v>белый</v>
      </c>
      <c r="Y1755" s="60">
        <f t="shared" si="193"/>
        <v>2</v>
      </c>
      <c r="Z1755" s="49">
        <f t="shared" si="194"/>
        <v>348</v>
      </c>
      <c r="AA1755" s="60">
        <f t="shared" si="195"/>
        <v>2348</v>
      </c>
    </row>
    <row r="1756" spans="1:27">
      <c r="A1756" s="84" t="str">
        <f t="shared" si="190"/>
        <v>139841571</v>
      </c>
      <c r="B1756" s="84" t="str">
        <f t="shared" si="191"/>
        <v>02-348-17</v>
      </c>
      <c r="C1756" s="113" t="s">
        <v>3455</v>
      </c>
      <c r="D1756" s="113" t="s">
        <v>3453</v>
      </c>
      <c r="E1756" s="113" t="s">
        <v>785</v>
      </c>
      <c r="F1756" s="114">
        <v>59</v>
      </c>
      <c r="G1756" s="113" t="s">
        <v>3454</v>
      </c>
      <c r="H1756" s="113" t="s">
        <v>57</v>
      </c>
      <c r="I1756" s="113" t="s">
        <v>799</v>
      </c>
      <c r="J1756" s="113" t="s">
        <v>330</v>
      </c>
      <c r="K1756" s="113" t="s">
        <v>382</v>
      </c>
      <c r="L1756" s="113" t="s">
        <v>420</v>
      </c>
      <c r="M1756" s="113" t="s">
        <v>384</v>
      </c>
      <c r="N1756" s="113" t="s">
        <v>35</v>
      </c>
      <c r="O1756" s="113" t="s">
        <v>396</v>
      </c>
      <c r="P1756" s="113" t="s">
        <v>824</v>
      </c>
      <c r="Q1756" s="113">
        <v>71</v>
      </c>
      <c r="R1756" s="113" t="s">
        <v>57</v>
      </c>
      <c r="S1756" s="84" t="str">
        <f t="shared" si="189"/>
        <v>PLAYER PANAMA</v>
      </c>
      <c r="T1756" s="84" t="str">
        <f t="shared" si="192"/>
        <v>белый</v>
      </c>
      <c r="Y1756" s="60">
        <f t="shared" si="193"/>
        <v>2</v>
      </c>
      <c r="Z1756" s="49">
        <f t="shared" si="194"/>
        <v>348</v>
      </c>
      <c r="AA1756" s="60">
        <f t="shared" si="195"/>
        <v>2348</v>
      </c>
    </row>
    <row r="1757" spans="1:27">
      <c r="A1757" s="84" t="str">
        <f t="shared" si="190"/>
        <v>139841571</v>
      </c>
      <c r="B1757" s="84" t="str">
        <f t="shared" si="191"/>
        <v>02-348-17</v>
      </c>
      <c r="C1757" s="113" t="s">
        <v>3456</v>
      </c>
      <c r="D1757" s="113" t="s">
        <v>3453</v>
      </c>
      <c r="E1757" s="113" t="s">
        <v>788</v>
      </c>
      <c r="F1757" s="114">
        <v>61</v>
      </c>
      <c r="G1757" s="113" t="s">
        <v>3454</v>
      </c>
      <c r="H1757" s="113" t="s">
        <v>57</v>
      </c>
      <c r="I1757" s="113" t="s">
        <v>799</v>
      </c>
      <c r="J1757" s="113" t="s">
        <v>330</v>
      </c>
      <c r="K1757" s="113" t="s">
        <v>382</v>
      </c>
      <c r="L1757" s="113" t="s">
        <v>420</v>
      </c>
      <c r="M1757" s="113" t="s">
        <v>384</v>
      </c>
      <c r="N1757" s="113" t="s">
        <v>35</v>
      </c>
      <c r="O1757" s="113" t="s">
        <v>396</v>
      </c>
      <c r="P1757" s="113" t="s">
        <v>824</v>
      </c>
      <c r="Q1757" s="113">
        <v>71</v>
      </c>
      <c r="R1757" s="113" t="s">
        <v>57</v>
      </c>
      <c r="S1757" s="84" t="str">
        <f t="shared" si="189"/>
        <v>PLAYER PANAMA</v>
      </c>
      <c r="T1757" s="84" t="str">
        <f t="shared" si="192"/>
        <v>белый</v>
      </c>
      <c r="Y1757" s="60">
        <f t="shared" si="193"/>
        <v>2</v>
      </c>
      <c r="Z1757" s="49">
        <f t="shared" si="194"/>
        <v>348</v>
      </c>
      <c r="AA1757" s="60">
        <f t="shared" si="195"/>
        <v>2348</v>
      </c>
    </row>
    <row r="1758" spans="1:27">
      <c r="A1758" s="84" t="str">
        <f t="shared" si="190"/>
        <v>13984167</v>
      </c>
      <c r="B1758" s="84" t="str">
        <f t="shared" si="191"/>
        <v>02-349-26</v>
      </c>
      <c r="C1758" s="113" t="s">
        <v>3457</v>
      </c>
      <c r="D1758" s="113" t="s">
        <v>3458</v>
      </c>
      <c r="E1758" s="113" t="s">
        <v>785</v>
      </c>
      <c r="F1758" s="114">
        <v>59</v>
      </c>
      <c r="G1758" s="113" t="s">
        <v>3459</v>
      </c>
      <c r="H1758" s="113" t="s">
        <v>187</v>
      </c>
      <c r="I1758" s="113" t="s">
        <v>799</v>
      </c>
      <c r="J1758" s="113" t="s">
        <v>330</v>
      </c>
      <c r="K1758" s="113" t="s">
        <v>382</v>
      </c>
      <c r="L1758" s="113" t="s">
        <v>420</v>
      </c>
      <c r="M1758" s="113" t="s">
        <v>384</v>
      </c>
      <c r="N1758" s="113" t="s">
        <v>35</v>
      </c>
      <c r="O1758" s="113" t="s">
        <v>396</v>
      </c>
      <c r="P1758" s="113" t="s">
        <v>824</v>
      </c>
      <c r="Q1758" s="113">
        <v>7</v>
      </c>
      <c r="R1758" s="113" t="s">
        <v>63</v>
      </c>
      <c r="S1758" s="84" t="str">
        <f t="shared" si="189"/>
        <v>PLAYER PANAMA</v>
      </c>
      <c r="T1758" s="84" t="str">
        <f t="shared" si="192"/>
        <v>кремовый</v>
      </c>
      <c r="Y1758" s="60">
        <f t="shared" si="193"/>
        <v>2</v>
      </c>
      <c r="Z1758" s="49">
        <f t="shared" si="194"/>
        <v>349</v>
      </c>
      <c r="AA1758" s="60">
        <f t="shared" si="195"/>
        <v>2349</v>
      </c>
    </row>
    <row r="1759" spans="1:27">
      <c r="A1759" s="84" t="str">
        <f t="shared" si="190"/>
        <v>13984167</v>
      </c>
      <c r="B1759" s="84" t="str">
        <f t="shared" si="191"/>
        <v>02-349-26</v>
      </c>
      <c r="C1759" s="113" t="s">
        <v>3460</v>
      </c>
      <c r="D1759" s="113" t="s">
        <v>3458</v>
      </c>
      <c r="E1759" s="113" t="s">
        <v>788</v>
      </c>
      <c r="F1759" s="114">
        <v>61</v>
      </c>
      <c r="G1759" s="113" t="s">
        <v>3459</v>
      </c>
      <c r="H1759" s="113" t="s">
        <v>187</v>
      </c>
      <c r="I1759" s="113" t="s">
        <v>799</v>
      </c>
      <c r="J1759" s="113" t="s">
        <v>330</v>
      </c>
      <c r="K1759" s="113" t="s">
        <v>382</v>
      </c>
      <c r="L1759" s="113" t="s">
        <v>420</v>
      </c>
      <c r="M1759" s="113" t="s">
        <v>384</v>
      </c>
      <c r="N1759" s="113" t="s">
        <v>35</v>
      </c>
      <c r="O1759" s="113" t="s">
        <v>396</v>
      </c>
      <c r="P1759" s="113" t="s">
        <v>824</v>
      </c>
      <c r="Q1759" s="113">
        <v>7</v>
      </c>
      <c r="R1759" s="113" t="s">
        <v>63</v>
      </c>
      <c r="S1759" s="84" t="str">
        <f t="shared" si="189"/>
        <v>PLAYER PANAMA</v>
      </c>
      <c r="T1759" s="84" t="str">
        <f t="shared" si="192"/>
        <v>кремовый</v>
      </c>
      <c r="Y1759" s="60">
        <f t="shared" si="193"/>
        <v>2</v>
      </c>
      <c r="Z1759" s="49">
        <f t="shared" si="194"/>
        <v>349</v>
      </c>
      <c r="AA1759" s="60">
        <f t="shared" si="195"/>
        <v>2349</v>
      </c>
    </row>
    <row r="1760" spans="1:27">
      <c r="A1760" s="84" t="str">
        <f t="shared" si="190"/>
        <v>139841872</v>
      </c>
      <c r="B1760" s="84" t="str">
        <f t="shared" si="191"/>
        <v>02-350-36</v>
      </c>
      <c r="C1760" s="113" t="s">
        <v>3461</v>
      </c>
      <c r="D1760" s="113" t="s">
        <v>3462</v>
      </c>
      <c r="E1760" s="113" t="s">
        <v>785</v>
      </c>
      <c r="F1760" s="114">
        <v>59</v>
      </c>
      <c r="G1760" s="113" t="s">
        <v>3463</v>
      </c>
      <c r="H1760" s="113" t="s">
        <v>685</v>
      </c>
      <c r="I1760" s="113" t="s">
        <v>799</v>
      </c>
      <c r="J1760" s="113" t="s">
        <v>330</v>
      </c>
      <c r="K1760" s="113" t="s">
        <v>382</v>
      </c>
      <c r="L1760" s="113" t="s">
        <v>420</v>
      </c>
      <c r="M1760" s="113" t="s">
        <v>384</v>
      </c>
      <c r="N1760" s="113" t="s">
        <v>35</v>
      </c>
      <c r="O1760" s="113" t="s">
        <v>396</v>
      </c>
      <c r="P1760" s="113" t="s">
        <v>824</v>
      </c>
      <c r="Q1760" s="113">
        <v>72</v>
      </c>
      <c r="R1760" s="113" t="s">
        <v>63</v>
      </c>
      <c r="S1760" s="84" t="str">
        <f t="shared" si="189"/>
        <v>PLAYER PANAMA</v>
      </c>
      <c r="T1760" s="84" t="str">
        <f t="shared" si="192"/>
        <v>кремовый / синий</v>
      </c>
      <c r="Y1760" s="60">
        <f t="shared" si="193"/>
        <v>2</v>
      </c>
      <c r="Z1760" s="49">
        <f t="shared" si="194"/>
        <v>350</v>
      </c>
      <c r="AA1760" s="60">
        <f t="shared" si="195"/>
        <v>2350</v>
      </c>
    </row>
    <row r="1761" spans="1:27">
      <c r="A1761" s="84" t="str">
        <f t="shared" si="190"/>
        <v>139841872</v>
      </c>
      <c r="B1761" s="84" t="str">
        <f t="shared" si="191"/>
        <v>02-350-36</v>
      </c>
      <c r="C1761" s="113" t="s">
        <v>3464</v>
      </c>
      <c r="D1761" s="113" t="s">
        <v>3462</v>
      </c>
      <c r="E1761" s="113" t="s">
        <v>788</v>
      </c>
      <c r="F1761" s="114">
        <v>61</v>
      </c>
      <c r="G1761" s="113" t="s">
        <v>3463</v>
      </c>
      <c r="H1761" s="113" t="s">
        <v>685</v>
      </c>
      <c r="I1761" s="113" t="s">
        <v>799</v>
      </c>
      <c r="J1761" s="113" t="s">
        <v>330</v>
      </c>
      <c r="K1761" s="113" t="s">
        <v>382</v>
      </c>
      <c r="L1761" s="113" t="s">
        <v>420</v>
      </c>
      <c r="M1761" s="113" t="s">
        <v>384</v>
      </c>
      <c r="N1761" s="113" t="s">
        <v>35</v>
      </c>
      <c r="O1761" s="113" t="s">
        <v>396</v>
      </c>
      <c r="P1761" s="113" t="s">
        <v>824</v>
      </c>
      <c r="Q1761" s="113">
        <v>72</v>
      </c>
      <c r="R1761" s="113" t="s">
        <v>63</v>
      </c>
      <c r="S1761" s="84" t="str">
        <f t="shared" si="189"/>
        <v>PLAYER PANAMA</v>
      </c>
      <c r="T1761" s="84" t="str">
        <f t="shared" si="192"/>
        <v>кремовый / синий</v>
      </c>
      <c r="Y1761" s="60">
        <f t="shared" si="193"/>
        <v>2</v>
      </c>
      <c r="Z1761" s="49">
        <f t="shared" si="194"/>
        <v>350</v>
      </c>
      <c r="AA1761" s="60">
        <f t="shared" si="195"/>
        <v>2350</v>
      </c>
    </row>
    <row r="1762" spans="1:27">
      <c r="A1762" s="84" t="str">
        <f t="shared" si="190"/>
        <v>13985037</v>
      </c>
      <c r="B1762" s="84" t="str">
        <f t="shared" si="191"/>
        <v>02-351-02</v>
      </c>
      <c r="C1762" s="113" t="s">
        <v>3465</v>
      </c>
      <c r="D1762" s="113" t="s">
        <v>3466</v>
      </c>
      <c r="E1762" s="113" t="s">
        <v>787</v>
      </c>
      <c r="F1762" s="114">
        <v>57</v>
      </c>
      <c r="G1762" s="113" t="s">
        <v>3467</v>
      </c>
      <c r="H1762" s="113" t="s">
        <v>63</v>
      </c>
      <c r="I1762" s="113" t="s">
        <v>805</v>
      </c>
      <c r="J1762" s="113" t="s">
        <v>329</v>
      </c>
      <c r="K1762" s="113" t="s">
        <v>382</v>
      </c>
      <c r="L1762" s="113" t="s">
        <v>420</v>
      </c>
      <c r="M1762" s="113" t="s">
        <v>384</v>
      </c>
      <c r="N1762" s="113" t="s">
        <v>37</v>
      </c>
      <c r="O1762" s="113" t="s">
        <v>386</v>
      </c>
      <c r="P1762" s="113" t="s">
        <v>824</v>
      </c>
      <c r="Q1762" s="113">
        <v>7</v>
      </c>
      <c r="R1762" s="113" t="s">
        <v>63</v>
      </c>
      <c r="S1762" s="84" t="str">
        <f t="shared" si="189"/>
        <v>PLAYER LINEN MIX</v>
      </c>
      <c r="T1762" s="84" t="str">
        <f t="shared" si="192"/>
        <v>бежевый</v>
      </c>
      <c r="Y1762" s="60">
        <f t="shared" si="193"/>
        <v>2</v>
      </c>
      <c r="Z1762" s="49">
        <f t="shared" si="194"/>
        <v>351</v>
      </c>
      <c r="AA1762" s="60">
        <f t="shared" si="195"/>
        <v>2351</v>
      </c>
    </row>
    <row r="1763" spans="1:27">
      <c r="A1763" s="84" t="str">
        <f t="shared" si="190"/>
        <v>13985037</v>
      </c>
      <c r="B1763" s="84" t="str">
        <f t="shared" si="191"/>
        <v>02-351-02</v>
      </c>
      <c r="C1763" s="113" t="s">
        <v>3468</v>
      </c>
      <c r="D1763" s="113" t="s">
        <v>3466</v>
      </c>
      <c r="E1763" s="113" t="s">
        <v>785</v>
      </c>
      <c r="F1763" s="114">
        <v>59</v>
      </c>
      <c r="G1763" s="113" t="s">
        <v>3467</v>
      </c>
      <c r="H1763" s="113" t="s">
        <v>63</v>
      </c>
      <c r="I1763" s="113" t="s">
        <v>805</v>
      </c>
      <c r="J1763" s="113" t="s">
        <v>329</v>
      </c>
      <c r="K1763" s="113" t="s">
        <v>382</v>
      </c>
      <c r="L1763" s="113" t="s">
        <v>420</v>
      </c>
      <c r="M1763" s="113" t="s">
        <v>384</v>
      </c>
      <c r="N1763" s="113" t="s">
        <v>37</v>
      </c>
      <c r="O1763" s="113" t="s">
        <v>386</v>
      </c>
      <c r="P1763" s="113" t="s">
        <v>824</v>
      </c>
      <c r="Q1763" s="113">
        <v>7</v>
      </c>
      <c r="R1763" s="113" t="s">
        <v>63</v>
      </c>
      <c r="S1763" s="84" t="str">
        <f t="shared" si="189"/>
        <v>PLAYER LINEN MIX</v>
      </c>
      <c r="T1763" s="84" t="str">
        <f t="shared" si="192"/>
        <v>бежевый</v>
      </c>
      <c r="Y1763" s="60">
        <f t="shared" si="193"/>
        <v>2</v>
      </c>
      <c r="Z1763" s="49">
        <f t="shared" si="194"/>
        <v>351</v>
      </c>
      <c r="AA1763" s="60">
        <f t="shared" si="195"/>
        <v>2351</v>
      </c>
    </row>
    <row r="1764" spans="1:27">
      <c r="A1764" s="84" t="str">
        <f t="shared" si="190"/>
        <v>13985037</v>
      </c>
      <c r="B1764" s="84" t="str">
        <f t="shared" si="191"/>
        <v>02-351-02</v>
      </c>
      <c r="C1764" s="113" t="s">
        <v>3469</v>
      </c>
      <c r="D1764" s="113" t="s">
        <v>3466</v>
      </c>
      <c r="E1764" s="113" t="s">
        <v>788</v>
      </c>
      <c r="F1764" s="114">
        <v>61</v>
      </c>
      <c r="G1764" s="113" t="s">
        <v>3467</v>
      </c>
      <c r="H1764" s="113" t="s">
        <v>63</v>
      </c>
      <c r="I1764" s="113" t="s">
        <v>805</v>
      </c>
      <c r="J1764" s="113" t="s">
        <v>329</v>
      </c>
      <c r="K1764" s="113" t="s">
        <v>382</v>
      </c>
      <c r="L1764" s="113" t="s">
        <v>420</v>
      </c>
      <c r="M1764" s="113" t="s">
        <v>384</v>
      </c>
      <c r="N1764" s="113" t="s">
        <v>37</v>
      </c>
      <c r="O1764" s="113" t="s">
        <v>386</v>
      </c>
      <c r="P1764" s="113" t="s">
        <v>824</v>
      </c>
      <c r="Q1764" s="113">
        <v>7</v>
      </c>
      <c r="R1764" s="113" t="s">
        <v>63</v>
      </c>
      <c r="S1764" s="84" t="str">
        <f t="shared" si="189"/>
        <v>PLAYER LINEN MIX</v>
      </c>
      <c r="T1764" s="84" t="str">
        <f t="shared" si="192"/>
        <v>бежевый</v>
      </c>
      <c r="Y1764" s="60">
        <f t="shared" si="193"/>
        <v>2</v>
      </c>
      <c r="Z1764" s="49">
        <f t="shared" si="194"/>
        <v>351</v>
      </c>
      <c r="AA1764" s="60">
        <f t="shared" si="195"/>
        <v>2351</v>
      </c>
    </row>
    <row r="1765" spans="1:27">
      <c r="A1765" s="84" t="str">
        <f t="shared" si="190"/>
        <v>1693501330</v>
      </c>
      <c r="B1765" s="84" t="str">
        <f t="shared" si="191"/>
        <v>02-352-08</v>
      </c>
      <c r="C1765" s="113" t="s">
        <v>3470</v>
      </c>
      <c r="D1765" s="113" t="s">
        <v>3471</v>
      </c>
      <c r="E1765" s="113" t="s">
        <v>785</v>
      </c>
      <c r="F1765" s="114">
        <v>59</v>
      </c>
      <c r="G1765" s="113" t="s">
        <v>3472</v>
      </c>
      <c r="H1765" s="113" t="s">
        <v>83</v>
      </c>
      <c r="I1765" s="113" t="s">
        <v>3473</v>
      </c>
      <c r="J1765" s="113" t="s">
        <v>346</v>
      </c>
      <c r="K1765" s="113" t="s">
        <v>382</v>
      </c>
      <c r="L1765" s="113" t="s">
        <v>420</v>
      </c>
      <c r="M1765" s="113" t="s">
        <v>388</v>
      </c>
      <c r="N1765" s="113" t="s">
        <v>43</v>
      </c>
      <c r="O1765" s="113" t="s">
        <v>385</v>
      </c>
      <c r="P1765" s="113" t="s">
        <v>824</v>
      </c>
      <c r="Q1765" s="113">
        <v>330</v>
      </c>
      <c r="R1765" s="113" t="s">
        <v>83</v>
      </c>
      <c r="S1765" s="84" t="str">
        <f t="shared" si="189"/>
        <v>PORK PIE LINEN</v>
      </c>
      <c r="T1765" s="84" t="str">
        <f t="shared" si="192"/>
        <v>серый</v>
      </c>
      <c r="Y1765" s="60">
        <f t="shared" si="193"/>
        <v>2</v>
      </c>
      <c r="Z1765" s="49">
        <f t="shared" si="194"/>
        <v>352</v>
      </c>
      <c r="AA1765" s="60">
        <f t="shared" si="195"/>
        <v>2352</v>
      </c>
    </row>
    <row r="1766" spans="1:27">
      <c r="A1766" s="84" t="str">
        <f t="shared" si="190"/>
        <v>1693501330</v>
      </c>
      <c r="B1766" s="84" t="str">
        <f t="shared" si="191"/>
        <v>02-352-08</v>
      </c>
      <c r="C1766" s="113" t="s">
        <v>3474</v>
      </c>
      <c r="D1766" s="113" t="s">
        <v>3471</v>
      </c>
      <c r="E1766" s="113" t="s">
        <v>788</v>
      </c>
      <c r="F1766" s="114">
        <v>61</v>
      </c>
      <c r="G1766" s="113" t="s">
        <v>3472</v>
      </c>
      <c r="H1766" s="113" t="s">
        <v>83</v>
      </c>
      <c r="I1766" s="113" t="s">
        <v>3473</v>
      </c>
      <c r="J1766" s="113" t="s">
        <v>346</v>
      </c>
      <c r="K1766" s="113" t="s">
        <v>382</v>
      </c>
      <c r="L1766" s="113" t="s">
        <v>420</v>
      </c>
      <c r="M1766" s="113" t="s">
        <v>388</v>
      </c>
      <c r="N1766" s="113" t="s">
        <v>43</v>
      </c>
      <c r="O1766" s="113" t="s">
        <v>385</v>
      </c>
      <c r="P1766" s="113" t="s">
        <v>824</v>
      </c>
      <c r="Q1766" s="113">
        <v>330</v>
      </c>
      <c r="R1766" s="113" t="s">
        <v>83</v>
      </c>
      <c r="S1766" s="84" t="str">
        <f t="shared" si="189"/>
        <v>PORK PIE LINEN</v>
      </c>
      <c r="T1766" s="84" t="str">
        <f t="shared" si="192"/>
        <v>серый</v>
      </c>
      <c r="Y1766" s="60">
        <f t="shared" si="193"/>
        <v>2</v>
      </c>
      <c r="Z1766" s="49">
        <f t="shared" si="194"/>
        <v>352</v>
      </c>
      <c r="AA1766" s="60">
        <f t="shared" si="195"/>
        <v>2352</v>
      </c>
    </row>
    <row r="1767" spans="1:27">
      <c r="A1767" s="84" t="str">
        <f t="shared" si="190"/>
        <v>21384097</v>
      </c>
      <c r="B1767" s="84" t="str">
        <f t="shared" si="191"/>
        <v>02-353-36</v>
      </c>
      <c r="C1767" s="113" t="s">
        <v>3475</v>
      </c>
      <c r="D1767" s="113" t="s">
        <v>3476</v>
      </c>
      <c r="E1767" s="113" t="s">
        <v>785</v>
      </c>
      <c r="F1767" s="114">
        <v>59</v>
      </c>
      <c r="G1767" s="113" t="s">
        <v>3477</v>
      </c>
      <c r="H1767" s="113" t="s">
        <v>187</v>
      </c>
      <c r="I1767" s="113" t="s">
        <v>799</v>
      </c>
      <c r="J1767" s="113" t="s">
        <v>330</v>
      </c>
      <c r="K1767" s="113" t="s">
        <v>382</v>
      </c>
      <c r="L1767" s="113" t="s">
        <v>420</v>
      </c>
      <c r="M1767" s="113" t="s">
        <v>384</v>
      </c>
      <c r="N1767" s="113" t="s">
        <v>35</v>
      </c>
      <c r="O1767" s="113" t="s">
        <v>396</v>
      </c>
      <c r="P1767" s="113" t="s">
        <v>824</v>
      </c>
      <c r="Q1767" s="113">
        <v>7</v>
      </c>
      <c r="R1767" s="113" t="s">
        <v>63</v>
      </c>
      <c r="S1767" s="84" t="str">
        <f t="shared" si="189"/>
        <v>FEDORA PANAMA</v>
      </c>
      <c r="T1767" s="84" t="str">
        <f t="shared" si="192"/>
        <v>кремовый</v>
      </c>
      <c r="Y1767" s="60">
        <f t="shared" si="193"/>
        <v>2</v>
      </c>
      <c r="Z1767" s="49">
        <f t="shared" si="194"/>
        <v>353</v>
      </c>
      <c r="AA1767" s="60">
        <f t="shared" si="195"/>
        <v>2353</v>
      </c>
    </row>
    <row r="1768" spans="1:27">
      <c r="A1768" s="84" t="str">
        <f t="shared" si="190"/>
        <v>246841871</v>
      </c>
      <c r="B1768" s="84" t="str">
        <f t="shared" si="191"/>
        <v>02-354-17</v>
      </c>
      <c r="C1768" s="113" t="s">
        <v>3478</v>
      </c>
      <c r="D1768" s="113" t="s">
        <v>3479</v>
      </c>
      <c r="E1768" s="113" t="s">
        <v>787</v>
      </c>
      <c r="F1768" s="114">
        <v>57</v>
      </c>
      <c r="G1768" s="113" t="s">
        <v>3480</v>
      </c>
      <c r="H1768" s="113" t="s">
        <v>57</v>
      </c>
      <c r="I1768" s="113" t="s">
        <v>799</v>
      </c>
      <c r="J1768" s="113" t="s">
        <v>330</v>
      </c>
      <c r="K1768" s="113" t="s">
        <v>382</v>
      </c>
      <c r="L1768" s="113" t="s">
        <v>420</v>
      </c>
      <c r="M1768" s="113" t="s">
        <v>384</v>
      </c>
      <c r="N1768" s="113" t="s">
        <v>35</v>
      </c>
      <c r="O1768" s="113" t="s">
        <v>396</v>
      </c>
      <c r="P1768" s="113" t="s">
        <v>824</v>
      </c>
      <c r="Q1768" s="113">
        <v>71</v>
      </c>
      <c r="R1768" s="113" t="s">
        <v>57</v>
      </c>
      <c r="S1768" s="84" t="str">
        <f t="shared" si="189"/>
        <v>TRAVELLER PANAMA</v>
      </c>
      <c r="T1768" s="84" t="str">
        <f t="shared" si="192"/>
        <v>белый</v>
      </c>
      <c r="Y1768" s="60">
        <f t="shared" si="193"/>
        <v>2</v>
      </c>
      <c r="Z1768" s="49">
        <f t="shared" si="194"/>
        <v>354</v>
      </c>
      <c r="AA1768" s="60">
        <f t="shared" si="195"/>
        <v>2354</v>
      </c>
    </row>
    <row r="1769" spans="1:27">
      <c r="A1769" s="84" t="str">
        <f t="shared" si="190"/>
        <v>246841871</v>
      </c>
      <c r="B1769" s="84" t="str">
        <f t="shared" si="191"/>
        <v>02-354-17</v>
      </c>
      <c r="C1769" s="113" t="s">
        <v>3481</v>
      </c>
      <c r="D1769" s="113" t="s">
        <v>3479</v>
      </c>
      <c r="E1769" s="113" t="s">
        <v>785</v>
      </c>
      <c r="F1769" s="114">
        <v>59</v>
      </c>
      <c r="G1769" s="113" t="s">
        <v>3480</v>
      </c>
      <c r="H1769" s="113" t="s">
        <v>57</v>
      </c>
      <c r="I1769" s="113" t="s">
        <v>799</v>
      </c>
      <c r="J1769" s="113" t="s">
        <v>330</v>
      </c>
      <c r="K1769" s="113" t="s">
        <v>382</v>
      </c>
      <c r="L1769" s="113" t="s">
        <v>420</v>
      </c>
      <c r="M1769" s="113" t="s">
        <v>384</v>
      </c>
      <c r="N1769" s="113" t="s">
        <v>35</v>
      </c>
      <c r="O1769" s="113" t="s">
        <v>396</v>
      </c>
      <c r="P1769" s="113" t="s">
        <v>824</v>
      </c>
      <c r="Q1769" s="113">
        <v>71</v>
      </c>
      <c r="R1769" s="113" t="s">
        <v>57</v>
      </c>
      <c r="S1769" s="84" t="str">
        <f t="shared" si="189"/>
        <v>TRAVELLER PANAMA</v>
      </c>
      <c r="T1769" s="84" t="str">
        <f t="shared" si="192"/>
        <v>белый</v>
      </c>
      <c r="Y1769" s="60">
        <f t="shared" si="193"/>
        <v>2</v>
      </c>
      <c r="Z1769" s="49">
        <f t="shared" si="194"/>
        <v>354</v>
      </c>
      <c r="AA1769" s="60">
        <f t="shared" si="195"/>
        <v>2354</v>
      </c>
    </row>
    <row r="1770" spans="1:27">
      <c r="A1770" s="84" t="str">
        <f t="shared" si="190"/>
        <v>246841871</v>
      </c>
      <c r="B1770" s="84" t="str">
        <f t="shared" si="191"/>
        <v>02-354-17</v>
      </c>
      <c r="C1770" s="113" t="s">
        <v>3482</v>
      </c>
      <c r="D1770" s="113" t="s">
        <v>3479</v>
      </c>
      <c r="E1770" s="113" t="s">
        <v>788</v>
      </c>
      <c r="F1770" s="114">
        <v>61</v>
      </c>
      <c r="G1770" s="113" t="s">
        <v>3480</v>
      </c>
      <c r="H1770" s="113" t="s">
        <v>57</v>
      </c>
      <c r="I1770" s="113" t="s">
        <v>799</v>
      </c>
      <c r="J1770" s="113" t="s">
        <v>330</v>
      </c>
      <c r="K1770" s="113" t="s">
        <v>382</v>
      </c>
      <c r="L1770" s="113" t="s">
        <v>420</v>
      </c>
      <c r="M1770" s="113" t="s">
        <v>384</v>
      </c>
      <c r="N1770" s="113" t="s">
        <v>35</v>
      </c>
      <c r="O1770" s="113" t="s">
        <v>396</v>
      </c>
      <c r="P1770" s="113" t="s">
        <v>824</v>
      </c>
      <c r="Q1770" s="113">
        <v>71</v>
      </c>
      <c r="R1770" s="113" t="s">
        <v>57</v>
      </c>
      <c r="S1770" s="84" t="str">
        <f t="shared" si="189"/>
        <v>TRAVELLER PANAMA</v>
      </c>
      <c r="T1770" s="84" t="str">
        <f t="shared" si="192"/>
        <v>белый</v>
      </c>
      <c r="Y1770" s="60">
        <f t="shared" si="193"/>
        <v>2</v>
      </c>
      <c r="Z1770" s="49">
        <f t="shared" si="194"/>
        <v>354</v>
      </c>
      <c r="AA1770" s="60">
        <f t="shared" si="195"/>
        <v>2354</v>
      </c>
    </row>
    <row r="1771" spans="1:27">
      <c r="A1771" s="84" t="str">
        <f t="shared" si="190"/>
        <v>24785047</v>
      </c>
      <c r="B1771" s="84" t="str">
        <f t="shared" si="191"/>
        <v>02-355-02</v>
      </c>
      <c r="C1771" s="113" t="s">
        <v>3483</v>
      </c>
      <c r="D1771" s="113" t="s">
        <v>3484</v>
      </c>
      <c r="E1771" s="113" t="s">
        <v>787</v>
      </c>
      <c r="F1771" s="114">
        <v>57</v>
      </c>
      <c r="G1771" s="113" t="s">
        <v>3485</v>
      </c>
      <c r="H1771" s="113" t="s">
        <v>63</v>
      </c>
      <c r="I1771" s="113" t="s">
        <v>799</v>
      </c>
      <c r="J1771" s="113" t="s">
        <v>330</v>
      </c>
      <c r="K1771" s="113" t="s">
        <v>382</v>
      </c>
      <c r="L1771" s="113" t="s">
        <v>420</v>
      </c>
      <c r="M1771" s="113" t="s">
        <v>384</v>
      </c>
      <c r="N1771" s="113" t="s">
        <v>35</v>
      </c>
      <c r="O1771" s="113" t="s">
        <v>386</v>
      </c>
      <c r="P1771" s="113" t="s">
        <v>824</v>
      </c>
      <c r="Q1771" s="113">
        <v>7</v>
      </c>
      <c r="R1771" s="113" t="s">
        <v>63</v>
      </c>
      <c r="S1771" s="84" t="str">
        <f t="shared" si="189"/>
        <v>TRAVELLER SEAGRASS</v>
      </c>
      <c r="T1771" s="84" t="str">
        <f t="shared" si="192"/>
        <v>бежевый</v>
      </c>
      <c r="Y1771" s="60">
        <f t="shared" si="193"/>
        <v>2</v>
      </c>
      <c r="Z1771" s="49">
        <f t="shared" si="194"/>
        <v>355</v>
      </c>
      <c r="AA1771" s="60">
        <f t="shared" si="195"/>
        <v>2355</v>
      </c>
    </row>
    <row r="1772" spans="1:27">
      <c r="A1772" s="84" t="str">
        <f t="shared" si="190"/>
        <v>24785047</v>
      </c>
      <c r="B1772" s="84" t="str">
        <f t="shared" si="191"/>
        <v>02-355-02</v>
      </c>
      <c r="C1772" s="113" t="s">
        <v>3486</v>
      </c>
      <c r="D1772" s="113" t="s">
        <v>3484</v>
      </c>
      <c r="E1772" s="113" t="s">
        <v>785</v>
      </c>
      <c r="F1772" s="114">
        <v>59</v>
      </c>
      <c r="G1772" s="113" t="s">
        <v>3485</v>
      </c>
      <c r="H1772" s="113" t="s">
        <v>63</v>
      </c>
      <c r="I1772" s="113" t="s">
        <v>799</v>
      </c>
      <c r="J1772" s="113" t="s">
        <v>330</v>
      </c>
      <c r="K1772" s="113" t="s">
        <v>382</v>
      </c>
      <c r="L1772" s="113" t="s">
        <v>420</v>
      </c>
      <c r="M1772" s="113" t="s">
        <v>384</v>
      </c>
      <c r="N1772" s="113" t="s">
        <v>35</v>
      </c>
      <c r="O1772" s="113" t="s">
        <v>386</v>
      </c>
      <c r="P1772" s="113" t="s">
        <v>824</v>
      </c>
      <c r="Q1772" s="113">
        <v>7</v>
      </c>
      <c r="R1772" s="113" t="s">
        <v>63</v>
      </c>
      <c r="S1772" s="84" t="str">
        <f t="shared" si="189"/>
        <v>TRAVELLER SEAGRASS</v>
      </c>
      <c r="T1772" s="84" t="str">
        <f t="shared" si="192"/>
        <v>бежевый</v>
      </c>
      <c r="Y1772" s="60">
        <f t="shared" si="193"/>
        <v>2</v>
      </c>
      <c r="Z1772" s="49">
        <f t="shared" si="194"/>
        <v>355</v>
      </c>
      <c r="AA1772" s="60">
        <f t="shared" si="195"/>
        <v>2355</v>
      </c>
    </row>
    <row r="1773" spans="1:27">
      <c r="A1773" s="84" t="str">
        <f t="shared" si="190"/>
        <v>24785047</v>
      </c>
      <c r="B1773" s="84" t="str">
        <f t="shared" si="191"/>
        <v>02-355-02</v>
      </c>
      <c r="C1773" s="113" t="s">
        <v>3487</v>
      </c>
      <c r="D1773" s="113" t="s">
        <v>3484</v>
      </c>
      <c r="E1773" s="113" t="s">
        <v>788</v>
      </c>
      <c r="F1773" s="114">
        <v>61</v>
      </c>
      <c r="G1773" s="113" t="s">
        <v>3485</v>
      </c>
      <c r="H1773" s="113" t="s">
        <v>63</v>
      </c>
      <c r="I1773" s="113" t="s">
        <v>799</v>
      </c>
      <c r="J1773" s="113" t="s">
        <v>330</v>
      </c>
      <c r="K1773" s="113" t="s">
        <v>382</v>
      </c>
      <c r="L1773" s="113" t="s">
        <v>420</v>
      </c>
      <c r="M1773" s="113" t="s">
        <v>384</v>
      </c>
      <c r="N1773" s="113" t="s">
        <v>35</v>
      </c>
      <c r="O1773" s="113" t="s">
        <v>386</v>
      </c>
      <c r="P1773" s="113" t="s">
        <v>824</v>
      </c>
      <c r="Q1773" s="113">
        <v>7</v>
      </c>
      <c r="R1773" s="113" t="s">
        <v>63</v>
      </c>
      <c r="S1773" s="84" t="str">
        <f t="shared" si="189"/>
        <v>TRAVELLER SEAGRASS</v>
      </c>
      <c r="T1773" s="84" t="str">
        <f t="shared" si="192"/>
        <v>бежевый</v>
      </c>
      <c r="Y1773" s="60">
        <f t="shared" si="193"/>
        <v>2</v>
      </c>
      <c r="Z1773" s="49">
        <f t="shared" si="194"/>
        <v>355</v>
      </c>
      <c r="AA1773" s="60">
        <f t="shared" si="195"/>
        <v>2355</v>
      </c>
    </row>
    <row r="1774" spans="1:27">
      <c r="A1774" s="84" t="str">
        <f t="shared" si="190"/>
        <v>24785047</v>
      </c>
      <c r="B1774" s="84" t="str">
        <f t="shared" si="191"/>
        <v>02-355-02</v>
      </c>
      <c r="C1774" s="113" t="s">
        <v>3488</v>
      </c>
      <c r="D1774" s="113" t="s">
        <v>3484</v>
      </c>
      <c r="E1774" s="113" t="s">
        <v>789</v>
      </c>
      <c r="F1774" s="114">
        <v>63</v>
      </c>
      <c r="G1774" s="113" t="s">
        <v>3485</v>
      </c>
      <c r="H1774" s="113" t="s">
        <v>63</v>
      </c>
      <c r="I1774" s="113" t="s">
        <v>799</v>
      </c>
      <c r="J1774" s="113" t="s">
        <v>330</v>
      </c>
      <c r="K1774" s="113" t="s">
        <v>382</v>
      </c>
      <c r="L1774" s="113" t="s">
        <v>420</v>
      </c>
      <c r="M1774" s="113" t="s">
        <v>384</v>
      </c>
      <c r="N1774" s="113" t="s">
        <v>35</v>
      </c>
      <c r="O1774" s="113" t="s">
        <v>386</v>
      </c>
      <c r="P1774" s="113" t="s">
        <v>824</v>
      </c>
      <c r="Q1774" s="113">
        <v>7</v>
      </c>
      <c r="R1774" s="113" t="s">
        <v>63</v>
      </c>
      <c r="S1774" s="84" t="str">
        <f t="shared" si="189"/>
        <v>TRAVELLER SEAGRASS</v>
      </c>
      <c r="T1774" s="84" t="str">
        <f t="shared" si="192"/>
        <v>бежевый</v>
      </c>
      <c r="Y1774" s="60">
        <f t="shared" si="193"/>
        <v>2</v>
      </c>
      <c r="Z1774" s="49">
        <f t="shared" si="194"/>
        <v>355</v>
      </c>
      <c r="AA1774" s="60">
        <f t="shared" si="195"/>
        <v>2355</v>
      </c>
    </row>
    <row r="1775" spans="1:27">
      <c r="A1775" s="84" t="str">
        <f t="shared" si="190"/>
        <v>24785047</v>
      </c>
      <c r="B1775" s="84" t="str">
        <f t="shared" si="191"/>
        <v>02-355-02</v>
      </c>
      <c r="C1775" s="113" t="s">
        <v>3489</v>
      </c>
      <c r="D1775" s="113" t="s">
        <v>3484</v>
      </c>
      <c r="E1775" s="113" t="s">
        <v>790</v>
      </c>
      <c r="F1775" s="114">
        <v>55</v>
      </c>
      <c r="G1775" s="113" t="s">
        <v>3485</v>
      </c>
      <c r="H1775" s="113" t="s">
        <v>63</v>
      </c>
      <c r="I1775" s="113" t="s">
        <v>799</v>
      </c>
      <c r="J1775" s="113" t="s">
        <v>330</v>
      </c>
      <c r="K1775" s="113" t="s">
        <v>382</v>
      </c>
      <c r="L1775" s="113" t="s">
        <v>420</v>
      </c>
      <c r="M1775" s="113" t="s">
        <v>384</v>
      </c>
      <c r="N1775" s="113" t="s">
        <v>35</v>
      </c>
      <c r="O1775" s="113" t="s">
        <v>386</v>
      </c>
      <c r="P1775" s="113" t="s">
        <v>824</v>
      </c>
      <c r="Q1775" s="113">
        <v>7</v>
      </c>
      <c r="R1775" s="113" t="s">
        <v>63</v>
      </c>
      <c r="S1775" s="84" t="str">
        <f t="shared" si="189"/>
        <v>TRAVELLER SEAGRASS</v>
      </c>
      <c r="T1775" s="84" t="str">
        <f t="shared" si="192"/>
        <v>бежевый</v>
      </c>
      <c r="Y1775" s="60">
        <f t="shared" si="193"/>
        <v>2</v>
      </c>
      <c r="Z1775" s="49">
        <f t="shared" si="194"/>
        <v>355</v>
      </c>
      <c r="AA1775" s="60">
        <f t="shared" si="195"/>
        <v>2355</v>
      </c>
    </row>
    <row r="1776" spans="1:27">
      <c r="A1776" s="84" t="str">
        <f t="shared" si="190"/>
        <v>24785057</v>
      </c>
      <c r="B1776" s="84" t="str">
        <f t="shared" si="191"/>
        <v>02-356-02</v>
      </c>
      <c r="C1776" s="113" t="s">
        <v>3490</v>
      </c>
      <c r="D1776" s="113" t="s">
        <v>3491</v>
      </c>
      <c r="E1776" s="113" t="s">
        <v>787</v>
      </c>
      <c r="F1776" s="114">
        <v>57</v>
      </c>
      <c r="G1776" s="113" t="s">
        <v>3492</v>
      </c>
      <c r="H1776" s="113" t="s">
        <v>63</v>
      </c>
      <c r="I1776" s="113" t="s">
        <v>799</v>
      </c>
      <c r="J1776" s="113" t="s">
        <v>330</v>
      </c>
      <c r="K1776" s="113" t="s">
        <v>382</v>
      </c>
      <c r="L1776" s="113" t="s">
        <v>420</v>
      </c>
      <c r="M1776" s="113" t="s">
        <v>384</v>
      </c>
      <c r="N1776" s="113" t="s">
        <v>35</v>
      </c>
      <c r="O1776" s="113" t="s">
        <v>386</v>
      </c>
      <c r="P1776" s="113" t="s">
        <v>824</v>
      </c>
      <c r="Q1776" s="113">
        <v>7</v>
      </c>
      <c r="R1776" s="113" t="s">
        <v>63</v>
      </c>
      <c r="S1776" s="84" t="str">
        <f t="shared" si="189"/>
        <v>TRAVELLER SEAGRASS</v>
      </c>
      <c r="T1776" s="84" t="str">
        <f t="shared" si="192"/>
        <v>бежевый</v>
      </c>
      <c r="Y1776" s="60">
        <f t="shared" si="193"/>
        <v>2</v>
      </c>
      <c r="Z1776" s="49">
        <f t="shared" si="194"/>
        <v>356</v>
      </c>
      <c r="AA1776" s="60">
        <f t="shared" si="195"/>
        <v>2356</v>
      </c>
    </row>
    <row r="1777" spans="1:27">
      <c r="A1777" s="84" t="str">
        <f t="shared" si="190"/>
        <v>24785057</v>
      </c>
      <c r="B1777" s="84" t="str">
        <f t="shared" si="191"/>
        <v>02-356-02</v>
      </c>
      <c r="C1777" s="113" t="s">
        <v>3493</v>
      </c>
      <c r="D1777" s="113" t="s">
        <v>3491</v>
      </c>
      <c r="E1777" s="113" t="s">
        <v>785</v>
      </c>
      <c r="F1777" s="114">
        <v>59</v>
      </c>
      <c r="G1777" s="113" t="s">
        <v>3492</v>
      </c>
      <c r="H1777" s="113" t="s">
        <v>63</v>
      </c>
      <c r="I1777" s="113" t="s">
        <v>799</v>
      </c>
      <c r="J1777" s="113" t="s">
        <v>330</v>
      </c>
      <c r="K1777" s="113" t="s">
        <v>382</v>
      </c>
      <c r="L1777" s="113" t="s">
        <v>420</v>
      </c>
      <c r="M1777" s="113" t="s">
        <v>384</v>
      </c>
      <c r="N1777" s="113" t="s">
        <v>35</v>
      </c>
      <c r="O1777" s="113" t="s">
        <v>386</v>
      </c>
      <c r="P1777" s="113" t="s">
        <v>824</v>
      </c>
      <c r="Q1777" s="113">
        <v>7</v>
      </c>
      <c r="R1777" s="113" t="s">
        <v>63</v>
      </c>
      <c r="S1777" s="84" t="str">
        <f t="shared" si="189"/>
        <v>TRAVELLER SEAGRASS</v>
      </c>
      <c r="T1777" s="84" t="str">
        <f t="shared" si="192"/>
        <v>бежевый</v>
      </c>
      <c r="Y1777" s="60">
        <f t="shared" si="193"/>
        <v>2</v>
      </c>
      <c r="Z1777" s="49">
        <f t="shared" si="194"/>
        <v>356</v>
      </c>
      <c r="AA1777" s="60">
        <f t="shared" si="195"/>
        <v>2356</v>
      </c>
    </row>
    <row r="1778" spans="1:27">
      <c r="A1778" s="84" t="str">
        <f t="shared" si="190"/>
        <v>24785057</v>
      </c>
      <c r="B1778" s="84" t="str">
        <f t="shared" si="191"/>
        <v>02-356-02</v>
      </c>
      <c r="C1778" s="113" t="s">
        <v>3494</v>
      </c>
      <c r="D1778" s="113" t="s">
        <v>3491</v>
      </c>
      <c r="E1778" s="113" t="s">
        <v>788</v>
      </c>
      <c r="F1778" s="114">
        <v>61</v>
      </c>
      <c r="G1778" s="113" t="s">
        <v>3492</v>
      </c>
      <c r="H1778" s="113" t="s">
        <v>63</v>
      </c>
      <c r="I1778" s="113" t="s">
        <v>799</v>
      </c>
      <c r="J1778" s="113" t="s">
        <v>330</v>
      </c>
      <c r="K1778" s="113" t="s">
        <v>382</v>
      </c>
      <c r="L1778" s="113" t="s">
        <v>420</v>
      </c>
      <c r="M1778" s="113" t="s">
        <v>384</v>
      </c>
      <c r="N1778" s="113" t="s">
        <v>35</v>
      </c>
      <c r="O1778" s="113" t="s">
        <v>386</v>
      </c>
      <c r="P1778" s="113" t="s">
        <v>824</v>
      </c>
      <c r="Q1778" s="113">
        <v>7</v>
      </c>
      <c r="R1778" s="113" t="s">
        <v>63</v>
      </c>
      <c r="S1778" s="84" t="str">
        <f t="shared" si="189"/>
        <v>TRAVELLER SEAGRASS</v>
      </c>
      <c r="T1778" s="84" t="str">
        <f t="shared" si="192"/>
        <v>бежевый</v>
      </c>
      <c r="Y1778" s="60">
        <f t="shared" si="193"/>
        <v>2</v>
      </c>
      <c r="Z1778" s="49">
        <f t="shared" si="194"/>
        <v>356</v>
      </c>
      <c r="AA1778" s="60">
        <f t="shared" si="195"/>
        <v>2356</v>
      </c>
    </row>
    <row r="1779" spans="1:27">
      <c r="A1779" s="84" t="str">
        <f t="shared" si="190"/>
        <v>24785057</v>
      </c>
      <c r="B1779" s="84" t="str">
        <f t="shared" si="191"/>
        <v>02-356-02</v>
      </c>
      <c r="C1779" s="113" t="s">
        <v>3495</v>
      </c>
      <c r="D1779" s="113" t="s">
        <v>3491</v>
      </c>
      <c r="E1779" s="113" t="s">
        <v>789</v>
      </c>
      <c r="F1779" s="114">
        <v>63</v>
      </c>
      <c r="G1779" s="113" t="s">
        <v>3492</v>
      </c>
      <c r="H1779" s="113" t="s">
        <v>63</v>
      </c>
      <c r="I1779" s="113" t="s">
        <v>799</v>
      </c>
      <c r="J1779" s="113" t="s">
        <v>330</v>
      </c>
      <c r="K1779" s="113" t="s">
        <v>382</v>
      </c>
      <c r="L1779" s="113" t="s">
        <v>420</v>
      </c>
      <c r="M1779" s="113" t="s">
        <v>384</v>
      </c>
      <c r="N1779" s="113" t="s">
        <v>35</v>
      </c>
      <c r="O1779" s="113" t="s">
        <v>386</v>
      </c>
      <c r="P1779" s="113" t="s">
        <v>824</v>
      </c>
      <c r="Q1779" s="113">
        <v>7</v>
      </c>
      <c r="R1779" s="113" t="s">
        <v>63</v>
      </c>
      <c r="S1779" s="84" t="str">
        <f t="shared" si="189"/>
        <v>TRAVELLER SEAGRASS</v>
      </c>
      <c r="T1779" s="84" t="str">
        <f t="shared" si="192"/>
        <v>бежевый</v>
      </c>
      <c r="Y1779" s="60">
        <f t="shared" si="193"/>
        <v>2</v>
      </c>
      <c r="Z1779" s="49">
        <f t="shared" si="194"/>
        <v>356</v>
      </c>
      <c r="AA1779" s="60">
        <f t="shared" si="195"/>
        <v>2356</v>
      </c>
    </row>
    <row r="1780" spans="1:27">
      <c r="A1780" s="84" t="str">
        <f t="shared" si="190"/>
        <v>24785057</v>
      </c>
      <c r="B1780" s="84" t="str">
        <f t="shared" si="191"/>
        <v>02-356-02</v>
      </c>
      <c r="C1780" s="113" t="s">
        <v>3496</v>
      </c>
      <c r="D1780" s="113" t="s">
        <v>3491</v>
      </c>
      <c r="E1780" s="113" t="s">
        <v>790</v>
      </c>
      <c r="F1780" s="114">
        <v>55</v>
      </c>
      <c r="G1780" s="113" t="s">
        <v>3492</v>
      </c>
      <c r="H1780" s="113" t="s">
        <v>63</v>
      </c>
      <c r="I1780" s="113" t="s">
        <v>799</v>
      </c>
      <c r="J1780" s="113" t="s">
        <v>330</v>
      </c>
      <c r="K1780" s="113" t="s">
        <v>382</v>
      </c>
      <c r="L1780" s="113" t="s">
        <v>420</v>
      </c>
      <c r="M1780" s="113" t="s">
        <v>384</v>
      </c>
      <c r="N1780" s="113" t="s">
        <v>35</v>
      </c>
      <c r="O1780" s="113" t="s">
        <v>386</v>
      </c>
      <c r="P1780" s="113" t="s">
        <v>824</v>
      </c>
      <c r="Q1780" s="113">
        <v>7</v>
      </c>
      <c r="R1780" s="113" t="s">
        <v>63</v>
      </c>
      <c r="S1780" s="84" t="str">
        <f t="shared" si="189"/>
        <v>TRAVELLER SEAGRASS</v>
      </c>
      <c r="T1780" s="84" t="str">
        <f t="shared" si="192"/>
        <v>бежевый</v>
      </c>
      <c r="Y1780" s="60">
        <f t="shared" si="193"/>
        <v>2</v>
      </c>
      <c r="Z1780" s="49">
        <f t="shared" si="194"/>
        <v>356</v>
      </c>
      <c r="AA1780" s="60">
        <f t="shared" si="195"/>
        <v>2356</v>
      </c>
    </row>
    <row r="1781" spans="1:27">
      <c r="A1781" s="84" t="str">
        <f t="shared" si="190"/>
        <v>24785177</v>
      </c>
      <c r="B1781" s="84" t="str">
        <f t="shared" si="191"/>
        <v>02-357-02</v>
      </c>
      <c r="C1781" s="113" t="s">
        <v>3497</v>
      </c>
      <c r="D1781" s="113" t="s">
        <v>3498</v>
      </c>
      <c r="E1781" s="113" t="s">
        <v>787</v>
      </c>
      <c r="F1781" s="114">
        <v>57</v>
      </c>
      <c r="G1781" s="113" t="s">
        <v>3499</v>
      </c>
      <c r="H1781" s="113" t="s">
        <v>63</v>
      </c>
      <c r="I1781" s="113" t="s">
        <v>799</v>
      </c>
      <c r="J1781" s="113" t="s">
        <v>330</v>
      </c>
      <c r="K1781" s="113" t="s">
        <v>382</v>
      </c>
      <c r="L1781" s="113" t="s">
        <v>420</v>
      </c>
      <c r="M1781" s="113" t="s">
        <v>384</v>
      </c>
      <c r="N1781" s="113" t="s">
        <v>35</v>
      </c>
      <c r="O1781" s="113" t="s">
        <v>386</v>
      </c>
      <c r="P1781" s="113" t="s">
        <v>824</v>
      </c>
      <c r="Q1781" s="113">
        <v>7</v>
      </c>
      <c r="R1781" s="113" t="s">
        <v>63</v>
      </c>
      <c r="S1781" s="84" t="str">
        <f t="shared" si="189"/>
        <v>TRAVELLER RAFFIA CROCHET</v>
      </c>
      <c r="T1781" s="84" t="str">
        <f t="shared" si="192"/>
        <v>бежевый</v>
      </c>
      <c r="Y1781" s="60">
        <f t="shared" si="193"/>
        <v>2</v>
      </c>
      <c r="Z1781" s="49">
        <f t="shared" si="194"/>
        <v>357</v>
      </c>
      <c r="AA1781" s="60">
        <f t="shared" si="195"/>
        <v>2357</v>
      </c>
    </row>
    <row r="1782" spans="1:27">
      <c r="A1782" s="84" t="str">
        <f t="shared" si="190"/>
        <v>24785177</v>
      </c>
      <c r="B1782" s="84" t="str">
        <f t="shared" si="191"/>
        <v>02-357-02</v>
      </c>
      <c r="C1782" s="113" t="s">
        <v>3500</v>
      </c>
      <c r="D1782" s="113" t="s">
        <v>3498</v>
      </c>
      <c r="E1782" s="113" t="s">
        <v>785</v>
      </c>
      <c r="F1782" s="114">
        <v>59</v>
      </c>
      <c r="G1782" s="113" t="s">
        <v>3499</v>
      </c>
      <c r="H1782" s="113" t="s">
        <v>63</v>
      </c>
      <c r="I1782" s="113" t="s">
        <v>799</v>
      </c>
      <c r="J1782" s="113" t="s">
        <v>330</v>
      </c>
      <c r="K1782" s="113" t="s">
        <v>382</v>
      </c>
      <c r="L1782" s="113" t="s">
        <v>420</v>
      </c>
      <c r="M1782" s="113" t="s">
        <v>384</v>
      </c>
      <c r="N1782" s="113" t="s">
        <v>35</v>
      </c>
      <c r="O1782" s="113" t="s">
        <v>386</v>
      </c>
      <c r="P1782" s="113" t="s">
        <v>824</v>
      </c>
      <c r="Q1782" s="113">
        <v>7</v>
      </c>
      <c r="R1782" s="113" t="s">
        <v>63</v>
      </c>
      <c r="S1782" s="84" t="str">
        <f t="shared" si="189"/>
        <v>TRAVELLER RAFFIA CROCHET</v>
      </c>
      <c r="T1782" s="84" t="str">
        <f t="shared" si="192"/>
        <v>бежевый</v>
      </c>
      <c r="Y1782" s="60">
        <f t="shared" si="193"/>
        <v>2</v>
      </c>
      <c r="Z1782" s="49">
        <f t="shared" si="194"/>
        <v>357</v>
      </c>
      <c r="AA1782" s="60">
        <f t="shared" si="195"/>
        <v>2357</v>
      </c>
    </row>
    <row r="1783" spans="1:27">
      <c r="A1783" s="84" t="str">
        <f t="shared" si="190"/>
        <v>24785177</v>
      </c>
      <c r="B1783" s="84" t="str">
        <f t="shared" si="191"/>
        <v>02-357-02</v>
      </c>
      <c r="C1783" s="113" t="s">
        <v>3501</v>
      </c>
      <c r="D1783" s="113" t="s">
        <v>3498</v>
      </c>
      <c r="E1783" s="113" t="s">
        <v>788</v>
      </c>
      <c r="F1783" s="114">
        <v>61</v>
      </c>
      <c r="G1783" s="113" t="s">
        <v>3499</v>
      </c>
      <c r="H1783" s="113" t="s">
        <v>63</v>
      </c>
      <c r="I1783" s="113" t="s">
        <v>799</v>
      </c>
      <c r="J1783" s="113" t="s">
        <v>330</v>
      </c>
      <c r="K1783" s="113" t="s">
        <v>382</v>
      </c>
      <c r="L1783" s="113" t="s">
        <v>420</v>
      </c>
      <c r="M1783" s="113" t="s">
        <v>384</v>
      </c>
      <c r="N1783" s="113" t="s">
        <v>35</v>
      </c>
      <c r="O1783" s="113" t="s">
        <v>386</v>
      </c>
      <c r="P1783" s="113" t="s">
        <v>824</v>
      </c>
      <c r="Q1783" s="113">
        <v>7</v>
      </c>
      <c r="R1783" s="113" t="s">
        <v>63</v>
      </c>
      <c r="S1783" s="84" t="str">
        <f t="shared" si="189"/>
        <v>TRAVELLER RAFFIA CROCHET</v>
      </c>
      <c r="T1783" s="84" t="str">
        <f t="shared" si="192"/>
        <v>бежевый</v>
      </c>
      <c r="Y1783" s="60">
        <f t="shared" si="193"/>
        <v>2</v>
      </c>
      <c r="Z1783" s="49">
        <f t="shared" si="194"/>
        <v>357</v>
      </c>
      <c r="AA1783" s="60">
        <f t="shared" si="195"/>
        <v>2357</v>
      </c>
    </row>
    <row r="1784" spans="1:27">
      <c r="A1784" s="84" t="str">
        <f t="shared" si="190"/>
        <v>24785177</v>
      </c>
      <c r="B1784" s="84" t="str">
        <f t="shared" si="191"/>
        <v>02-357-02</v>
      </c>
      <c r="C1784" s="113" t="s">
        <v>3502</v>
      </c>
      <c r="D1784" s="113" t="s">
        <v>3498</v>
      </c>
      <c r="E1784" s="113" t="s">
        <v>789</v>
      </c>
      <c r="F1784" s="114">
        <v>63</v>
      </c>
      <c r="G1784" s="113" t="s">
        <v>3499</v>
      </c>
      <c r="H1784" s="113" t="s">
        <v>63</v>
      </c>
      <c r="I1784" s="113" t="s">
        <v>799</v>
      </c>
      <c r="J1784" s="113" t="s">
        <v>330</v>
      </c>
      <c r="K1784" s="113" t="s">
        <v>382</v>
      </c>
      <c r="L1784" s="113" t="s">
        <v>420</v>
      </c>
      <c r="M1784" s="113" t="s">
        <v>384</v>
      </c>
      <c r="N1784" s="113" t="s">
        <v>35</v>
      </c>
      <c r="O1784" s="113" t="s">
        <v>386</v>
      </c>
      <c r="P1784" s="113" t="s">
        <v>824</v>
      </c>
      <c r="Q1784" s="113">
        <v>7</v>
      </c>
      <c r="R1784" s="113" t="s">
        <v>63</v>
      </c>
      <c r="S1784" s="84" t="str">
        <f t="shared" si="189"/>
        <v>TRAVELLER RAFFIA CROCHET</v>
      </c>
      <c r="T1784" s="84" t="str">
        <f t="shared" si="192"/>
        <v>бежевый</v>
      </c>
      <c r="Y1784" s="60">
        <f t="shared" si="193"/>
        <v>2</v>
      </c>
      <c r="Z1784" s="49">
        <f t="shared" si="194"/>
        <v>357</v>
      </c>
      <c r="AA1784" s="60">
        <f t="shared" si="195"/>
        <v>2357</v>
      </c>
    </row>
    <row r="1785" spans="1:27">
      <c r="A1785" s="84" t="str">
        <f t="shared" si="190"/>
        <v>24785177</v>
      </c>
      <c r="B1785" s="84" t="str">
        <f t="shared" si="191"/>
        <v>02-357-02</v>
      </c>
      <c r="C1785" s="113" t="s">
        <v>3503</v>
      </c>
      <c r="D1785" s="113" t="s">
        <v>3498</v>
      </c>
      <c r="E1785" s="113" t="s">
        <v>790</v>
      </c>
      <c r="F1785" s="114">
        <v>55</v>
      </c>
      <c r="G1785" s="113" t="s">
        <v>3499</v>
      </c>
      <c r="H1785" s="113" t="s">
        <v>63</v>
      </c>
      <c r="I1785" s="113" t="s">
        <v>799</v>
      </c>
      <c r="J1785" s="113" t="s">
        <v>330</v>
      </c>
      <c r="K1785" s="113" t="s">
        <v>382</v>
      </c>
      <c r="L1785" s="113" t="s">
        <v>420</v>
      </c>
      <c r="M1785" s="113" t="s">
        <v>384</v>
      </c>
      <c r="N1785" s="113" t="s">
        <v>35</v>
      </c>
      <c r="O1785" s="113" t="s">
        <v>386</v>
      </c>
      <c r="P1785" s="113" t="s">
        <v>824</v>
      </c>
      <c r="Q1785" s="113">
        <v>7</v>
      </c>
      <c r="R1785" s="113" t="s">
        <v>63</v>
      </c>
      <c r="S1785" s="84" t="str">
        <f t="shared" si="189"/>
        <v>TRAVELLER RAFFIA CROCHET</v>
      </c>
      <c r="T1785" s="84" t="str">
        <f t="shared" si="192"/>
        <v>бежевый</v>
      </c>
      <c r="Y1785" s="60">
        <f t="shared" si="193"/>
        <v>2</v>
      </c>
      <c r="Z1785" s="49">
        <f t="shared" si="194"/>
        <v>357</v>
      </c>
      <c r="AA1785" s="60">
        <f t="shared" si="195"/>
        <v>2357</v>
      </c>
    </row>
    <row r="1786" spans="1:27">
      <c r="A1786" s="84" t="str">
        <f t="shared" si="190"/>
        <v>24785227</v>
      </c>
      <c r="B1786" s="84" t="str">
        <f t="shared" si="191"/>
        <v>02-358-36</v>
      </c>
      <c r="C1786" s="113" t="s">
        <v>3504</v>
      </c>
      <c r="D1786" s="113" t="s">
        <v>3505</v>
      </c>
      <c r="E1786" s="113" t="s">
        <v>787</v>
      </c>
      <c r="F1786" s="114">
        <v>57</v>
      </c>
      <c r="G1786" s="113" t="s">
        <v>3506</v>
      </c>
      <c r="H1786" s="113" t="s">
        <v>187</v>
      </c>
      <c r="I1786" s="113" t="s">
        <v>799</v>
      </c>
      <c r="J1786" s="113" t="s">
        <v>330</v>
      </c>
      <c r="K1786" s="113" t="s">
        <v>382</v>
      </c>
      <c r="L1786" s="113" t="s">
        <v>420</v>
      </c>
      <c r="M1786" s="113" t="s">
        <v>384</v>
      </c>
      <c r="N1786" s="113" t="s">
        <v>35</v>
      </c>
      <c r="O1786" s="113" t="s">
        <v>386</v>
      </c>
      <c r="P1786" s="113" t="s">
        <v>824</v>
      </c>
      <c r="Q1786" s="113">
        <v>7</v>
      </c>
      <c r="R1786" s="113" t="s">
        <v>63</v>
      </c>
      <c r="S1786" s="84" t="str">
        <f t="shared" si="189"/>
        <v>TRAVELLER RAFFIA</v>
      </c>
      <c r="T1786" s="84" t="str">
        <f t="shared" si="192"/>
        <v>кремовый</v>
      </c>
      <c r="Y1786" s="60">
        <f t="shared" si="193"/>
        <v>2</v>
      </c>
      <c r="Z1786" s="49">
        <f t="shared" si="194"/>
        <v>358</v>
      </c>
      <c r="AA1786" s="60">
        <f t="shared" si="195"/>
        <v>2358</v>
      </c>
    </row>
    <row r="1787" spans="1:27">
      <c r="A1787" s="84" t="str">
        <f t="shared" si="190"/>
        <v>24785227</v>
      </c>
      <c r="B1787" s="84" t="str">
        <f t="shared" si="191"/>
        <v>02-358-36</v>
      </c>
      <c r="C1787" s="113" t="s">
        <v>3507</v>
      </c>
      <c r="D1787" s="113" t="s">
        <v>3505</v>
      </c>
      <c r="E1787" s="113" t="s">
        <v>785</v>
      </c>
      <c r="F1787" s="114">
        <v>59</v>
      </c>
      <c r="G1787" s="113" t="s">
        <v>3506</v>
      </c>
      <c r="H1787" s="113" t="s">
        <v>187</v>
      </c>
      <c r="I1787" s="113" t="s">
        <v>799</v>
      </c>
      <c r="J1787" s="113" t="s">
        <v>330</v>
      </c>
      <c r="K1787" s="113" t="s">
        <v>382</v>
      </c>
      <c r="L1787" s="113" t="s">
        <v>420</v>
      </c>
      <c r="M1787" s="113" t="s">
        <v>384</v>
      </c>
      <c r="N1787" s="113" t="s">
        <v>35</v>
      </c>
      <c r="O1787" s="113" t="s">
        <v>386</v>
      </c>
      <c r="P1787" s="113" t="s">
        <v>824</v>
      </c>
      <c r="Q1787" s="113">
        <v>7</v>
      </c>
      <c r="R1787" s="113" t="s">
        <v>63</v>
      </c>
      <c r="S1787" s="84" t="str">
        <f t="shared" si="189"/>
        <v>TRAVELLER RAFFIA</v>
      </c>
      <c r="T1787" s="84" t="str">
        <f t="shared" si="192"/>
        <v>кремовый</v>
      </c>
      <c r="Y1787" s="60">
        <f t="shared" si="193"/>
        <v>2</v>
      </c>
      <c r="Z1787" s="49">
        <f t="shared" si="194"/>
        <v>358</v>
      </c>
      <c r="AA1787" s="60">
        <f t="shared" si="195"/>
        <v>2358</v>
      </c>
    </row>
    <row r="1788" spans="1:27">
      <c r="A1788" s="84" t="str">
        <f t="shared" si="190"/>
        <v>24785227</v>
      </c>
      <c r="B1788" s="84" t="str">
        <f t="shared" si="191"/>
        <v>02-358-36</v>
      </c>
      <c r="C1788" s="113" t="s">
        <v>3508</v>
      </c>
      <c r="D1788" s="113" t="s">
        <v>3505</v>
      </c>
      <c r="E1788" s="113" t="s">
        <v>788</v>
      </c>
      <c r="F1788" s="114">
        <v>61</v>
      </c>
      <c r="G1788" s="113" t="s">
        <v>3506</v>
      </c>
      <c r="H1788" s="113" t="s">
        <v>187</v>
      </c>
      <c r="I1788" s="113" t="s">
        <v>799</v>
      </c>
      <c r="J1788" s="113" t="s">
        <v>330</v>
      </c>
      <c r="K1788" s="113" t="s">
        <v>382</v>
      </c>
      <c r="L1788" s="113" t="s">
        <v>420</v>
      </c>
      <c r="M1788" s="113" t="s">
        <v>384</v>
      </c>
      <c r="N1788" s="113" t="s">
        <v>35</v>
      </c>
      <c r="O1788" s="113" t="s">
        <v>386</v>
      </c>
      <c r="P1788" s="113" t="s">
        <v>824</v>
      </c>
      <c r="Q1788" s="113">
        <v>7</v>
      </c>
      <c r="R1788" s="113" t="s">
        <v>63</v>
      </c>
      <c r="S1788" s="84" t="str">
        <f t="shared" si="189"/>
        <v>TRAVELLER RAFFIA</v>
      </c>
      <c r="T1788" s="84" t="str">
        <f t="shared" si="192"/>
        <v>кремовый</v>
      </c>
      <c r="Y1788" s="60">
        <f t="shared" si="193"/>
        <v>2</v>
      </c>
      <c r="Z1788" s="49">
        <f t="shared" si="194"/>
        <v>358</v>
      </c>
      <c r="AA1788" s="60">
        <f t="shared" si="195"/>
        <v>2358</v>
      </c>
    </row>
    <row r="1789" spans="1:27">
      <c r="A1789" s="84" t="str">
        <f t="shared" si="190"/>
        <v>24785227</v>
      </c>
      <c r="B1789" s="84" t="str">
        <f t="shared" si="191"/>
        <v>02-358-36</v>
      </c>
      <c r="C1789" s="113" t="s">
        <v>3509</v>
      </c>
      <c r="D1789" s="113" t="s">
        <v>3505</v>
      </c>
      <c r="E1789" s="113" t="s">
        <v>789</v>
      </c>
      <c r="F1789" s="114">
        <v>63</v>
      </c>
      <c r="G1789" s="113" t="s">
        <v>3506</v>
      </c>
      <c r="H1789" s="113" t="s">
        <v>187</v>
      </c>
      <c r="I1789" s="113" t="s">
        <v>799</v>
      </c>
      <c r="J1789" s="113" t="s">
        <v>330</v>
      </c>
      <c r="K1789" s="113" t="s">
        <v>382</v>
      </c>
      <c r="L1789" s="113" t="s">
        <v>420</v>
      </c>
      <c r="M1789" s="113" t="s">
        <v>384</v>
      </c>
      <c r="N1789" s="113" t="s">
        <v>35</v>
      </c>
      <c r="O1789" s="113" t="s">
        <v>386</v>
      </c>
      <c r="P1789" s="113" t="s">
        <v>824</v>
      </c>
      <c r="Q1789" s="113">
        <v>7</v>
      </c>
      <c r="R1789" s="113" t="s">
        <v>63</v>
      </c>
      <c r="S1789" s="84" t="str">
        <f t="shared" si="189"/>
        <v>TRAVELLER RAFFIA</v>
      </c>
      <c r="T1789" s="84" t="str">
        <f t="shared" si="192"/>
        <v>кремовый</v>
      </c>
      <c r="Y1789" s="60">
        <f t="shared" si="193"/>
        <v>2</v>
      </c>
      <c r="Z1789" s="49">
        <f t="shared" si="194"/>
        <v>358</v>
      </c>
      <c r="AA1789" s="60">
        <f t="shared" si="195"/>
        <v>2358</v>
      </c>
    </row>
    <row r="1790" spans="1:27">
      <c r="A1790" s="84" t="str">
        <f t="shared" si="190"/>
        <v>24785227</v>
      </c>
      <c r="B1790" s="84" t="str">
        <f t="shared" si="191"/>
        <v>02-358-36</v>
      </c>
      <c r="C1790" s="113" t="s">
        <v>3510</v>
      </c>
      <c r="D1790" s="113" t="s">
        <v>3505</v>
      </c>
      <c r="E1790" s="113" t="s">
        <v>790</v>
      </c>
      <c r="F1790" s="114">
        <v>55</v>
      </c>
      <c r="G1790" s="113" t="s">
        <v>3506</v>
      </c>
      <c r="H1790" s="113" t="s">
        <v>187</v>
      </c>
      <c r="I1790" s="113" t="s">
        <v>799</v>
      </c>
      <c r="J1790" s="113" t="s">
        <v>330</v>
      </c>
      <c r="K1790" s="113" t="s">
        <v>382</v>
      </c>
      <c r="L1790" s="113" t="s">
        <v>420</v>
      </c>
      <c r="M1790" s="113" t="s">
        <v>384</v>
      </c>
      <c r="N1790" s="113" t="s">
        <v>35</v>
      </c>
      <c r="O1790" s="113" t="s">
        <v>386</v>
      </c>
      <c r="P1790" s="113" t="s">
        <v>824</v>
      </c>
      <c r="Q1790" s="113">
        <v>7</v>
      </c>
      <c r="R1790" s="113" t="s">
        <v>63</v>
      </c>
      <c r="S1790" s="84" t="str">
        <f t="shared" si="189"/>
        <v>TRAVELLER RAFFIA</v>
      </c>
      <c r="T1790" s="84" t="str">
        <f t="shared" si="192"/>
        <v>кремовый</v>
      </c>
      <c r="Y1790" s="60">
        <f t="shared" si="193"/>
        <v>2</v>
      </c>
      <c r="Z1790" s="49">
        <f t="shared" si="194"/>
        <v>358</v>
      </c>
      <c r="AA1790" s="60">
        <f t="shared" si="195"/>
        <v>2358</v>
      </c>
    </row>
    <row r="1791" spans="1:27">
      <c r="A1791" s="84" t="str">
        <f t="shared" si="190"/>
        <v>24985027</v>
      </c>
      <c r="B1791" s="84" t="str">
        <f t="shared" si="191"/>
        <v>02-359-02</v>
      </c>
      <c r="C1791" s="113" t="s">
        <v>3511</v>
      </c>
      <c r="D1791" s="113" t="s">
        <v>3512</v>
      </c>
      <c r="E1791" s="113" t="s">
        <v>787</v>
      </c>
      <c r="F1791" s="114">
        <v>57</v>
      </c>
      <c r="G1791" s="113" t="s">
        <v>3513</v>
      </c>
      <c r="H1791" s="113" t="s">
        <v>63</v>
      </c>
      <c r="I1791" s="113" t="s">
        <v>799</v>
      </c>
      <c r="J1791" s="113" t="s">
        <v>330</v>
      </c>
      <c r="K1791" s="113" t="s">
        <v>382</v>
      </c>
      <c r="L1791" s="113" t="s">
        <v>420</v>
      </c>
      <c r="M1791" s="113" t="s">
        <v>384</v>
      </c>
      <c r="N1791" s="113" t="s">
        <v>35</v>
      </c>
      <c r="O1791" s="113" t="s">
        <v>386</v>
      </c>
      <c r="P1791" s="113" t="s">
        <v>824</v>
      </c>
      <c r="Q1791" s="113">
        <v>7</v>
      </c>
      <c r="R1791" s="113" t="s">
        <v>63</v>
      </c>
      <c r="S1791" s="84" t="str">
        <f t="shared" si="189"/>
        <v>TRAVELLER RAFFIA</v>
      </c>
      <c r="T1791" s="84" t="str">
        <f t="shared" si="192"/>
        <v>бежевый</v>
      </c>
      <c r="Y1791" s="60">
        <f t="shared" si="193"/>
        <v>2</v>
      </c>
      <c r="Z1791" s="49">
        <f t="shared" si="194"/>
        <v>359</v>
      </c>
      <c r="AA1791" s="60">
        <f t="shared" si="195"/>
        <v>2359</v>
      </c>
    </row>
    <row r="1792" spans="1:27">
      <c r="A1792" s="84" t="str">
        <f t="shared" si="190"/>
        <v>24985027</v>
      </c>
      <c r="B1792" s="84" t="str">
        <f t="shared" si="191"/>
        <v>02-359-02</v>
      </c>
      <c r="C1792" s="113" t="s">
        <v>3514</v>
      </c>
      <c r="D1792" s="113" t="s">
        <v>3512</v>
      </c>
      <c r="E1792" s="113" t="s">
        <v>785</v>
      </c>
      <c r="F1792" s="114">
        <v>59</v>
      </c>
      <c r="G1792" s="113" t="s">
        <v>3513</v>
      </c>
      <c r="H1792" s="113" t="s">
        <v>63</v>
      </c>
      <c r="I1792" s="113" t="s">
        <v>799</v>
      </c>
      <c r="J1792" s="113" t="s">
        <v>330</v>
      </c>
      <c r="K1792" s="113" t="s">
        <v>382</v>
      </c>
      <c r="L1792" s="113" t="s">
        <v>420</v>
      </c>
      <c r="M1792" s="113" t="s">
        <v>384</v>
      </c>
      <c r="N1792" s="113" t="s">
        <v>35</v>
      </c>
      <c r="O1792" s="113" t="s">
        <v>386</v>
      </c>
      <c r="P1792" s="113" t="s">
        <v>824</v>
      </c>
      <c r="Q1792" s="113">
        <v>7</v>
      </c>
      <c r="R1792" s="113" t="s">
        <v>63</v>
      </c>
      <c r="S1792" s="84" t="str">
        <f t="shared" si="189"/>
        <v>TRAVELLER RAFFIA</v>
      </c>
      <c r="T1792" s="84" t="str">
        <f t="shared" si="192"/>
        <v>бежевый</v>
      </c>
      <c r="Y1792" s="60">
        <f t="shared" si="193"/>
        <v>2</v>
      </c>
      <c r="Z1792" s="49">
        <f t="shared" si="194"/>
        <v>359</v>
      </c>
      <c r="AA1792" s="60">
        <f t="shared" si="195"/>
        <v>2359</v>
      </c>
    </row>
    <row r="1793" spans="1:27">
      <c r="A1793" s="84" t="str">
        <f t="shared" si="190"/>
        <v>24985027</v>
      </c>
      <c r="B1793" s="84" t="str">
        <f t="shared" si="191"/>
        <v>02-359-02</v>
      </c>
      <c r="C1793" s="113" t="s">
        <v>3515</v>
      </c>
      <c r="D1793" s="113" t="s">
        <v>3512</v>
      </c>
      <c r="E1793" s="113" t="s">
        <v>788</v>
      </c>
      <c r="F1793" s="114">
        <v>61</v>
      </c>
      <c r="G1793" s="113" t="s">
        <v>3513</v>
      </c>
      <c r="H1793" s="113" t="s">
        <v>63</v>
      </c>
      <c r="I1793" s="113" t="s">
        <v>799</v>
      </c>
      <c r="J1793" s="113" t="s">
        <v>330</v>
      </c>
      <c r="K1793" s="113" t="s">
        <v>382</v>
      </c>
      <c r="L1793" s="113" t="s">
        <v>420</v>
      </c>
      <c r="M1793" s="113" t="s">
        <v>384</v>
      </c>
      <c r="N1793" s="113" t="s">
        <v>35</v>
      </c>
      <c r="O1793" s="113" t="s">
        <v>386</v>
      </c>
      <c r="P1793" s="113" t="s">
        <v>824</v>
      </c>
      <c r="Q1793" s="113">
        <v>7</v>
      </c>
      <c r="R1793" s="113" t="s">
        <v>63</v>
      </c>
      <c r="S1793" s="84" t="str">
        <f t="shared" si="189"/>
        <v>TRAVELLER RAFFIA</v>
      </c>
      <c r="T1793" s="84" t="str">
        <f t="shared" si="192"/>
        <v>бежевый</v>
      </c>
      <c r="Y1793" s="60">
        <f t="shared" si="193"/>
        <v>2</v>
      </c>
      <c r="Z1793" s="49">
        <f t="shared" si="194"/>
        <v>359</v>
      </c>
      <c r="AA1793" s="60">
        <f t="shared" si="195"/>
        <v>2359</v>
      </c>
    </row>
    <row r="1794" spans="1:27">
      <c r="A1794" s="84" t="str">
        <f t="shared" si="190"/>
        <v>24985027</v>
      </c>
      <c r="B1794" s="84" t="str">
        <f t="shared" si="191"/>
        <v>02-359-02</v>
      </c>
      <c r="C1794" s="113" t="s">
        <v>3516</v>
      </c>
      <c r="D1794" s="113" t="s">
        <v>3512</v>
      </c>
      <c r="E1794" s="113" t="s">
        <v>789</v>
      </c>
      <c r="F1794" s="114">
        <v>63</v>
      </c>
      <c r="G1794" s="113" t="s">
        <v>3513</v>
      </c>
      <c r="H1794" s="113" t="s">
        <v>63</v>
      </c>
      <c r="I1794" s="113" t="s">
        <v>799</v>
      </c>
      <c r="J1794" s="113" t="s">
        <v>330</v>
      </c>
      <c r="K1794" s="113" t="s">
        <v>382</v>
      </c>
      <c r="L1794" s="113" t="s">
        <v>420</v>
      </c>
      <c r="M1794" s="113" t="s">
        <v>384</v>
      </c>
      <c r="N1794" s="113" t="s">
        <v>35</v>
      </c>
      <c r="O1794" s="113" t="s">
        <v>386</v>
      </c>
      <c r="P1794" s="113" t="s">
        <v>824</v>
      </c>
      <c r="Q1794" s="113">
        <v>7</v>
      </c>
      <c r="R1794" s="113" t="s">
        <v>63</v>
      </c>
      <c r="S1794" s="84" t="str">
        <f t="shared" ref="S1794:S1857" si="196">IF(A1794&lt;&gt;"",IF(FIND(" ",G1794)&gt;=1,MID(G1794,FIND(" ",G1794)+1,LEN(G1794)),""),"")</f>
        <v>TRAVELLER RAFFIA</v>
      </c>
      <c r="T1794" s="84" t="str">
        <f t="shared" si="192"/>
        <v>бежевый</v>
      </c>
      <c r="Y1794" s="60">
        <f t="shared" si="193"/>
        <v>2</v>
      </c>
      <c r="Z1794" s="49">
        <f t="shared" si="194"/>
        <v>359</v>
      </c>
      <c r="AA1794" s="60">
        <f t="shared" si="195"/>
        <v>2359</v>
      </c>
    </row>
    <row r="1795" spans="1:27">
      <c r="A1795" s="84" t="str">
        <f t="shared" ref="A1795:A1858" si="197">IF(G1795&amp;Q1795&lt;&gt;"",IF(FIND(" ",G1795)&gt;=1,MID(G1795,1,FIND(" ",G1795)-1)&amp;Q1795,G1795&amp;Q1795),"")</f>
        <v>25411026</v>
      </c>
      <c r="B1795" s="84" t="str">
        <f t="shared" ref="B1795:B1858" si="198">IF(C1795&lt;&gt;"",LEFT(C1795,9),"")</f>
        <v>02-360-14</v>
      </c>
      <c r="C1795" s="113" t="s">
        <v>3517</v>
      </c>
      <c r="D1795" s="113" t="s">
        <v>3518</v>
      </c>
      <c r="E1795" s="113" t="s">
        <v>787</v>
      </c>
      <c r="F1795" s="114">
        <v>57</v>
      </c>
      <c r="G1795" s="113" t="s">
        <v>3519</v>
      </c>
      <c r="H1795" s="113" t="s">
        <v>86</v>
      </c>
      <c r="I1795" s="113" t="s">
        <v>3103</v>
      </c>
      <c r="J1795" s="113" t="s">
        <v>330</v>
      </c>
      <c r="K1795" s="113" t="s">
        <v>382</v>
      </c>
      <c r="L1795" s="113" t="s">
        <v>420</v>
      </c>
      <c r="M1795" s="113" t="s">
        <v>388</v>
      </c>
      <c r="N1795" s="113" t="s">
        <v>43</v>
      </c>
      <c r="O1795" s="113" t="s">
        <v>448</v>
      </c>
      <c r="P1795" s="113" t="s">
        <v>824</v>
      </c>
      <c r="Q1795" s="113">
        <v>6</v>
      </c>
      <c r="R1795" s="113" t="s">
        <v>86</v>
      </c>
      <c r="S1795" s="84" t="str">
        <f t="shared" si="196"/>
        <v>TRAVELLER COTTON</v>
      </c>
      <c r="T1795" s="84" t="str">
        <f t="shared" ref="T1795:T1858" si="199">IF(H1795&lt;&gt;"",H1795,"")</f>
        <v>коричневый</v>
      </c>
      <c r="Y1795" s="60">
        <f t="shared" ref="Y1795:Y1858" si="200">IFERROR(VALUE(MID($C1795,1,2)),0)</f>
        <v>2</v>
      </c>
      <c r="Z1795" s="49">
        <f t="shared" ref="Z1795:Z1858" si="201">IFERROR(VALUE(MID($C1795,4,3)),0)</f>
        <v>360</v>
      </c>
      <c r="AA1795" s="60">
        <f t="shared" ref="AA1795:AA1858" si="202">VALUE(RIGHT("00"&amp;Y1795,2)&amp;RIGHT("000"&amp;Z1795,3))</f>
        <v>2360</v>
      </c>
    </row>
    <row r="1796" spans="1:27">
      <c r="A1796" s="84" t="str">
        <f t="shared" si="197"/>
        <v>25411026</v>
      </c>
      <c r="B1796" s="84" t="str">
        <f t="shared" si="198"/>
        <v>02-360-14</v>
      </c>
      <c r="C1796" s="113" t="s">
        <v>3520</v>
      </c>
      <c r="D1796" s="113" t="s">
        <v>3518</v>
      </c>
      <c r="E1796" s="113" t="s">
        <v>785</v>
      </c>
      <c r="F1796" s="114">
        <v>59</v>
      </c>
      <c r="G1796" s="113" t="s">
        <v>3519</v>
      </c>
      <c r="H1796" s="113" t="s">
        <v>86</v>
      </c>
      <c r="I1796" s="113" t="s">
        <v>3103</v>
      </c>
      <c r="J1796" s="113" t="s">
        <v>330</v>
      </c>
      <c r="K1796" s="113" t="s">
        <v>382</v>
      </c>
      <c r="L1796" s="113" t="s">
        <v>420</v>
      </c>
      <c r="M1796" s="113" t="s">
        <v>388</v>
      </c>
      <c r="N1796" s="113" t="s">
        <v>43</v>
      </c>
      <c r="O1796" s="113" t="s">
        <v>448</v>
      </c>
      <c r="P1796" s="113" t="s">
        <v>824</v>
      </c>
      <c r="Q1796" s="113">
        <v>6</v>
      </c>
      <c r="R1796" s="113" t="s">
        <v>86</v>
      </c>
      <c r="S1796" s="84" t="str">
        <f t="shared" si="196"/>
        <v>TRAVELLER COTTON</v>
      </c>
      <c r="T1796" s="84" t="str">
        <f t="shared" si="199"/>
        <v>коричневый</v>
      </c>
      <c r="Y1796" s="60">
        <f t="shared" si="200"/>
        <v>2</v>
      </c>
      <c r="Z1796" s="49">
        <f t="shared" si="201"/>
        <v>360</v>
      </c>
      <c r="AA1796" s="60">
        <f t="shared" si="202"/>
        <v>2360</v>
      </c>
    </row>
    <row r="1797" spans="1:27">
      <c r="A1797" s="84" t="str">
        <f t="shared" si="197"/>
        <v>25411026</v>
      </c>
      <c r="B1797" s="84" t="str">
        <f t="shared" si="198"/>
        <v>02-360-14</v>
      </c>
      <c r="C1797" s="113" t="s">
        <v>3521</v>
      </c>
      <c r="D1797" s="113" t="s">
        <v>3518</v>
      </c>
      <c r="E1797" s="113" t="s">
        <v>788</v>
      </c>
      <c r="F1797" s="114">
        <v>61</v>
      </c>
      <c r="G1797" s="113" t="s">
        <v>3519</v>
      </c>
      <c r="H1797" s="113" t="s">
        <v>86</v>
      </c>
      <c r="I1797" s="113" t="s">
        <v>3103</v>
      </c>
      <c r="J1797" s="113" t="s">
        <v>330</v>
      </c>
      <c r="K1797" s="113" t="s">
        <v>382</v>
      </c>
      <c r="L1797" s="113" t="s">
        <v>420</v>
      </c>
      <c r="M1797" s="113" t="s">
        <v>388</v>
      </c>
      <c r="N1797" s="113" t="s">
        <v>43</v>
      </c>
      <c r="O1797" s="113" t="s">
        <v>448</v>
      </c>
      <c r="P1797" s="113" t="s">
        <v>824</v>
      </c>
      <c r="Q1797" s="113">
        <v>6</v>
      </c>
      <c r="R1797" s="113" t="s">
        <v>86</v>
      </c>
      <c r="S1797" s="84" t="str">
        <f t="shared" si="196"/>
        <v>TRAVELLER COTTON</v>
      </c>
      <c r="T1797" s="84" t="str">
        <f t="shared" si="199"/>
        <v>коричневый</v>
      </c>
      <c r="Y1797" s="60">
        <f t="shared" si="200"/>
        <v>2</v>
      </c>
      <c r="Z1797" s="49">
        <f t="shared" si="201"/>
        <v>360</v>
      </c>
      <c r="AA1797" s="60">
        <f t="shared" si="202"/>
        <v>2360</v>
      </c>
    </row>
    <row r="1798" spans="1:27">
      <c r="A1798" s="84" t="str">
        <f t="shared" si="197"/>
        <v>25411026</v>
      </c>
      <c r="B1798" s="84" t="str">
        <f t="shared" si="198"/>
        <v>02-360-14</v>
      </c>
      <c r="C1798" s="113" t="s">
        <v>3522</v>
      </c>
      <c r="D1798" s="113" t="s">
        <v>3518</v>
      </c>
      <c r="E1798" s="113" t="s">
        <v>789</v>
      </c>
      <c r="F1798" s="114">
        <v>63</v>
      </c>
      <c r="G1798" s="113" t="s">
        <v>3519</v>
      </c>
      <c r="H1798" s="113" t="s">
        <v>86</v>
      </c>
      <c r="I1798" s="113" t="s">
        <v>3103</v>
      </c>
      <c r="J1798" s="113" t="s">
        <v>330</v>
      </c>
      <c r="K1798" s="113" t="s">
        <v>382</v>
      </c>
      <c r="L1798" s="113" t="s">
        <v>420</v>
      </c>
      <c r="M1798" s="113" t="s">
        <v>388</v>
      </c>
      <c r="N1798" s="113" t="s">
        <v>43</v>
      </c>
      <c r="O1798" s="113" t="s">
        <v>448</v>
      </c>
      <c r="P1798" s="113" t="s">
        <v>824</v>
      </c>
      <c r="Q1798" s="113">
        <v>6</v>
      </c>
      <c r="R1798" s="113" t="s">
        <v>86</v>
      </c>
      <c r="S1798" s="84" t="str">
        <f t="shared" si="196"/>
        <v>TRAVELLER COTTON</v>
      </c>
      <c r="T1798" s="84" t="str">
        <f t="shared" si="199"/>
        <v>коричневый</v>
      </c>
      <c r="Y1798" s="60">
        <f t="shared" si="200"/>
        <v>2</v>
      </c>
      <c r="Z1798" s="49">
        <f t="shared" si="201"/>
        <v>360</v>
      </c>
      <c r="AA1798" s="60">
        <f t="shared" si="202"/>
        <v>2360</v>
      </c>
    </row>
    <row r="1799" spans="1:27">
      <c r="A1799" s="84" t="str">
        <f t="shared" si="197"/>
        <v>25411046</v>
      </c>
      <c r="B1799" s="84" t="str">
        <f t="shared" si="198"/>
        <v>02-361-14</v>
      </c>
      <c r="C1799" s="113" t="s">
        <v>3523</v>
      </c>
      <c r="D1799" s="113" t="s">
        <v>3524</v>
      </c>
      <c r="E1799" s="113" t="s">
        <v>787</v>
      </c>
      <c r="F1799" s="114">
        <v>57</v>
      </c>
      <c r="G1799" s="113" t="s">
        <v>3525</v>
      </c>
      <c r="H1799" s="113" t="s">
        <v>86</v>
      </c>
      <c r="I1799" s="113" t="s">
        <v>792</v>
      </c>
      <c r="J1799" s="113" t="s">
        <v>330</v>
      </c>
      <c r="K1799" s="113" t="s">
        <v>382</v>
      </c>
      <c r="L1799" s="113" t="s">
        <v>420</v>
      </c>
      <c r="M1799" s="113" t="s">
        <v>388</v>
      </c>
      <c r="N1799" s="113" t="s">
        <v>43</v>
      </c>
      <c r="O1799" s="113" t="s">
        <v>448</v>
      </c>
      <c r="P1799" s="113" t="s">
        <v>824</v>
      </c>
      <c r="Q1799" s="113">
        <v>6</v>
      </c>
      <c r="R1799" s="113" t="s">
        <v>86</v>
      </c>
      <c r="S1799" s="84" t="str">
        <f t="shared" si="196"/>
        <v>TRAVELLER WAXED COTTON</v>
      </c>
      <c r="T1799" s="84" t="str">
        <f t="shared" si="199"/>
        <v>коричневый</v>
      </c>
      <c r="Y1799" s="60">
        <f t="shared" si="200"/>
        <v>2</v>
      </c>
      <c r="Z1799" s="49">
        <f t="shared" si="201"/>
        <v>361</v>
      </c>
      <c r="AA1799" s="60">
        <f t="shared" si="202"/>
        <v>2361</v>
      </c>
    </row>
    <row r="1800" spans="1:27">
      <c r="A1800" s="84" t="str">
        <f t="shared" si="197"/>
        <v>25411046</v>
      </c>
      <c r="B1800" s="84" t="str">
        <f t="shared" si="198"/>
        <v>02-361-14</v>
      </c>
      <c r="C1800" s="113" t="s">
        <v>3526</v>
      </c>
      <c r="D1800" s="113" t="s">
        <v>3524</v>
      </c>
      <c r="E1800" s="113" t="s">
        <v>785</v>
      </c>
      <c r="F1800" s="114">
        <v>59</v>
      </c>
      <c r="G1800" s="113" t="s">
        <v>3525</v>
      </c>
      <c r="H1800" s="113" t="s">
        <v>86</v>
      </c>
      <c r="I1800" s="113" t="s">
        <v>792</v>
      </c>
      <c r="J1800" s="113" t="s">
        <v>330</v>
      </c>
      <c r="K1800" s="113" t="s">
        <v>382</v>
      </c>
      <c r="L1800" s="113" t="s">
        <v>420</v>
      </c>
      <c r="M1800" s="113" t="s">
        <v>388</v>
      </c>
      <c r="N1800" s="113" t="s">
        <v>43</v>
      </c>
      <c r="O1800" s="113" t="s">
        <v>448</v>
      </c>
      <c r="P1800" s="113" t="s">
        <v>824</v>
      </c>
      <c r="Q1800" s="113">
        <v>6</v>
      </c>
      <c r="R1800" s="113" t="s">
        <v>86</v>
      </c>
      <c r="S1800" s="84" t="str">
        <f t="shared" si="196"/>
        <v>TRAVELLER WAXED COTTON</v>
      </c>
      <c r="T1800" s="84" t="str">
        <f t="shared" si="199"/>
        <v>коричневый</v>
      </c>
      <c r="Y1800" s="60">
        <f t="shared" si="200"/>
        <v>2</v>
      </c>
      <c r="Z1800" s="49">
        <f t="shared" si="201"/>
        <v>361</v>
      </c>
      <c r="AA1800" s="60">
        <f t="shared" si="202"/>
        <v>2361</v>
      </c>
    </row>
    <row r="1801" spans="1:27">
      <c r="A1801" s="84" t="str">
        <f t="shared" si="197"/>
        <v>25411046</v>
      </c>
      <c r="B1801" s="84" t="str">
        <f t="shared" si="198"/>
        <v>02-361-14</v>
      </c>
      <c r="C1801" s="113" t="s">
        <v>3527</v>
      </c>
      <c r="D1801" s="113" t="s">
        <v>3524</v>
      </c>
      <c r="E1801" s="113" t="s">
        <v>788</v>
      </c>
      <c r="F1801" s="114">
        <v>61</v>
      </c>
      <c r="G1801" s="113" t="s">
        <v>3525</v>
      </c>
      <c r="H1801" s="113" t="s">
        <v>86</v>
      </c>
      <c r="I1801" s="113" t="s">
        <v>792</v>
      </c>
      <c r="J1801" s="113" t="s">
        <v>330</v>
      </c>
      <c r="K1801" s="113" t="s">
        <v>382</v>
      </c>
      <c r="L1801" s="113" t="s">
        <v>420</v>
      </c>
      <c r="M1801" s="113" t="s">
        <v>388</v>
      </c>
      <c r="N1801" s="113" t="s">
        <v>43</v>
      </c>
      <c r="O1801" s="113" t="s">
        <v>448</v>
      </c>
      <c r="P1801" s="113" t="s">
        <v>824</v>
      </c>
      <c r="Q1801" s="113">
        <v>6</v>
      </c>
      <c r="R1801" s="113" t="s">
        <v>86</v>
      </c>
      <c r="S1801" s="84" t="str">
        <f t="shared" si="196"/>
        <v>TRAVELLER WAXED COTTON</v>
      </c>
      <c r="T1801" s="84" t="str">
        <f t="shared" si="199"/>
        <v>коричневый</v>
      </c>
      <c r="Y1801" s="60">
        <f t="shared" si="200"/>
        <v>2</v>
      </c>
      <c r="Z1801" s="49">
        <f t="shared" si="201"/>
        <v>361</v>
      </c>
      <c r="AA1801" s="60">
        <f t="shared" si="202"/>
        <v>2361</v>
      </c>
    </row>
    <row r="1802" spans="1:27">
      <c r="A1802" s="84" t="str">
        <f t="shared" si="197"/>
        <v>25411046</v>
      </c>
      <c r="B1802" s="84" t="str">
        <f t="shared" si="198"/>
        <v>02-361-14</v>
      </c>
      <c r="C1802" s="113" t="s">
        <v>3528</v>
      </c>
      <c r="D1802" s="113" t="s">
        <v>3524</v>
      </c>
      <c r="E1802" s="113" t="s">
        <v>789</v>
      </c>
      <c r="F1802" s="114">
        <v>63</v>
      </c>
      <c r="G1802" s="113" t="s">
        <v>3525</v>
      </c>
      <c r="H1802" s="113" t="s">
        <v>86</v>
      </c>
      <c r="I1802" s="113" t="s">
        <v>792</v>
      </c>
      <c r="J1802" s="113" t="s">
        <v>330</v>
      </c>
      <c r="K1802" s="113" t="s">
        <v>382</v>
      </c>
      <c r="L1802" s="113" t="s">
        <v>420</v>
      </c>
      <c r="M1802" s="113" t="s">
        <v>388</v>
      </c>
      <c r="N1802" s="113" t="s">
        <v>43</v>
      </c>
      <c r="O1802" s="113" t="s">
        <v>448</v>
      </c>
      <c r="P1802" s="113" t="s">
        <v>824</v>
      </c>
      <c r="Q1802" s="113">
        <v>6</v>
      </c>
      <c r="R1802" s="113" t="s">
        <v>86</v>
      </c>
      <c r="S1802" s="84" t="str">
        <f t="shared" si="196"/>
        <v>TRAVELLER WAXED COTTON</v>
      </c>
      <c r="T1802" s="84" t="str">
        <f t="shared" si="199"/>
        <v>коричневый</v>
      </c>
      <c r="Y1802" s="60">
        <f t="shared" si="200"/>
        <v>2</v>
      </c>
      <c r="Z1802" s="49">
        <f t="shared" si="201"/>
        <v>361</v>
      </c>
      <c r="AA1802" s="60">
        <f t="shared" si="202"/>
        <v>2361</v>
      </c>
    </row>
    <row r="1803" spans="1:27">
      <c r="A1803" s="84" t="str">
        <f t="shared" si="197"/>
        <v>25411141</v>
      </c>
      <c r="B1803" s="84" t="str">
        <f t="shared" si="198"/>
        <v>02-182-09</v>
      </c>
      <c r="C1803" s="113" t="s">
        <v>3529</v>
      </c>
      <c r="D1803" s="113" t="s">
        <v>3530</v>
      </c>
      <c r="E1803" s="113" t="s">
        <v>787</v>
      </c>
      <c r="F1803" s="114">
        <v>57</v>
      </c>
      <c r="G1803" s="113" t="s">
        <v>1854</v>
      </c>
      <c r="H1803" s="113" t="s">
        <v>53</v>
      </c>
      <c r="I1803" s="113" t="s">
        <v>792</v>
      </c>
      <c r="J1803" s="113" t="s">
        <v>330</v>
      </c>
      <c r="K1803" s="113" t="s">
        <v>382</v>
      </c>
      <c r="L1803" s="113" t="s">
        <v>420</v>
      </c>
      <c r="M1803" s="113" t="s">
        <v>388</v>
      </c>
      <c r="N1803" s="113" t="s">
        <v>43</v>
      </c>
      <c r="O1803" s="113" t="s">
        <v>448</v>
      </c>
      <c r="P1803" s="113" t="s">
        <v>824</v>
      </c>
      <c r="Q1803" s="113">
        <v>1</v>
      </c>
      <c r="R1803" s="113" t="s">
        <v>53</v>
      </c>
      <c r="S1803" s="84" t="str">
        <f t="shared" si="196"/>
        <v>TRAVELLER DELAVE</v>
      </c>
      <c r="T1803" s="84" t="str">
        <f t="shared" si="199"/>
        <v>черный</v>
      </c>
      <c r="Y1803" s="60">
        <f t="shared" si="200"/>
        <v>2</v>
      </c>
      <c r="Z1803" s="49">
        <f t="shared" si="201"/>
        <v>182</v>
      </c>
      <c r="AA1803" s="60">
        <f t="shared" si="202"/>
        <v>2182</v>
      </c>
    </row>
    <row r="1804" spans="1:27">
      <c r="A1804" s="84" t="str">
        <f t="shared" si="197"/>
        <v>25411141</v>
      </c>
      <c r="B1804" s="84" t="str">
        <f t="shared" si="198"/>
        <v>02-182-09</v>
      </c>
      <c r="C1804" s="113" t="s">
        <v>3531</v>
      </c>
      <c r="D1804" s="113" t="s">
        <v>3530</v>
      </c>
      <c r="E1804" s="113" t="s">
        <v>785</v>
      </c>
      <c r="F1804" s="114">
        <v>59</v>
      </c>
      <c r="G1804" s="113" t="s">
        <v>1854</v>
      </c>
      <c r="H1804" s="113" t="s">
        <v>53</v>
      </c>
      <c r="I1804" s="113" t="s">
        <v>792</v>
      </c>
      <c r="J1804" s="113" t="s">
        <v>330</v>
      </c>
      <c r="K1804" s="113" t="s">
        <v>382</v>
      </c>
      <c r="L1804" s="113" t="s">
        <v>420</v>
      </c>
      <c r="M1804" s="113" t="s">
        <v>388</v>
      </c>
      <c r="N1804" s="113" t="s">
        <v>43</v>
      </c>
      <c r="O1804" s="113" t="s">
        <v>448</v>
      </c>
      <c r="P1804" s="113" t="s">
        <v>824</v>
      </c>
      <c r="Q1804" s="113">
        <v>1</v>
      </c>
      <c r="R1804" s="113" t="s">
        <v>53</v>
      </c>
      <c r="S1804" s="84" t="str">
        <f t="shared" si="196"/>
        <v>TRAVELLER DELAVE</v>
      </c>
      <c r="T1804" s="84" t="str">
        <f t="shared" si="199"/>
        <v>черный</v>
      </c>
      <c r="Y1804" s="60">
        <f t="shared" si="200"/>
        <v>2</v>
      </c>
      <c r="Z1804" s="49">
        <f t="shared" si="201"/>
        <v>182</v>
      </c>
      <c r="AA1804" s="60">
        <f t="shared" si="202"/>
        <v>2182</v>
      </c>
    </row>
    <row r="1805" spans="1:27">
      <c r="A1805" s="84" t="str">
        <f t="shared" si="197"/>
        <v>25411141</v>
      </c>
      <c r="B1805" s="84" t="str">
        <f t="shared" si="198"/>
        <v>02-182-09</v>
      </c>
      <c r="C1805" s="113" t="s">
        <v>3532</v>
      </c>
      <c r="D1805" s="113" t="s">
        <v>3530</v>
      </c>
      <c r="E1805" s="113" t="s">
        <v>788</v>
      </c>
      <c r="F1805" s="114">
        <v>61</v>
      </c>
      <c r="G1805" s="113" t="s">
        <v>1854</v>
      </c>
      <c r="H1805" s="113" t="s">
        <v>53</v>
      </c>
      <c r="I1805" s="113" t="s">
        <v>792</v>
      </c>
      <c r="J1805" s="113" t="s">
        <v>330</v>
      </c>
      <c r="K1805" s="113" t="s">
        <v>382</v>
      </c>
      <c r="L1805" s="113" t="s">
        <v>420</v>
      </c>
      <c r="M1805" s="113" t="s">
        <v>388</v>
      </c>
      <c r="N1805" s="113" t="s">
        <v>43</v>
      </c>
      <c r="O1805" s="113" t="s">
        <v>448</v>
      </c>
      <c r="P1805" s="113" t="s">
        <v>824</v>
      </c>
      <c r="Q1805" s="113">
        <v>1</v>
      </c>
      <c r="R1805" s="113" t="s">
        <v>53</v>
      </c>
      <c r="S1805" s="84" t="str">
        <f t="shared" si="196"/>
        <v>TRAVELLER DELAVE</v>
      </c>
      <c r="T1805" s="84" t="str">
        <f t="shared" si="199"/>
        <v>черный</v>
      </c>
      <c r="Y1805" s="60">
        <f t="shared" si="200"/>
        <v>2</v>
      </c>
      <c r="Z1805" s="49">
        <f t="shared" si="201"/>
        <v>182</v>
      </c>
      <c r="AA1805" s="60">
        <f t="shared" si="202"/>
        <v>2182</v>
      </c>
    </row>
    <row r="1806" spans="1:27">
      <c r="A1806" s="84" t="str">
        <f t="shared" si="197"/>
        <v>25411141</v>
      </c>
      <c r="B1806" s="84" t="str">
        <f t="shared" si="198"/>
        <v>02-182-09</v>
      </c>
      <c r="C1806" s="113" t="s">
        <v>3533</v>
      </c>
      <c r="D1806" s="113" t="s">
        <v>3530</v>
      </c>
      <c r="E1806" s="113" t="s">
        <v>789</v>
      </c>
      <c r="F1806" s="114">
        <v>63</v>
      </c>
      <c r="G1806" s="113" t="s">
        <v>1854</v>
      </c>
      <c r="H1806" s="113" t="s">
        <v>53</v>
      </c>
      <c r="I1806" s="113" t="s">
        <v>792</v>
      </c>
      <c r="J1806" s="113" t="s">
        <v>330</v>
      </c>
      <c r="K1806" s="113" t="s">
        <v>382</v>
      </c>
      <c r="L1806" s="113" t="s">
        <v>420</v>
      </c>
      <c r="M1806" s="113" t="s">
        <v>388</v>
      </c>
      <c r="N1806" s="113" t="s">
        <v>43</v>
      </c>
      <c r="O1806" s="113" t="s">
        <v>448</v>
      </c>
      <c r="P1806" s="113" t="s">
        <v>824</v>
      </c>
      <c r="Q1806" s="113">
        <v>1</v>
      </c>
      <c r="R1806" s="113" t="s">
        <v>53</v>
      </c>
      <c r="S1806" s="84" t="str">
        <f t="shared" si="196"/>
        <v>TRAVELLER DELAVE</v>
      </c>
      <c r="T1806" s="84" t="str">
        <f t="shared" si="199"/>
        <v>черный</v>
      </c>
      <c r="Y1806" s="60">
        <f t="shared" si="200"/>
        <v>2</v>
      </c>
      <c r="Z1806" s="49">
        <f t="shared" si="201"/>
        <v>182</v>
      </c>
      <c r="AA1806" s="60">
        <f t="shared" si="202"/>
        <v>2182</v>
      </c>
    </row>
    <row r="1807" spans="1:27">
      <c r="A1807" s="84" t="str">
        <f t="shared" si="197"/>
        <v>254111471</v>
      </c>
      <c r="B1807" s="84" t="str">
        <f t="shared" si="198"/>
        <v>02-182-36</v>
      </c>
      <c r="C1807" s="113" t="s">
        <v>3534</v>
      </c>
      <c r="D1807" s="113" t="s">
        <v>3535</v>
      </c>
      <c r="E1807" s="113" t="s">
        <v>787</v>
      </c>
      <c r="F1807" s="114">
        <v>57</v>
      </c>
      <c r="G1807" s="113" t="s">
        <v>1854</v>
      </c>
      <c r="H1807" s="113" t="s">
        <v>187</v>
      </c>
      <c r="I1807" s="113" t="s">
        <v>792</v>
      </c>
      <c r="J1807" s="113" t="s">
        <v>330</v>
      </c>
      <c r="K1807" s="113" t="s">
        <v>382</v>
      </c>
      <c r="L1807" s="113" t="s">
        <v>420</v>
      </c>
      <c r="M1807" s="113" t="s">
        <v>388</v>
      </c>
      <c r="N1807" s="113" t="s">
        <v>43</v>
      </c>
      <c r="O1807" s="113" t="s">
        <v>448</v>
      </c>
      <c r="P1807" s="113" t="s">
        <v>824</v>
      </c>
      <c r="Q1807" s="113">
        <v>71</v>
      </c>
      <c r="R1807" s="113" t="s">
        <v>63</v>
      </c>
      <c r="S1807" s="84" t="str">
        <f t="shared" si="196"/>
        <v>TRAVELLER DELAVE</v>
      </c>
      <c r="T1807" s="84" t="str">
        <f t="shared" si="199"/>
        <v>кремовый</v>
      </c>
      <c r="Y1807" s="60">
        <f t="shared" si="200"/>
        <v>2</v>
      </c>
      <c r="Z1807" s="49">
        <f t="shared" si="201"/>
        <v>182</v>
      </c>
      <c r="AA1807" s="60">
        <f t="shared" si="202"/>
        <v>2182</v>
      </c>
    </row>
    <row r="1808" spans="1:27">
      <c r="A1808" s="84" t="str">
        <f t="shared" si="197"/>
        <v>254111471</v>
      </c>
      <c r="B1808" s="84" t="str">
        <f t="shared" si="198"/>
        <v>02-182-36</v>
      </c>
      <c r="C1808" s="113" t="s">
        <v>3536</v>
      </c>
      <c r="D1808" s="113" t="s">
        <v>3535</v>
      </c>
      <c r="E1808" s="113" t="s">
        <v>785</v>
      </c>
      <c r="F1808" s="114">
        <v>59</v>
      </c>
      <c r="G1808" s="113" t="s">
        <v>1854</v>
      </c>
      <c r="H1808" s="113" t="s">
        <v>187</v>
      </c>
      <c r="I1808" s="113" t="s">
        <v>792</v>
      </c>
      <c r="J1808" s="113" t="s">
        <v>330</v>
      </c>
      <c r="K1808" s="113" t="s">
        <v>382</v>
      </c>
      <c r="L1808" s="113" t="s">
        <v>420</v>
      </c>
      <c r="M1808" s="113" t="s">
        <v>388</v>
      </c>
      <c r="N1808" s="113" t="s">
        <v>43</v>
      </c>
      <c r="O1808" s="113" t="s">
        <v>448</v>
      </c>
      <c r="P1808" s="113" t="s">
        <v>824</v>
      </c>
      <c r="Q1808" s="113">
        <v>71</v>
      </c>
      <c r="R1808" s="113" t="s">
        <v>63</v>
      </c>
      <c r="S1808" s="84" t="str">
        <f t="shared" si="196"/>
        <v>TRAVELLER DELAVE</v>
      </c>
      <c r="T1808" s="84" t="str">
        <f t="shared" si="199"/>
        <v>кремовый</v>
      </c>
      <c r="Y1808" s="60">
        <f t="shared" si="200"/>
        <v>2</v>
      </c>
      <c r="Z1808" s="49">
        <f t="shared" si="201"/>
        <v>182</v>
      </c>
      <c r="AA1808" s="60">
        <f t="shared" si="202"/>
        <v>2182</v>
      </c>
    </row>
    <row r="1809" spans="1:27">
      <c r="A1809" s="84" t="str">
        <f t="shared" si="197"/>
        <v>254111471</v>
      </c>
      <c r="B1809" s="84" t="str">
        <f t="shared" si="198"/>
        <v>02-182-36</v>
      </c>
      <c r="C1809" s="113" t="s">
        <v>3537</v>
      </c>
      <c r="D1809" s="113" t="s">
        <v>3535</v>
      </c>
      <c r="E1809" s="113" t="s">
        <v>788</v>
      </c>
      <c r="F1809" s="114">
        <v>61</v>
      </c>
      <c r="G1809" s="113" t="s">
        <v>1854</v>
      </c>
      <c r="H1809" s="113" t="s">
        <v>187</v>
      </c>
      <c r="I1809" s="113" t="s">
        <v>792</v>
      </c>
      <c r="J1809" s="113" t="s">
        <v>330</v>
      </c>
      <c r="K1809" s="113" t="s">
        <v>382</v>
      </c>
      <c r="L1809" s="113" t="s">
        <v>420</v>
      </c>
      <c r="M1809" s="113" t="s">
        <v>388</v>
      </c>
      <c r="N1809" s="113" t="s">
        <v>43</v>
      </c>
      <c r="O1809" s="113" t="s">
        <v>448</v>
      </c>
      <c r="P1809" s="113" t="s">
        <v>824</v>
      </c>
      <c r="Q1809" s="113">
        <v>71</v>
      </c>
      <c r="R1809" s="113" t="s">
        <v>63</v>
      </c>
      <c r="S1809" s="84" t="str">
        <f t="shared" si="196"/>
        <v>TRAVELLER DELAVE</v>
      </c>
      <c r="T1809" s="84" t="str">
        <f t="shared" si="199"/>
        <v>кремовый</v>
      </c>
      <c r="Y1809" s="60">
        <f t="shared" si="200"/>
        <v>2</v>
      </c>
      <c r="Z1809" s="49">
        <f t="shared" si="201"/>
        <v>182</v>
      </c>
      <c r="AA1809" s="60">
        <f t="shared" si="202"/>
        <v>2182</v>
      </c>
    </row>
    <row r="1810" spans="1:27">
      <c r="A1810" s="84" t="str">
        <f t="shared" si="197"/>
        <v>254111471</v>
      </c>
      <c r="B1810" s="84" t="str">
        <f t="shared" si="198"/>
        <v>02-182-36</v>
      </c>
      <c r="C1810" s="113" t="s">
        <v>3538</v>
      </c>
      <c r="D1810" s="113" t="s">
        <v>3535</v>
      </c>
      <c r="E1810" s="113" t="s">
        <v>790</v>
      </c>
      <c r="F1810" s="114">
        <v>55</v>
      </c>
      <c r="G1810" s="113" t="s">
        <v>1854</v>
      </c>
      <c r="H1810" s="113" t="s">
        <v>187</v>
      </c>
      <c r="I1810" s="113" t="s">
        <v>792</v>
      </c>
      <c r="J1810" s="113" t="s">
        <v>330</v>
      </c>
      <c r="K1810" s="113" t="s">
        <v>382</v>
      </c>
      <c r="L1810" s="113" t="s">
        <v>420</v>
      </c>
      <c r="M1810" s="113" t="s">
        <v>388</v>
      </c>
      <c r="N1810" s="113" t="s">
        <v>43</v>
      </c>
      <c r="O1810" s="113" t="s">
        <v>448</v>
      </c>
      <c r="P1810" s="113" t="s">
        <v>824</v>
      </c>
      <c r="Q1810" s="113">
        <v>71</v>
      </c>
      <c r="R1810" s="113" t="s">
        <v>63</v>
      </c>
      <c r="S1810" s="84" t="str">
        <f t="shared" si="196"/>
        <v>TRAVELLER DELAVE</v>
      </c>
      <c r="T1810" s="84" t="str">
        <f t="shared" si="199"/>
        <v>кремовый</v>
      </c>
      <c r="Y1810" s="60">
        <f t="shared" si="200"/>
        <v>2</v>
      </c>
      <c r="Z1810" s="49">
        <f t="shared" si="201"/>
        <v>182</v>
      </c>
      <c r="AA1810" s="60">
        <f t="shared" si="202"/>
        <v>2182</v>
      </c>
    </row>
    <row r="1811" spans="1:27">
      <c r="A1811" s="84" t="str">
        <f t="shared" si="197"/>
        <v>254111471</v>
      </c>
      <c r="B1811" s="84" t="str">
        <f t="shared" si="198"/>
        <v>02-182-36</v>
      </c>
      <c r="C1811" s="113" t="s">
        <v>3539</v>
      </c>
      <c r="D1811" s="113" t="s">
        <v>3535</v>
      </c>
      <c r="E1811" s="113" t="s">
        <v>789</v>
      </c>
      <c r="F1811" s="114">
        <v>63</v>
      </c>
      <c r="G1811" s="113" t="s">
        <v>1854</v>
      </c>
      <c r="H1811" s="113" t="s">
        <v>187</v>
      </c>
      <c r="I1811" s="113" t="s">
        <v>792</v>
      </c>
      <c r="J1811" s="113" t="s">
        <v>330</v>
      </c>
      <c r="K1811" s="113" t="s">
        <v>382</v>
      </c>
      <c r="L1811" s="113" t="s">
        <v>420</v>
      </c>
      <c r="M1811" s="113" t="s">
        <v>388</v>
      </c>
      <c r="N1811" s="113" t="s">
        <v>43</v>
      </c>
      <c r="O1811" s="113" t="s">
        <v>448</v>
      </c>
      <c r="P1811" s="113" t="s">
        <v>824</v>
      </c>
      <c r="Q1811" s="113">
        <v>71</v>
      </c>
      <c r="R1811" s="113" t="s">
        <v>63</v>
      </c>
      <c r="S1811" s="84" t="str">
        <f t="shared" si="196"/>
        <v>TRAVELLER DELAVE</v>
      </c>
      <c r="T1811" s="84" t="str">
        <f t="shared" si="199"/>
        <v>кремовый</v>
      </c>
      <c r="Y1811" s="60">
        <f t="shared" si="200"/>
        <v>2</v>
      </c>
      <c r="Z1811" s="49">
        <f t="shared" si="201"/>
        <v>182</v>
      </c>
      <c r="AA1811" s="60">
        <f t="shared" si="202"/>
        <v>2182</v>
      </c>
    </row>
    <row r="1812" spans="1:27">
      <c r="A1812" s="84" t="str">
        <f t="shared" si="197"/>
        <v>254111476</v>
      </c>
      <c r="B1812" s="84" t="str">
        <f t="shared" si="198"/>
        <v>02-182-20</v>
      </c>
      <c r="C1812" s="113" t="s">
        <v>3540</v>
      </c>
      <c r="D1812" s="113" t="s">
        <v>3541</v>
      </c>
      <c r="E1812" s="113" t="s">
        <v>787</v>
      </c>
      <c r="F1812" s="114">
        <v>57</v>
      </c>
      <c r="G1812" s="113" t="s">
        <v>1854</v>
      </c>
      <c r="H1812" s="113" t="s">
        <v>205</v>
      </c>
      <c r="I1812" s="113" t="s">
        <v>792</v>
      </c>
      <c r="J1812" s="113" t="s">
        <v>330</v>
      </c>
      <c r="K1812" s="113" t="s">
        <v>382</v>
      </c>
      <c r="L1812" s="113" t="s">
        <v>420</v>
      </c>
      <c r="M1812" s="113" t="s">
        <v>388</v>
      </c>
      <c r="N1812" s="113" t="s">
        <v>43</v>
      </c>
      <c r="O1812" s="113" t="s">
        <v>448</v>
      </c>
      <c r="P1812" s="113" t="s">
        <v>824</v>
      </c>
      <c r="Q1812" s="113">
        <v>76</v>
      </c>
      <c r="R1812" s="113" t="s">
        <v>63</v>
      </c>
      <c r="S1812" s="84" t="str">
        <f t="shared" si="196"/>
        <v>TRAVELLER DELAVE</v>
      </c>
      <c r="T1812" s="84" t="str">
        <f t="shared" si="199"/>
        <v>песочный</v>
      </c>
      <c r="Y1812" s="60">
        <f t="shared" si="200"/>
        <v>2</v>
      </c>
      <c r="Z1812" s="49">
        <f t="shared" si="201"/>
        <v>182</v>
      </c>
      <c r="AA1812" s="60">
        <f t="shared" si="202"/>
        <v>2182</v>
      </c>
    </row>
    <row r="1813" spans="1:27">
      <c r="A1813" s="84" t="str">
        <f t="shared" si="197"/>
        <v>254111476</v>
      </c>
      <c r="B1813" s="84" t="str">
        <f t="shared" si="198"/>
        <v>02-182-20</v>
      </c>
      <c r="C1813" s="113" t="s">
        <v>3542</v>
      </c>
      <c r="D1813" s="113" t="s">
        <v>3541</v>
      </c>
      <c r="E1813" s="113" t="s">
        <v>785</v>
      </c>
      <c r="F1813" s="114">
        <v>59</v>
      </c>
      <c r="G1813" s="113" t="s">
        <v>1854</v>
      </c>
      <c r="H1813" s="113" t="s">
        <v>205</v>
      </c>
      <c r="I1813" s="113" t="s">
        <v>792</v>
      </c>
      <c r="J1813" s="113" t="s">
        <v>330</v>
      </c>
      <c r="K1813" s="113" t="s">
        <v>382</v>
      </c>
      <c r="L1813" s="113" t="s">
        <v>420</v>
      </c>
      <c r="M1813" s="113" t="s">
        <v>388</v>
      </c>
      <c r="N1813" s="113" t="s">
        <v>43</v>
      </c>
      <c r="O1813" s="113" t="s">
        <v>448</v>
      </c>
      <c r="P1813" s="113" t="s">
        <v>824</v>
      </c>
      <c r="Q1813" s="113">
        <v>76</v>
      </c>
      <c r="R1813" s="113" t="s">
        <v>63</v>
      </c>
      <c r="S1813" s="84" t="str">
        <f t="shared" si="196"/>
        <v>TRAVELLER DELAVE</v>
      </c>
      <c r="T1813" s="84" t="str">
        <f t="shared" si="199"/>
        <v>песочный</v>
      </c>
      <c r="Y1813" s="60">
        <f t="shared" si="200"/>
        <v>2</v>
      </c>
      <c r="Z1813" s="49">
        <f t="shared" si="201"/>
        <v>182</v>
      </c>
      <c r="AA1813" s="60">
        <f t="shared" si="202"/>
        <v>2182</v>
      </c>
    </row>
    <row r="1814" spans="1:27">
      <c r="A1814" s="84" t="str">
        <f t="shared" si="197"/>
        <v>254111476</v>
      </c>
      <c r="B1814" s="84" t="str">
        <f t="shared" si="198"/>
        <v>02-182-20</v>
      </c>
      <c r="C1814" s="113" t="s">
        <v>3543</v>
      </c>
      <c r="D1814" s="113" t="s">
        <v>3541</v>
      </c>
      <c r="E1814" s="113" t="s">
        <v>788</v>
      </c>
      <c r="F1814" s="114">
        <v>61</v>
      </c>
      <c r="G1814" s="113" t="s">
        <v>1854</v>
      </c>
      <c r="H1814" s="113" t="s">
        <v>205</v>
      </c>
      <c r="I1814" s="113" t="s">
        <v>792</v>
      </c>
      <c r="J1814" s="113" t="s">
        <v>330</v>
      </c>
      <c r="K1814" s="113" t="s">
        <v>382</v>
      </c>
      <c r="L1814" s="113" t="s">
        <v>420</v>
      </c>
      <c r="M1814" s="113" t="s">
        <v>388</v>
      </c>
      <c r="N1814" s="113" t="s">
        <v>43</v>
      </c>
      <c r="O1814" s="113" t="s">
        <v>448</v>
      </c>
      <c r="P1814" s="113" t="s">
        <v>824</v>
      </c>
      <c r="Q1814" s="113">
        <v>76</v>
      </c>
      <c r="R1814" s="113" t="s">
        <v>63</v>
      </c>
      <c r="S1814" s="84" t="str">
        <f t="shared" si="196"/>
        <v>TRAVELLER DELAVE</v>
      </c>
      <c r="T1814" s="84" t="str">
        <f t="shared" si="199"/>
        <v>песочный</v>
      </c>
      <c r="Y1814" s="60">
        <f t="shared" si="200"/>
        <v>2</v>
      </c>
      <c r="Z1814" s="49">
        <f t="shared" si="201"/>
        <v>182</v>
      </c>
      <c r="AA1814" s="60">
        <f t="shared" si="202"/>
        <v>2182</v>
      </c>
    </row>
    <row r="1815" spans="1:27">
      <c r="A1815" s="84" t="str">
        <f t="shared" si="197"/>
        <v>254111476</v>
      </c>
      <c r="B1815" s="84" t="str">
        <f t="shared" si="198"/>
        <v>02-182-20</v>
      </c>
      <c r="C1815" s="113" t="s">
        <v>3544</v>
      </c>
      <c r="D1815" s="113" t="s">
        <v>3541</v>
      </c>
      <c r="E1815" s="113" t="s">
        <v>789</v>
      </c>
      <c r="F1815" s="114">
        <v>63</v>
      </c>
      <c r="G1815" s="113" t="s">
        <v>1854</v>
      </c>
      <c r="H1815" s="113" t="s">
        <v>205</v>
      </c>
      <c r="I1815" s="113" t="s">
        <v>792</v>
      </c>
      <c r="J1815" s="113" t="s">
        <v>330</v>
      </c>
      <c r="K1815" s="113" t="s">
        <v>382</v>
      </c>
      <c r="L1815" s="113" t="s">
        <v>420</v>
      </c>
      <c r="M1815" s="113" t="s">
        <v>388</v>
      </c>
      <c r="N1815" s="113" t="s">
        <v>43</v>
      </c>
      <c r="O1815" s="113" t="s">
        <v>448</v>
      </c>
      <c r="P1815" s="113" t="s">
        <v>824</v>
      </c>
      <c r="Q1815" s="113">
        <v>76</v>
      </c>
      <c r="R1815" s="113" t="s">
        <v>63</v>
      </c>
      <c r="S1815" s="84" t="str">
        <f t="shared" si="196"/>
        <v>TRAVELLER DELAVE</v>
      </c>
      <c r="T1815" s="84" t="str">
        <f t="shared" si="199"/>
        <v>песочный</v>
      </c>
      <c r="Y1815" s="60">
        <f t="shared" si="200"/>
        <v>2</v>
      </c>
      <c r="Z1815" s="49">
        <f t="shared" si="201"/>
        <v>182</v>
      </c>
      <c r="AA1815" s="60">
        <f t="shared" si="202"/>
        <v>2182</v>
      </c>
    </row>
    <row r="1816" spans="1:27">
      <c r="A1816" s="84" t="str">
        <f t="shared" si="197"/>
        <v>254111476</v>
      </c>
      <c r="B1816" s="84" t="str">
        <f t="shared" si="198"/>
        <v>02-182-20</v>
      </c>
      <c r="C1816" s="113" t="s">
        <v>3545</v>
      </c>
      <c r="D1816" s="113" t="s">
        <v>3541</v>
      </c>
      <c r="E1816" s="113" t="s">
        <v>790</v>
      </c>
      <c r="F1816" s="114">
        <v>55</v>
      </c>
      <c r="G1816" s="113" t="s">
        <v>1854</v>
      </c>
      <c r="H1816" s="113" t="s">
        <v>205</v>
      </c>
      <c r="I1816" s="113" t="s">
        <v>792</v>
      </c>
      <c r="J1816" s="113" t="s">
        <v>330</v>
      </c>
      <c r="K1816" s="113" t="s">
        <v>382</v>
      </c>
      <c r="L1816" s="113" t="s">
        <v>420</v>
      </c>
      <c r="M1816" s="113" t="s">
        <v>388</v>
      </c>
      <c r="N1816" s="113" t="s">
        <v>43</v>
      </c>
      <c r="O1816" s="113" t="s">
        <v>448</v>
      </c>
      <c r="P1816" s="113" t="s">
        <v>824</v>
      </c>
      <c r="Q1816" s="113">
        <v>76</v>
      </c>
      <c r="R1816" s="113" t="s">
        <v>63</v>
      </c>
      <c r="S1816" s="84" t="str">
        <f t="shared" si="196"/>
        <v>TRAVELLER DELAVE</v>
      </c>
      <c r="T1816" s="84" t="str">
        <f t="shared" si="199"/>
        <v>песочный</v>
      </c>
      <c r="Y1816" s="60">
        <f t="shared" si="200"/>
        <v>2</v>
      </c>
      <c r="Z1816" s="49">
        <f t="shared" si="201"/>
        <v>182</v>
      </c>
      <c r="AA1816" s="60">
        <f t="shared" si="202"/>
        <v>2182</v>
      </c>
    </row>
    <row r="1817" spans="1:27">
      <c r="A1817" s="84" t="str">
        <f t="shared" si="197"/>
        <v>25411296</v>
      </c>
      <c r="B1817" s="84" t="str">
        <f t="shared" si="198"/>
        <v>02-362-14</v>
      </c>
      <c r="C1817" s="113" t="s">
        <v>3546</v>
      </c>
      <c r="D1817" s="113" t="s">
        <v>3547</v>
      </c>
      <c r="E1817" s="113" t="s">
        <v>787</v>
      </c>
      <c r="F1817" s="114">
        <v>57</v>
      </c>
      <c r="G1817" s="113" t="s">
        <v>3548</v>
      </c>
      <c r="H1817" s="113" t="s">
        <v>86</v>
      </c>
      <c r="I1817" s="113" t="s">
        <v>820</v>
      </c>
      <c r="J1817" s="113" t="s">
        <v>330</v>
      </c>
      <c r="K1817" s="113" t="s">
        <v>382</v>
      </c>
      <c r="L1817" s="113" t="s">
        <v>420</v>
      </c>
      <c r="M1817" s="113" t="s">
        <v>388</v>
      </c>
      <c r="N1817" s="113" t="s">
        <v>43</v>
      </c>
      <c r="O1817" s="113" t="s">
        <v>448</v>
      </c>
      <c r="P1817" s="113" t="s">
        <v>824</v>
      </c>
      <c r="Q1817" s="113">
        <v>6</v>
      </c>
      <c r="R1817" s="113" t="s">
        <v>86</v>
      </c>
      <c r="S1817" s="84" t="str">
        <f t="shared" si="196"/>
        <v>TRAVELLER COTTON</v>
      </c>
      <c r="T1817" s="84" t="str">
        <f t="shared" si="199"/>
        <v>коричневый</v>
      </c>
      <c r="Y1817" s="60">
        <f t="shared" si="200"/>
        <v>2</v>
      </c>
      <c r="Z1817" s="49">
        <f t="shared" si="201"/>
        <v>362</v>
      </c>
      <c r="AA1817" s="60">
        <f t="shared" si="202"/>
        <v>2362</v>
      </c>
    </row>
    <row r="1818" spans="1:27">
      <c r="A1818" s="84" t="str">
        <f t="shared" si="197"/>
        <v>25411296</v>
      </c>
      <c r="B1818" s="84" t="str">
        <f t="shared" si="198"/>
        <v>02-362-14</v>
      </c>
      <c r="C1818" s="113" t="s">
        <v>3549</v>
      </c>
      <c r="D1818" s="113" t="s">
        <v>3547</v>
      </c>
      <c r="E1818" s="113" t="s">
        <v>785</v>
      </c>
      <c r="F1818" s="114">
        <v>59</v>
      </c>
      <c r="G1818" s="113" t="s">
        <v>3548</v>
      </c>
      <c r="H1818" s="113" t="s">
        <v>86</v>
      </c>
      <c r="I1818" s="113" t="s">
        <v>820</v>
      </c>
      <c r="J1818" s="113" t="s">
        <v>330</v>
      </c>
      <c r="K1818" s="113" t="s">
        <v>382</v>
      </c>
      <c r="L1818" s="113" t="s">
        <v>420</v>
      </c>
      <c r="M1818" s="113" t="s">
        <v>388</v>
      </c>
      <c r="N1818" s="113" t="s">
        <v>43</v>
      </c>
      <c r="O1818" s="113" t="s">
        <v>448</v>
      </c>
      <c r="P1818" s="113" t="s">
        <v>824</v>
      </c>
      <c r="Q1818" s="113">
        <v>6</v>
      </c>
      <c r="R1818" s="113" t="s">
        <v>86</v>
      </c>
      <c r="S1818" s="84" t="str">
        <f t="shared" si="196"/>
        <v>TRAVELLER COTTON</v>
      </c>
      <c r="T1818" s="84" t="str">
        <f t="shared" si="199"/>
        <v>коричневый</v>
      </c>
      <c r="Y1818" s="60">
        <f t="shared" si="200"/>
        <v>2</v>
      </c>
      <c r="Z1818" s="49">
        <f t="shared" si="201"/>
        <v>362</v>
      </c>
      <c r="AA1818" s="60">
        <f t="shared" si="202"/>
        <v>2362</v>
      </c>
    </row>
    <row r="1819" spans="1:27">
      <c r="A1819" s="84" t="str">
        <f t="shared" si="197"/>
        <v>25411296</v>
      </c>
      <c r="B1819" s="84" t="str">
        <f t="shared" si="198"/>
        <v>02-362-14</v>
      </c>
      <c r="C1819" s="113" t="s">
        <v>3550</v>
      </c>
      <c r="D1819" s="113" t="s">
        <v>3547</v>
      </c>
      <c r="E1819" s="113" t="s">
        <v>788</v>
      </c>
      <c r="F1819" s="114">
        <v>61</v>
      </c>
      <c r="G1819" s="113" t="s">
        <v>3548</v>
      </c>
      <c r="H1819" s="113" t="s">
        <v>86</v>
      </c>
      <c r="I1819" s="113" t="s">
        <v>820</v>
      </c>
      <c r="J1819" s="113" t="s">
        <v>330</v>
      </c>
      <c r="K1819" s="113" t="s">
        <v>382</v>
      </c>
      <c r="L1819" s="113" t="s">
        <v>420</v>
      </c>
      <c r="M1819" s="113" t="s">
        <v>388</v>
      </c>
      <c r="N1819" s="113" t="s">
        <v>43</v>
      </c>
      <c r="O1819" s="113" t="s">
        <v>448</v>
      </c>
      <c r="P1819" s="113" t="s">
        <v>824</v>
      </c>
      <c r="Q1819" s="113">
        <v>6</v>
      </c>
      <c r="R1819" s="113" t="s">
        <v>86</v>
      </c>
      <c r="S1819" s="84" t="str">
        <f t="shared" si="196"/>
        <v>TRAVELLER COTTON</v>
      </c>
      <c r="T1819" s="84" t="str">
        <f t="shared" si="199"/>
        <v>коричневый</v>
      </c>
      <c r="Y1819" s="60">
        <f t="shared" si="200"/>
        <v>2</v>
      </c>
      <c r="Z1819" s="49">
        <f t="shared" si="201"/>
        <v>362</v>
      </c>
      <c r="AA1819" s="60">
        <f t="shared" si="202"/>
        <v>2362</v>
      </c>
    </row>
    <row r="1820" spans="1:27">
      <c r="A1820" s="84" t="str">
        <f t="shared" si="197"/>
        <v>25411296</v>
      </c>
      <c r="B1820" s="84" t="str">
        <f t="shared" si="198"/>
        <v>02-362-14</v>
      </c>
      <c r="C1820" s="113" t="s">
        <v>3551</v>
      </c>
      <c r="D1820" s="113" t="s">
        <v>3547</v>
      </c>
      <c r="E1820" s="113" t="s">
        <v>789</v>
      </c>
      <c r="F1820" s="114">
        <v>63</v>
      </c>
      <c r="G1820" s="113" t="s">
        <v>3548</v>
      </c>
      <c r="H1820" s="113" t="s">
        <v>86</v>
      </c>
      <c r="I1820" s="113" t="s">
        <v>820</v>
      </c>
      <c r="J1820" s="113" t="s">
        <v>330</v>
      </c>
      <c r="K1820" s="113" t="s">
        <v>382</v>
      </c>
      <c r="L1820" s="113" t="s">
        <v>420</v>
      </c>
      <c r="M1820" s="113" t="s">
        <v>388</v>
      </c>
      <c r="N1820" s="113" t="s">
        <v>43</v>
      </c>
      <c r="O1820" s="113" t="s">
        <v>448</v>
      </c>
      <c r="P1820" s="113" t="s">
        <v>824</v>
      </c>
      <c r="Q1820" s="113">
        <v>6</v>
      </c>
      <c r="R1820" s="113" t="s">
        <v>86</v>
      </c>
      <c r="S1820" s="84" t="str">
        <f t="shared" si="196"/>
        <v>TRAVELLER COTTON</v>
      </c>
      <c r="T1820" s="84" t="str">
        <f t="shared" si="199"/>
        <v>коричневый</v>
      </c>
      <c r="Y1820" s="60">
        <f t="shared" si="200"/>
        <v>2</v>
      </c>
      <c r="Z1820" s="49">
        <f t="shared" si="201"/>
        <v>362</v>
      </c>
      <c r="AA1820" s="60">
        <f t="shared" si="202"/>
        <v>2362</v>
      </c>
    </row>
    <row r="1821" spans="1:27">
      <c r="A1821" s="84" t="str">
        <f t="shared" si="197"/>
        <v>27911036</v>
      </c>
      <c r="B1821" s="84" t="str">
        <f t="shared" si="198"/>
        <v>02-363-14</v>
      </c>
      <c r="C1821" s="113" t="s">
        <v>3552</v>
      </c>
      <c r="D1821" s="113" t="s">
        <v>3553</v>
      </c>
      <c r="E1821" s="113" t="s">
        <v>787</v>
      </c>
      <c r="F1821" s="114">
        <v>57</v>
      </c>
      <c r="G1821" s="113" t="s">
        <v>3554</v>
      </c>
      <c r="H1821" s="113" t="s">
        <v>86</v>
      </c>
      <c r="I1821" s="113" t="s">
        <v>3103</v>
      </c>
      <c r="J1821" s="113" t="s">
        <v>330</v>
      </c>
      <c r="K1821" s="113" t="s">
        <v>382</v>
      </c>
      <c r="L1821" s="113" t="s">
        <v>420</v>
      </c>
      <c r="M1821" s="113" t="s">
        <v>388</v>
      </c>
      <c r="N1821" s="113" t="s">
        <v>43</v>
      </c>
      <c r="O1821" s="113" t="s">
        <v>448</v>
      </c>
      <c r="P1821" s="113" t="s">
        <v>824</v>
      </c>
      <c r="Q1821" s="113">
        <v>6</v>
      </c>
      <c r="R1821" s="113" t="s">
        <v>86</v>
      </c>
      <c r="S1821" s="84" t="str">
        <f t="shared" si="196"/>
        <v>OUTDOOR</v>
      </c>
      <c r="T1821" s="84" t="str">
        <f t="shared" si="199"/>
        <v>коричневый</v>
      </c>
      <c r="Y1821" s="60">
        <f t="shared" si="200"/>
        <v>2</v>
      </c>
      <c r="Z1821" s="49">
        <f t="shared" si="201"/>
        <v>363</v>
      </c>
      <c r="AA1821" s="60">
        <f t="shared" si="202"/>
        <v>2363</v>
      </c>
    </row>
    <row r="1822" spans="1:27">
      <c r="A1822" s="84" t="str">
        <f t="shared" si="197"/>
        <v>27911036</v>
      </c>
      <c r="B1822" s="84" t="str">
        <f t="shared" si="198"/>
        <v>02-363-14</v>
      </c>
      <c r="C1822" s="113" t="s">
        <v>3555</v>
      </c>
      <c r="D1822" s="113" t="s">
        <v>3553</v>
      </c>
      <c r="E1822" s="113" t="s">
        <v>785</v>
      </c>
      <c r="F1822" s="114">
        <v>59</v>
      </c>
      <c r="G1822" s="113" t="s">
        <v>3554</v>
      </c>
      <c r="H1822" s="113" t="s">
        <v>86</v>
      </c>
      <c r="I1822" s="113" t="s">
        <v>3103</v>
      </c>
      <c r="J1822" s="113" t="s">
        <v>330</v>
      </c>
      <c r="K1822" s="113" t="s">
        <v>382</v>
      </c>
      <c r="L1822" s="113" t="s">
        <v>420</v>
      </c>
      <c r="M1822" s="113" t="s">
        <v>388</v>
      </c>
      <c r="N1822" s="113" t="s">
        <v>43</v>
      </c>
      <c r="O1822" s="113" t="s">
        <v>448</v>
      </c>
      <c r="P1822" s="113" t="s">
        <v>824</v>
      </c>
      <c r="Q1822" s="113">
        <v>6</v>
      </c>
      <c r="R1822" s="113" t="s">
        <v>86</v>
      </c>
      <c r="S1822" s="84" t="str">
        <f t="shared" si="196"/>
        <v>OUTDOOR</v>
      </c>
      <c r="T1822" s="84" t="str">
        <f t="shared" si="199"/>
        <v>коричневый</v>
      </c>
      <c r="Y1822" s="60">
        <f t="shared" si="200"/>
        <v>2</v>
      </c>
      <c r="Z1822" s="49">
        <f t="shared" si="201"/>
        <v>363</v>
      </c>
      <c r="AA1822" s="60">
        <f t="shared" si="202"/>
        <v>2363</v>
      </c>
    </row>
    <row r="1823" spans="1:27">
      <c r="A1823" s="84" t="str">
        <f t="shared" si="197"/>
        <v>27911036</v>
      </c>
      <c r="B1823" s="84" t="str">
        <f t="shared" si="198"/>
        <v>02-363-14</v>
      </c>
      <c r="C1823" s="113" t="s">
        <v>3556</v>
      </c>
      <c r="D1823" s="113" t="s">
        <v>3553</v>
      </c>
      <c r="E1823" s="113" t="s">
        <v>788</v>
      </c>
      <c r="F1823" s="114">
        <v>61</v>
      </c>
      <c r="G1823" s="113" t="s">
        <v>3554</v>
      </c>
      <c r="H1823" s="113" t="s">
        <v>86</v>
      </c>
      <c r="I1823" s="113" t="s">
        <v>3103</v>
      </c>
      <c r="J1823" s="113" t="s">
        <v>330</v>
      </c>
      <c r="K1823" s="113" t="s">
        <v>382</v>
      </c>
      <c r="L1823" s="113" t="s">
        <v>420</v>
      </c>
      <c r="M1823" s="113" t="s">
        <v>388</v>
      </c>
      <c r="N1823" s="113" t="s">
        <v>43</v>
      </c>
      <c r="O1823" s="113" t="s">
        <v>448</v>
      </c>
      <c r="P1823" s="113" t="s">
        <v>824</v>
      </c>
      <c r="Q1823" s="113">
        <v>6</v>
      </c>
      <c r="R1823" s="113" t="s">
        <v>86</v>
      </c>
      <c r="S1823" s="84" t="str">
        <f t="shared" si="196"/>
        <v>OUTDOOR</v>
      </c>
      <c r="T1823" s="84" t="str">
        <f t="shared" si="199"/>
        <v>коричневый</v>
      </c>
      <c r="Y1823" s="60">
        <f t="shared" si="200"/>
        <v>2</v>
      </c>
      <c r="Z1823" s="49">
        <f t="shared" si="201"/>
        <v>363</v>
      </c>
      <c r="AA1823" s="60">
        <f t="shared" si="202"/>
        <v>2363</v>
      </c>
    </row>
    <row r="1824" spans="1:27">
      <c r="A1824" s="84" t="str">
        <f t="shared" si="197"/>
        <v>27911036</v>
      </c>
      <c r="B1824" s="84" t="str">
        <f t="shared" si="198"/>
        <v>02-363-14</v>
      </c>
      <c r="C1824" s="113" t="s">
        <v>3557</v>
      </c>
      <c r="D1824" s="113" t="s">
        <v>3553</v>
      </c>
      <c r="E1824" s="113" t="s">
        <v>790</v>
      </c>
      <c r="F1824" s="114">
        <v>55</v>
      </c>
      <c r="G1824" s="113" t="s">
        <v>3554</v>
      </c>
      <c r="H1824" s="113" t="s">
        <v>86</v>
      </c>
      <c r="I1824" s="113" t="s">
        <v>3103</v>
      </c>
      <c r="J1824" s="113" t="s">
        <v>330</v>
      </c>
      <c r="K1824" s="113" t="s">
        <v>382</v>
      </c>
      <c r="L1824" s="113" t="s">
        <v>420</v>
      </c>
      <c r="M1824" s="113" t="s">
        <v>388</v>
      </c>
      <c r="N1824" s="113" t="s">
        <v>43</v>
      </c>
      <c r="O1824" s="113" t="s">
        <v>448</v>
      </c>
      <c r="P1824" s="113" t="s">
        <v>824</v>
      </c>
      <c r="Q1824" s="113">
        <v>6</v>
      </c>
      <c r="R1824" s="113" t="s">
        <v>86</v>
      </c>
      <c r="S1824" s="84" t="str">
        <f t="shared" si="196"/>
        <v>OUTDOOR</v>
      </c>
      <c r="T1824" s="84" t="str">
        <f t="shared" si="199"/>
        <v>коричневый</v>
      </c>
      <c r="Y1824" s="60">
        <f t="shared" si="200"/>
        <v>2</v>
      </c>
      <c r="Z1824" s="49">
        <f t="shared" si="201"/>
        <v>363</v>
      </c>
      <c r="AA1824" s="60">
        <f t="shared" si="202"/>
        <v>2363</v>
      </c>
    </row>
    <row r="1825" spans="1:27">
      <c r="A1825" s="84" t="str">
        <f t="shared" si="197"/>
        <v>27973011</v>
      </c>
      <c r="B1825" s="84" t="str">
        <f t="shared" si="198"/>
        <v>02-234-09</v>
      </c>
      <c r="C1825" s="113" t="s">
        <v>3558</v>
      </c>
      <c r="D1825" s="113" t="s">
        <v>3559</v>
      </c>
      <c r="E1825" s="113" t="s">
        <v>790</v>
      </c>
      <c r="F1825" s="114">
        <v>55</v>
      </c>
      <c r="G1825" s="113" t="s">
        <v>2193</v>
      </c>
      <c r="H1825" s="113" t="s">
        <v>53</v>
      </c>
      <c r="I1825" s="113" t="s">
        <v>810</v>
      </c>
      <c r="J1825" s="113" t="s">
        <v>331</v>
      </c>
      <c r="K1825" s="113" t="s">
        <v>382</v>
      </c>
      <c r="L1825" s="113" t="s">
        <v>420</v>
      </c>
      <c r="M1825" s="113" t="s">
        <v>384</v>
      </c>
      <c r="N1825" s="113" t="s">
        <v>32</v>
      </c>
      <c r="O1825" s="113" t="s">
        <v>386</v>
      </c>
      <c r="P1825" s="113" t="s">
        <v>824</v>
      </c>
      <c r="Q1825" s="113">
        <v>1</v>
      </c>
      <c r="R1825" s="113" t="s">
        <v>53</v>
      </c>
      <c r="S1825" s="84" t="str">
        <f t="shared" si="196"/>
        <v>WESTERN BUFFALO</v>
      </c>
      <c r="T1825" s="84" t="str">
        <f t="shared" si="199"/>
        <v>черный</v>
      </c>
      <c r="Y1825" s="60">
        <f t="shared" si="200"/>
        <v>2</v>
      </c>
      <c r="Z1825" s="49">
        <f t="shared" si="201"/>
        <v>234</v>
      </c>
      <c r="AA1825" s="60">
        <f t="shared" si="202"/>
        <v>2234</v>
      </c>
    </row>
    <row r="1826" spans="1:27">
      <c r="A1826" s="84" t="str">
        <f t="shared" si="197"/>
        <v>27973011</v>
      </c>
      <c r="B1826" s="84" t="str">
        <f t="shared" si="198"/>
        <v>02-234-09</v>
      </c>
      <c r="C1826" s="113" t="s">
        <v>3560</v>
      </c>
      <c r="D1826" s="113" t="s">
        <v>3559</v>
      </c>
      <c r="E1826" s="113" t="s">
        <v>787</v>
      </c>
      <c r="F1826" s="114">
        <v>57</v>
      </c>
      <c r="G1826" s="113" t="s">
        <v>2193</v>
      </c>
      <c r="H1826" s="113" t="s">
        <v>53</v>
      </c>
      <c r="I1826" s="113" t="s">
        <v>810</v>
      </c>
      <c r="J1826" s="113" t="s">
        <v>331</v>
      </c>
      <c r="K1826" s="113" t="s">
        <v>382</v>
      </c>
      <c r="L1826" s="113" t="s">
        <v>420</v>
      </c>
      <c r="M1826" s="113" t="s">
        <v>384</v>
      </c>
      <c r="N1826" s="113" t="s">
        <v>32</v>
      </c>
      <c r="O1826" s="113" t="s">
        <v>386</v>
      </c>
      <c r="P1826" s="113" t="s">
        <v>824</v>
      </c>
      <c r="Q1826" s="113">
        <v>1</v>
      </c>
      <c r="R1826" s="113" t="s">
        <v>53</v>
      </c>
      <c r="S1826" s="84" t="str">
        <f t="shared" si="196"/>
        <v>WESTERN BUFFALO</v>
      </c>
      <c r="T1826" s="84" t="str">
        <f t="shared" si="199"/>
        <v>черный</v>
      </c>
      <c r="Y1826" s="60">
        <f t="shared" si="200"/>
        <v>2</v>
      </c>
      <c r="Z1826" s="49">
        <f t="shared" si="201"/>
        <v>234</v>
      </c>
      <c r="AA1826" s="60">
        <f t="shared" si="202"/>
        <v>2234</v>
      </c>
    </row>
    <row r="1827" spans="1:27">
      <c r="A1827" s="84" t="str">
        <f t="shared" si="197"/>
        <v>27973011</v>
      </c>
      <c r="B1827" s="84" t="str">
        <f t="shared" si="198"/>
        <v>02-234-09</v>
      </c>
      <c r="C1827" s="113" t="s">
        <v>3561</v>
      </c>
      <c r="D1827" s="113" t="s">
        <v>3559</v>
      </c>
      <c r="E1827" s="113" t="s">
        <v>785</v>
      </c>
      <c r="F1827" s="114">
        <v>59</v>
      </c>
      <c r="G1827" s="113" t="s">
        <v>2193</v>
      </c>
      <c r="H1827" s="113" t="s">
        <v>53</v>
      </c>
      <c r="I1827" s="113" t="s">
        <v>810</v>
      </c>
      <c r="J1827" s="113" t="s">
        <v>331</v>
      </c>
      <c r="K1827" s="113" t="s">
        <v>382</v>
      </c>
      <c r="L1827" s="113" t="s">
        <v>420</v>
      </c>
      <c r="M1827" s="113" t="s">
        <v>384</v>
      </c>
      <c r="N1827" s="113" t="s">
        <v>32</v>
      </c>
      <c r="O1827" s="113" t="s">
        <v>386</v>
      </c>
      <c r="P1827" s="113" t="s">
        <v>824</v>
      </c>
      <c r="Q1827" s="113">
        <v>1</v>
      </c>
      <c r="R1827" s="113" t="s">
        <v>53</v>
      </c>
      <c r="S1827" s="84" t="str">
        <f t="shared" si="196"/>
        <v>WESTERN BUFFALO</v>
      </c>
      <c r="T1827" s="84" t="str">
        <f t="shared" si="199"/>
        <v>черный</v>
      </c>
      <c r="Y1827" s="60">
        <f t="shared" si="200"/>
        <v>2</v>
      </c>
      <c r="Z1827" s="49">
        <f t="shared" si="201"/>
        <v>234</v>
      </c>
      <c r="AA1827" s="60">
        <f t="shared" si="202"/>
        <v>2234</v>
      </c>
    </row>
    <row r="1828" spans="1:27">
      <c r="A1828" s="84" t="str">
        <f t="shared" si="197"/>
        <v>27973011</v>
      </c>
      <c r="B1828" s="84" t="str">
        <f t="shared" si="198"/>
        <v>02-234-09</v>
      </c>
      <c r="C1828" s="113" t="s">
        <v>3562</v>
      </c>
      <c r="D1828" s="113" t="s">
        <v>3559</v>
      </c>
      <c r="E1828" s="113" t="s">
        <v>788</v>
      </c>
      <c r="F1828" s="114">
        <v>61</v>
      </c>
      <c r="G1828" s="113" t="s">
        <v>2193</v>
      </c>
      <c r="H1828" s="113" t="s">
        <v>53</v>
      </c>
      <c r="I1828" s="113" t="s">
        <v>810</v>
      </c>
      <c r="J1828" s="113" t="s">
        <v>331</v>
      </c>
      <c r="K1828" s="113" t="s">
        <v>382</v>
      </c>
      <c r="L1828" s="113" t="s">
        <v>420</v>
      </c>
      <c r="M1828" s="113" t="s">
        <v>384</v>
      </c>
      <c r="N1828" s="113" t="s">
        <v>32</v>
      </c>
      <c r="O1828" s="113" t="s">
        <v>386</v>
      </c>
      <c r="P1828" s="113" t="s">
        <v>824</v>
      </c>
      <c r="Q1828" s="113">
        <v>1</v>
      </c>
      <c r="R1828" s="113" t="s">
        <v>53</v>
      </c>
      <c r="S1828" s="84" t="str">
        <f t="shared" si="196"/>
        <v>WESTERN BUFFALO</v>
      </c>
      <c r="T1828" s="84" t="str">
        <f t="shared" si="199"/>
        <v>черный</v>
      </c>
      <c r="Y1828" s="60">
        <f t="shared" si="200"/>
        <v>2</v>
      </c>
      <c r="Z1828" s="49">
        <f t="shared" si="201"/>
        <v>234</v>
      </c>
      <c r="AA1828" s="60">
        <f t="shared" si="202"/>
        <v>2234</v>
      </c>
    </row>
    <row r="1829" spans="1:27">
      <c r="A1829" s="84" t="str">
        <f t="shared" si="197"/>
        <v>31985017</v>
      </c>
      <c r="B1829" s="84" t="str">
        <f t="shared" si="198"/>
        <v>02-364-17</v>
      </c>
      <c r="C1829" s="113" t="s">
        <v>3563</v>
      </c>
      <c r="D1829" s="113" t="s">
        <v>3564</v>
      </c>
      <c r="E1829" s="113" t="s">
        <v>785</v>
      </c>
      <c r="F1829" s="114">
        <v>59</v>
      </c>
      <c r="G1829" s="113" t="s">
        <v>3565</v>
      </c>
      <c r="H1829" s="113" t="s">
        <v>57</v>
      </c>
      <c r="I1829" s="113" t="s">
        <v>799</v>
      </c>
      <c r="J1829" s="113" t="s">
        <v>331</v>
      </c>
      <c r="K1829" s="113" t="s">
        <v>382</v>
      </c>
      <c r="L1829" s="113" t="s">
        <v>420</v>
      </c>
      <c r="M1829" s="113" t="s">
        <v>384</v>
      </c>
      <c r="N1829" s="113" t="s">
        <v>35</v>
      </c>
      <c r="O1829" s="113" t="s">
        <v>445</v>
      </c>
      <c r="P1829" s="113" t="s">
        <v>824</v>
      </c>
      <c r="Q1829" s="113">
        <v>7</v>
      </c>
      <c r="R1829" s="113" t="s">
        <v>57</v>
      </c>
      <c r="S1829" s="84" t="str">
        <f t="shared" si="196"/>
        <v>WESTERN COMFORT 10X</v>
      </c>
      <c r="T1829" s="84" t="str">
        <f t="shared" si="199"/>
        <v>белый</v>
      </c>
      <c r="Y1829" s="60">
        <f t="shared" si="200"/>
        <v>2</v>
      </c>
      <c r="Z1829" s="49">
        <f t="shared" si="201"/>
        <v>364</v>
      </c>
      <c r="AA1829" s="60">
        <f t="shared" si="202"/>
        <v>2364</v>
      </c>
    </row>
    <row r="1830" spans="1:27">
      <c r="A1830" s="84" t="str">
        <f t="shared" si="197"/>
        <v>31985017</v>
      </c>
      <c r="B1830" s="84" t="str">
        <f t="shared" si="198"/>
        <v>02-364-17</v>
      </c>
      <c r="C1830" s="113" t="s">
        <v>3566</v>
      </c>
      <c r="D1830" s="113" t="s">
        <v>3564</v>
      </c>
      <c r="E1830" s="113" t="s">
        <v>788</v>
      </c>
      <c r="F1830" s="114">
        <v>61</v>
      </c>
      <c r="G1830" s="113" t="s">
        <v>3565</v>
      </c>
      <c r="H1830" s="113" t="s">
        <v>57</v>
      </c>
      <c r="I1830" s="113" t="s">
        <v>799</v>
      </c>
      <c r="J1830" s="113" t="s">
        <v>331</v>
      </c>
      <c r="K1830" s="113" t="s">
        <v>382</v>
      </c>
      <c r="L1830" s="113" t="s">
        <v>420</v>
      </c>
      <c r="M1830" s="113" t="s">
        <v>384</v>
      </c>
      <c r="N1830" s="113" t="s">
        <v>35</v>
      </c>
      <c r="O1830" s="113" t="s">
        <v>445</v>
      </c>
      <c r="P1830" s="113" t="s">
        <v>824</v>
      </c>
      <c r="Q1830" s="113">
        <v>7</v>
      </c>
      <c r="R1830" s="113" t="s">
        <v>57</v>
      </c>
      <c r="S1830" s="84" t="str">
        <f t="shared" si="196"/>
        <v>WESTERN COMFORT 10X</v>
      </c>
      <c r="T1830" s="84" t="str">
        <f t="shared" si="199"/>
        <v>белый</v>
      </c>
      <c r="Y1830" s="60">
        <f t="shared" si="200"/>
        <v>2</v>
      </c>
      <c r="Z1830" s="49">
        <f t="shared" si="201"/>
        <v>364</v>
      </c>
      <c r="AA1830" s="60">
        <f t="shared" si="202"/>
        <v>2364</v>
      </c>
    </row>
    <row r="1831" spans="1:27">
      <c r="A1831" s="84" t="str">
        <f t="shared" si="197"/>
        <v>31985017</v>
      </c>
      <c r="B1831" s="84" t="str">
        <f t="shared" si="198"/>
        <v>02-364-17</v>
      </c>
      <c r="C1831" s="113" t="s">
        <v>3567</v>
      </c>
      <c r="D1831" s="113" t="s">
        <v>3564</v>
      </c>
      <c r="E1831" s="113" t="s">
        <v>787</v>
      </c>
      <c r="F1831" s="114">
        <v>57</v>
      </c>
      <c r="G1831" s="113" t="s">
        <v>3565</v>
      </c>
      <c r="H1831" s="113" t="s">
        <v>57</v>
      </c>
      <c r="I1831" s="113" t="s">
        <v>799</v>
      </c>
      <c r="J1831" s="113" t="s">
        <v>331</v>
      </c>
      <c r="K1831" s="113" t="s">
        <v>382</v>
      </c>
      <c r="L1831" s="113" t="s">
        <v>420</v>
      </c>
      <c r="M1831" s="113" t="s">
        <v>384</v>
      </c>
      <c r="N1831" s="113" t="s">
        <v>35</v>
      </c>
      <c r="O1831" s="113" t="s">
        <v>445</v>
      </c>
      <c r="P1831" s="113" t="s">
        <v>824</v>
      </c>
      <c r="Q1831" s="113">
        <v>7</v>
      </c>
      <c r="R1831" s="113" t="s">
        <v>57</v>
      </c>
      <c r="S1831" s="84" t="str">
        <f t="shared" si="196"/>
        <v>WESTERN COMFORT 10X</v>
      </c>
      <c r="T1831" s="84" t="str">
        <f t="shared" si="199"/>
        <v>белый</v>
      </c>
      <c r="Y1831" s="60">
        <f t="shared" si="200"/>
        <v>2</v>
      </c>
      <c r="Z1831" s="49">
        <f t="shared" si="201"/>
        <v>364</v>
      </c>
      <c r="AA1831" s="60">
        <f t="shared" si="202"/>
        <v>2364</v>
      </c>
    </row>
    <row r="1832" spans="1:27">
      <c r="A1832" s="84" t="str">
        <f t="shared" si="197"/>
        <v>31985027</v>
      </c>
      <c r="B1832" s="84" t="str">
        <f t="shared" si="198"/>
        <v>02-365-17</v>
      </c>
      <c r="C1832" s="113" t="s">
        <v>3568</v>
      </c>
      <c r="D1832" s="113" t="s">
        <v>3569</v>
      </c>
      <c r="E1832" s="113" t="s">
        <v>787</v>
      </c>
      <c r="F1832" s="114">
        <v>57</v>
      </c>
      <c r="G1832" s="113" t="s">
        <v>3570</v>
      </c>
      <c r="H1832" s="113" t="s">
        <v>57</v>
      </c>
      <c r="I1832" s="113" t="s">
        <v>799</v>
      </c>
      <c r="J1832" s="113" t="s">
        <v>331</v>
      </c>
      <c r="K1832" s="113" t="s">
        <v>382</v>
      </c>
      <c r="L1832" s="113" t="s">
        <v>420</v>
      </c>
      <c r="M1832" s="113" t="s">
        <v>384</v>
      </c>
      <c r="N1832" s="113" t="s">
        <v>35</v>
      </c>
      <c r="O1832" s="113" t="s">
        <v>445</v>
      </c>
      <c r="P1832" s="113" t="s">
        <v>824</v>
      </c>
      <c r="Q1832" s="113">
        <v>7</v>
      </c>
      <c r="R1832" s="113" t="s">
        <v>57</v>
      </c>
      <c r="S1832" s="84" t="str">
        <f t="shared" si="196"/>
        <v>WESTERN OPEN ROAD 6X</v>
      </c>
      <c r="T1832" s="84" t="str">
        <f t="shared" si="199"/>
        <v>белый</v>
      </c>
      <c r="Y1832" s="60">
        <f t="shared" si="200"/>
        <v>2</v>
      </c>
      <c r="Z1832" s="49">
        <f t="shared" si="201"/>
        <v>365</v>
      </c>
      <c r="AA1832" s="60">
        <f t="shared" si="202"/>
        <v>2365</v>
      </c>
    </row>
    <row r="1833" spans="1:27">
      <c r="A1833" s="84" t="str">
        <f t="shared" si="197"/>
        <v>31985027</v>
      </c>
      <c r="B1833" s="84" t="str">
        <f t="shared" si="198"/>
        <v>02-365-17</v>
      </c>
      <c r="C1833" s="113" t="s">
        <v>3571</v>
      </c>
      <c r="D1833" s="113" t="s">
        <v>3569</v>
      </c>
      <c r="E1833" s="113" t="s">
        <v>785</v>
      </c>
      <c r="F1833" s="114">
        <v>59</v>
      </c>
      <c r="G1833" s="113" t="s">
        <v>3570</v>
      </c>
      <c r="H1833" s="113" t="s">
        <v>57</v>
      </c>
      <c r="I1833" s="113" t="s">
        <v>799</v>
      </c>
      <c r="J1833" s="113" t="s">
        <v>331</v>
      </c>
      <c r="K1833" s="113" t="s">
        <v>382</v>
      </c>
      <c r="L1833" s="113" t="s">
        <v>420</v>
      </c>
      <c r="M1833" s="113" t="s">
        <v>384</v>
      </c>
      <c r="N1833" s="113" t="s">
        <v>35</v>
      </c>
      <c r="O1833" s="113" t="s">
        <v>445</v>
      </c>
      <c r="P1833" s="113" t="s">
        <v>824</v>
      </c>
      <c r="Q1833" s="113">
        <v>7</v>
      </c>
      <c r="R1833" s="113" t="s">
        <v>57</v>
      </c>
      <c r="S1833" s="84" t="str">
        <f t="shared" si="196"/>
        <v>WESTERN OPEN ROAD 6X</v>
      </c>
      <c r="T1833" s="84" t="str">
        <f t="shared" si="199"/>
        <v>белый</v>
      </c>
      <c r="Y1833" s="60">
        <f t="shared" si="200"/>
        <v>2</v>
      </c>
      <c r="Z1833" s="49">
        <f t="shared" si="201"/>
        <v>365</v>
      </c>
      <c r="AA1833" s="60">
        <f t="shared" si="202"/>
        <v>2365</v>
      </c>
    </row>
    <row r="1834" spans="1:27">
      <c r="A1834" s="84" t="str">
        <f t="shared" si="197"/>
        <v>31985027</v>
      </c>
      <c r="B1834" s="84" t="str">
        <f t="shared" si="198"/>
        <v>02-365-17</v>
      </c>
      <c r="C1834" s="113" t="s">
        <v>3572</v>
      </c>
      <c r="D1834" s="113" t="s">
        <v>3569</v>
      </c>
      <c r="E1834" s="113" t="s">
        <v>788</v>
      </c>
      <c r="F1834" s="114">
        <v>61</v>
      </c>
      <c r="G1834" s="113" t="s">
        <v>3570</v>
      </c>
      <c r="H1834" s="113" t="s">
        <v>57</v>
      </c>
      <c r="I1834" s="113" t="s">
        <v>799</v>
      </c>
      <c r="J1834" s="113" t="s">
        <v>331</v>
      </c>
      <c r="K1834" s="113" t="s">
        <v>382</v>
      </c>
      <c r="L1834" s="113" t="s">
        <v>420</v>
      </c>
      <c r="M1834" s="113" t="s">
        <v>384</v>
      </c>
      <c r="N1834" s="113" t="s">
        <v>35</v>
      </c>
      <c r="O1834" s="113" t="s">
        <v>445</v>
      </c>
      <c r="P1834" s="113" t="s">
        <v>824</v>
      </c>
      <c r="Q1834" s="113">
        <v>7</v>
      </c>
      <c r="R1834" s="113" t="s">
        <v>57</v>
      </c>
      <c r="S1834" s="84" t="str">
        <f t="shared" si="196"/>
        <v>WESTERN OPEN ROAD 6X</v>
      </c>
      <c r="T1834" s="84" t="str">
        <f t="shared" si="199"/>
        <v>белый</v>
      </c>
      <c r="Y1834" s="60">
        <f t="shared" si="200"/>
        <v>2</v>
      </c>
      <c r="Z1834" s="49">
        <f t="shared" si="201"/>
        <v>365</v>
      </c>
      <c r="AA1834" s="60">
        <f t="shared" si="202"/>
        <v>2365</v>
      </c>
    </row>
    <row r="1835" spans="1:27">
      <c r="A1835" s="84" t="str">
        <f t="shared" si="197"/>
        <v>31985027</v>
      </c>
      <c r="B1835" s="84" t="str">
        <f t="shared" si="198"/>
        <v>02-365-17</v>
      </c>
      <c r="C1835" s="113" t="s">
        <v>3573</v>
      </c>
      <c r="D1835" s="113" t="s">
        <v>3569</v>
      </c>
      <c r="E1835" s="113" t="s">
        <v>835</v>
      </c>
      <c r="F1835" s="114">
        <v>62</v>
      </c>
      <c r="G1835" s="113" t="s">
        <v>3570</v>
      </c>
      <c r="H1835" s="113" t="s">
        <v>57</v>
      </c>
      <c r="I1835" s="113" t="s">
        <v>799</v>
      </c>
      <c r="J1835" s="113" t="s">
        <v>331</v>
      </c>
      <c r="K1835" s="113" t="s">
        <v>382</v>
      </c>
      <c r="L1835" s="113" t="s">
        <v>420</v>
      </c>
      <c r="M1835" s="113" t="s">
        <v>384</v>
      </c>
      <c r="N1835" s="113" t="s">
        <v>35</v>
      </c>
      <c r="O1835" s="113" t="s">
        <v>445</v>
      </c>
      <c r="P1835" s="113" t="s">
        <v>824</v>
      </c>
      <c r="Q1835" s="113">
        <v>7</v>
      </c>
      <c r="R1835" s="113" t="s">
        <v>57</v>
      </c>
      <c r="S1835" s="84" t="str">
        <f t="shared" si="196"/>
        <v>WESTERN OPEN ROAD 6X</v>
      </c>
      <c r="T1835" s="84" t="str">
        <f t="shared" si="199"/>
        <v>белый</v>
      </c>
      <c r="Y1835" s="60">
        <f t="shared" si="200"/>
        <v>2</v>
      </c>
      <c r="Z1835" s="49">
        <f t="shared" si="201"/>
        <v>365</v>
      </c>
      <c r="AA1835" s="60">
        <f t="shared" si="202"/>
        <v>2365</v>
      </c>
    </row>
    <row r="1836" spans="1:27">
      <c r="A1836" s="84" t="str">
        <f t="shared" si="197"/>
        <v>31985047</v>
      </c>
      <c r="B1836" s="84" t="str">
        <f t="shared" si="198"/>
        <v>02-366-36</v>
      </c>
      <c r="C1836" s="113" t="s">
        <v>3574</v>
      </c>
      <c r="D1836" s="113" t="s">
        <v>3575</v>
      </c>
      <c r="E1836" s="113" t="s">
        <v>787</v>
      </c>
      <c r="F1836" s="114">
        <v>57</v>
      </c>
      <c r="G1836" s="113" t="s">
        <v>3576</v>
      </c>
      <c r="H1836" s="113" t="s">
        <v>187</v>
      </c>
      <c r="I1836" s="113" t="s">
        <v>799</v>
      </c>
      <c r="J1836" s="113" t="s">
        <v>331</v>
      </c>
      <c r="K1836" s="113" t="s">
        <v>382</v>
      </c>
      <c r="L1836" s="113" t="s">
        <v>420</v>
      </c>
      <c r="M1836" s="113" t="s">
        <v>384</v>
      </c>
      <c r="N1836" s="113" t="s">
        <v>35</v>
      </c>
      <c r="O1836" s="113" t="s">
        <v>445</v>
      </c>
      <c r="P1836" s="113" t="s">
        <v>824</v>
      </c>
      <c r="Q1836" s="113">
        <v>7</v>
      </c>
      <c r="R1836" s="113" t="s">
        <v>63</v>
      </c>
      <c r="S1836" s="84" t="str">
        <f t="shared" si="196"/>
        <v>WESTERN MEXICAN PALM</v>
      </c>
      <c r="T1836" s="84" t="str">
        <f t="shared" si="199"/>
        <v>кремовый</v>
      </c>
      <c r="Y1836" s="60">
        <f t="shared" si="200"/>
        <v>2</v>
      </c>
      <c r="Z1836" s="49">
        <f t="shared" si="201"/>
        <v>366</v>
      </c>
      <c r="AA1836" s="60">
        <f t="shared" si="202"/>
        <v>2366</v>
      </c>
    </row>
    <row r="1837" spans="1:27">
      <c r="A1837" s="84" t="str">
        <f t="shared" si="197"/>
        <v>31985047</v>
      </c>
      <c r="B1837" s="84" t="str">
        <f t="shared" si="198"/>
        <v>02-366-36</v>
      </c>
      <c r="C1837" s="113" t="s">
        <v>3577</v>
      </c>
      <c r="D1837" s="113" t="s">
        <v>3575</v>
      </c>
      <c r="E1837" s="113" t="s">
        <v>785</v>
      </c>
      <c r="F1837" s="114">
        <v>59</v>
      </c>
      <c r="G1837" s="113" t="s">
        <v>3576</v>
      </c>
      <c r="H1837" s="113" t="s">
        <v>187</v>
      </c>
      <c r="I1837" s="113" t="s">
        <v>799</v>
      </c>
      <c r="J1837" s="113" t="s">
        <v>331</v>
      </c>
      <c r="K1837" s="113" t="s">
        <v>382</v>
      </c>
      <c r="L1837" s="113" t="s">
        <v>420</v>
      </c>
      <c r="M1837" s="113" t="s">
        <v>384</v>
      </c>
      <c r="N1837" s="113" t="s">
        <v>35</v>
      </c>
      <c r="O1837" s="113" t="s">
        <v>445</v>
      </c>
      <c r="P1837" s="113" t="s">
        <v>824</v>
      </c>
      <c r="Q1837" s="113">
        <v>7</v>
      </c>
      <c r="R1837" s="113" t="s">
        <v>63</v>
      </c>
      <c r="S1837" s="84" t="str">
        <f t="shared" si="196"/>
        <v>WESTERN MEXICAN PALM</v>
      </c>
      <c r="T1837" s="84" t="str">
        <f t="shared" si="199"/>
        <v>кремовый</v>
      </c>
      <c r="Y1837" s="60">
        <f t="shared" si="200"/>
        <v>2</v>
      </c>
      <c r="Z1837" s="49">
        <f t="shared" si="201"/>
        <v>366</v>
      </c>
      <c r="AA1837" s="60">
        <f t="shared" si="202"/>
        <v>2366</v>
      </c>
    </row>
    <row r="1838" spans="1:27">
      <c r="A1838" s="84" t="str">
        <f t="shared" si="197"/>
        <v>31985047</v>
      </c>
      <c r="B1838" s="84" t="str">
        <f t="shared" si="198"/>
        <v>02-366-36</v>
      </c>
      <c r="C1838" s="113" t="s">
        <v>3578</v>
      </c>
      <c r="D1838" s="113" t="s">
        <v>3575</v>
      </c>
      <c r="E1838" s="113" t="s">
        <v>788</v>
      </c>
      <c r="F1838" s="114">
        <v>61</v>
      </c>
      <c r="G1838" s="113" t="s">
        <v>3576</v>
      </c>
      <c r="H1838" s="113" t="s">
        <v>187</v>
      </c>
      <c r="I1838" s="113" t="s">
        <v>799</v>
      </c>
      <c r="J1838" s="113" t="s">
        <v>331</v>
      </c>
      <c r="K1838" s="113" t="s">
        <v>382</v>
      </c>
      <c r="L1838" s="113" t="s">
        <v>420</v>
      </c>
      <c r="M1838" s="113" t="s">
        <v>384</v>
      </c>
      <c r="N1838" s="113" t="s">
        <v>35</v>
      </c>
      <c r="O1838" s="113" t="s">
        <v>445</v>
      </c>
      <c r="P1838" s="113" t="s">
        <v>824</v>
      </c>
      <c r="Q1838" s="113">
        <v>7</v>
      </c>
      <c r="R1838" s="113" t="s">
        <v>63</v>
      </c>
      <c r="S1838" s="84" t="str">
        <f t="shared" si="196"/>
        <v>WESTERN MEXICAN PALM</v>
      </c>
      <c r="T1838" s="84" t="str">
        <f t="shared" si="199"/>
        <v>кремовый</v>
      </c>
      <c r="Y1838" s="60">
        <f t="shared" si="200"/>
        <v>2</v>
      </c>
      <c r="Z1838" s="49">
        <f t="shared" si="201"/>
        <v>366</v>
      </c>
      <c r="AA1838" s="60">
        <f t="shared" si="202"/>
        <v>2366</v>
      </c>
    </row>
    <row r="1839" spans="1:27">
      <c r="A1839" s="84" t="str">
        <f t="shared" si="197"/>
        <v>36985177</v>
      </c>
      <c r="B1839" s="84" t="str">
        <f t="shared" si="198"/>
        <v>02-367-36</v>
      </c>
      <c r="C1839" s="113" t="s">
        <v>3579</v>
      </c>
      <c r="D1839" s="113" t="s">
        <v>3580</v>
      </c>
      <c r="E1839" s="113" t="s">
        <v>787</v>
      </c>
      <c r="F1839" s="114">
        <v>57</v>
      </c>
      <c r="G1839" s="113" t="s">
        <v>3581</v>
      </c>
      <c r="H1839" s="113" t="s">
        <v>187</v>
      </c>
      <c r="I1839" s="113" t="s">
        <v>799</v>
      </c>
      <c r="J1839" s="113" t="s">
        <v>331</v>
      </c>
      <c r="K1839" s="113" t="s">
        <v>382</v>
      </c>
      <c r="L1839" s="113" t="s">
        <v>420</v>
      </c>
      <c r="M1839" s="113" t="s">
        <v>384</v>
      </c>
      <c r="N1839" s="113" t="s">
        <v>35</v>
      </c>
      <c r="O1839" s="113" t="s">
        <v>386</v>
      </c>
      <c r="P1839" s="113" t="s">
        <v>824</v>
      </c>
      <c r="Q1839" s="113">
        <v>7</v>
      </c>
      <c r="R1839" s="113" t="s">
        <v>63</v>
      </c>
      <c r="S1839" s="84" t="str">
        <f t="shared" si="196"/>
        <v>WESTERN RAFFI A CROCHET</v>
      </c>
      <c r="T1839" s="84" t="str">
        <f t="shared" si="199"/>
        <v>кремовый</v>
      </c>
      <c r="Y1839" s="60">
        <f t="shared" si="200"/>
        <v>2</v>
      </c>
      <c r="Z1839" s="49">
        <f t="shared" si="201"/>
        <v>367</v>
      </c>
      <c r="AA1839" s="60">
        <f t="shared" si="202"/>
        <v>2367</v>
      </c>
    </row>
    <row r="1840" spans="1:27">
      <c r="A1840" s="84" t="str">
        <f t="shared" si="197"/>
        <v>36985177</v>
      </c>
      <c r="B1840" s="84" t="str">
        <f t="shared" si="198"/>
        <v>02-367-36</v>
      </c>
      <c r="C1840" s="113" t="s">
        <v>3582</v>
      </c>
      <c r="D1840" s="113" t="s">
        <v>3580</v>
      </c>
      <c r="E1840" s="113" t="s">
        <v>785</v>
      </c>
      <c r="F1840" s="114">
        <v>59</v>
      </c>
      <c r="G1840" s="113" t="s">
        <v>3581</v>
      </c>
      <c r="H1840" s="113" t="s">
        <v>187</v>
      </c>
      <c r="I1840" s="113" t="s">
        <v>799</v>
      </c>
      <c r="J1840" s="113" t="s">
        <v>331</v>
      </c>
      <c r="K1840" s="113" t="s">
        <v>382</v>
      </c>
      <c r="L1840" s="113" t="s">
        <v>420</v>
      </c>
      <c r="M1840" s="113" t="s">
        <v>384</v>
      </c>
      <c r="N1840" s="113" t="s">
        <v>35</v>
      </c>
      <c r="O1840" s="113" t="s">
        <v>386</v>
      </c>
      <c r="P1840" s="113" t="s">
        <v>824</v>
      </c>
      <c r="Q1840" s="113">
        <v>7</v>
      </c>
      <c r="R1840" s="113" t="s">
        <v>63</v>
      </c>
      <c r="S1840" s="84" t="str">
        <f t="shared" si="196"/>
        <v>WESTERN RAFFI A CROCHET</v>
      </c>
      <c r="T1840" s="84" t="str">
        <f t="shared" si="199"/>
        <v>кремовый</v>
      </c>
      <c r="Y1840" s="60">
        <f t="shared" si="200"/>
        <v>2</v>
      </c>
      <c r="Z1840" s="49">
        <f t="shared" si="201"/>
        <v>367</v>
      </c>
      <c r="AA1840" s="60">
        <f t="shared" si="202"/>
        <v>2367</v>
      </c>
    </row>
    <row r="1841" spans="1:27">
      <c r="A1841" s="84" t="str">
        <f t="shared" si="197"/>
        <v>36985177</v>
      </c>
      <c r="B1841" s="84" t="str">
        <f t="shared" si="198"/>
        <v>02-367-36</v>
      </c>
      <c r="C1841" s="113" t="s">
        <v>3583</v>
      </c>
      <c r="D1841" s="113" t="s">
        <v>3580</v>
      </c>
      <c r="E1841" s="113" t="s">
        <v>788</v>
      </c>
      <c r="F1841" s="114">
        <v>61</v>
      </c>
      <c r="G1841" s="113" t="s">
        <v>3581</v>
      </c>
      <c r="H1841" s="113" t="s">
        <v>187</v>
      </c>
      <c r="I1841" s="113" t="s">
        <v>799</v>
      </c>
      <c r="J1841" s="113" t="s">
        <v>331</v>
      </c>
      <c r="K1841" s="113" t="s">
        <v>382</v>
      </c>
      <c r="L1841" s="113" t="s">
        <v>420</v>
      </c>
      <c r="M1841" s="113" t="s">
        <v>384</v>
      </c>
      <c r="N1841" s="113" t="s">
        <v>35</v>
      </c>
      <c r="O1841" s="113" t="s">
        <v>386</v>
      </c>
      <c r="P1841" s="113" t="s">
        <v>824</v>
      </c>
      <c r="Q1841" s="113">
        <v>7</v>
      </c>
      <c r="R1841" s="113" t="s">
        <v>63</v>
      </c>
      <c r="S1841" s="84" t="str">
        <f t="shared" si="196"/>
        <v>WESTERN RAFFI A CROCHET</v>
      </c>
      <c r="T1841" s="84" t="str">
        <f t="shared" si="199"/>
        <v>кремовый</v>
      </c>
      <c r="Y1841" s="60">
        <f t="shared" si="200"/>
        <v>2</v>
      </c>
      <c r="Z1841" s="49">
        <f t="shared" si="201"/>
        <v>367</v>
      </c>
      <c r="AA1841" s="60">
        <f t="shared" si="202"/>
        <v>2367</v>
      </c>
    </row>
    <row r="1842" spans="1:27">
      <c r="A1842" s="84" t="str">
        <f t="shared" si="197"/>
        <v>36985177</v>
      </c>
      <c r="B1842" s="84" t="str">
        <f t="shared" si="198"/>
        <v>02-367-36</v>
      </c>
      <c r="C1842" s="113" t="s">
        <v>3584</v>
      </c>
      <c r="D1842" s="113" t="s">
        <v>3580</v>
      </c>
      <c r="E1842" s="113" t="s">
        <v>790</v>
      </c>
      <c r="F1842" s="114">
        <v>55</v>
      </c>
      <c r="G1842" s="113" t="s">
        <v>3581</v>
      </c>
      <c r="H1842" s="113" t="s">
        <v>187</v>
      </c>
      <c r="I1842" s="113" t="s">
        <v>799</v>
      </c>
      <c r="J1842" s="113" t="s">
        <v>331</v>
      </c>
      <c r="K1842" s="113" t="s">
        <v>382</v>
      </c>
      <c r="L1842" s="113" t="s">
        <v>420</v>
      </c>
      <c r="M1842" s="113" t="s">
        <v>384</v>
      </c>
      <c r="N1842" s="113" t="s">
        <v>35</v>
      </c>
      <c r="O1842" s="113" t="s">
        <v>386</v>
      </c>
      <c r="P1842" s="113" t="s">
        <v>824</v>
      </c>
      <c r="Q1842" s="113">
        <v>7</v>
      </c>
      <c r="R1842" s="113" t="s">
        <v>63</v>
      </c>
      <c r="S1842" s="84" t="str">
        <f t="shared" si="196"/>
        <v>WESTERN RAFFI A CROCHET</v>
      </c>
      <c r="T1842" s="84" t="str">
        <f t="shared" si="199"/>
        <v>кремовый</v>
      </c>
      <c r="Y1842" s="60">
        <f t="shared" si="200"/>
        <v>2</v>
      </c>
      <c r="Z1842" s="49">
        <f t="shared" si="201"/>
        <v>367</v>
      </c>
      <c r="AA1842" s="60">
        <f t="shared" si="202"/>
        <v>2367</v>
      </c>
    </row>
    <row r="1843" spans="1:27">
      <c r="A1843" s="84" t="str">
        <f t="shared" si="197"/>
        <v>36985177</v>
      </c>
      <c r="B1843" s="84" t="str">
        <f t="shared" si="198"/>
        <v>02-367-36</v>
      </c>
      <c r="C1843" s="113" t="s">
        <v>3585</v>
      </c>
      <c r="D1843" s="113" t="s">
        <v>3580</v>
      </c>
      <c r="E1843" s="113" t="s">
        <v>789</v>
      </c>
      <c r="F1843" s="114">
        <v>63</v>
      </c>
      <c r="G1843" s="113" t="s">
        <v>3581</v>
      </c>
      <c r="H1843" s="113" t="s">
        <v>187</v>
      </c>
      <c r="I1843" s="113" t="s">
        <v>799</v>
      </c>
      <c r="J1843" s="113" t="s">
        <v>331</v>
      </c>
      <c r="K1843" s="113" t="s">
        <v>382</v>
      </c>
      <c r="L1843" s="113" t="s">
        <v>420</v>
      </c>
      <c r="M1843" s="113" t="s">
        <v>384</v>
      </c>
      <c r="N1843" s="113" t="s">
        <v>35</v>
      </c>
      <c r="O1843" s="113" t="s">
        <v>386</v>
      </c>
      <c r="P1843" s="113" t="s">
        <v>824</v>
      </c>
      <c r="Q1843" s="113">
        <v>7</v>
      </c>
      <c r="R1843" s="113" t="s">
        <v>63</v>
      </c>
      <c r="S1843" s="84" t="str">
        <f t="shared" si="196"/>
        <v>WESTERN RAFFI A CROCHET</v>
      </c>
      <c r="T1843" s="84" t="str">
        <f t="shared" si="199"/>
        <v>кремовый</v>
      </c>
      <c r="Y1843" s="60">
        <f t="shared" si="200"/>
        <v>2</v>
      </c>
      <c r="Z1843" s="49">
        <f t="shared" si="201"/>
        <v>367</v>
      </c>
      <c r="AA1843" s="60">
        <f t="shared" si="202"/>
        <v>2367</v>
      </c>
    </row>
    <row r="1844" spans="1:27">
      <c r="A1844" s="84" t="str">
        <f t="shared" si="197"/>
        <v>775111018</v>
      </c>
      <c r="B1844" s="84" t="str">
        <f t="shared" si="198"/>
        <v>02-369-09</v>
      </c>
      <c r="C1844" s="113" t="s">
        <v>3586</v>
      </c>
      <c r="D1844" s="113" t="s">
        <v>3587</v>
      </c>
      <c r="E1844" s="113" t="s">
        <v>800</v>
      </c>
      <c r="F1844" s="114">
        <v>0</v>
      </c>
      <c r="G1844" s="113" t="s">
        <v>3588</v>
      </c>
      <c r="H1844" s="113" t="s">
        <v>53</v>
      </c>
      <c r="I1844" s="113" t="s">
        <v>792</v>
      </c>
      <c r="J1844" s="113" t="s">
        <v>356</v>
      </c>
      <c r="K1844" s="113" t="s">
        <v>382</v>
      </c>
      <c r="L1844" s="113" t="s">
        <v>420</v>
      </c>
      <c r="M1844" s="113" t="s">
        <v>388</v>
      </c>
      <c r="N1844" s="113" t="s">
        <v>43</v>
      </c>
      <c r="O1844" s="113" t="s">
        <v>386</v>
      </c>
      <c r="P1844" s="113" t="s">
        <v>824</v>
      </c>
      <c r="Q1844" s="113">
        <v>18</v>
      </c>
      <c r="R1844" s="113" t="s">
        <v>53</v>
      </c>
      <c r="S1844" s="84" t="str">
        <f t="shared" si="196"/>
        <v>AMERICAN HERITAGE</v>
      </c>
      <c r="T1844" s="84" t="str">
        <f t="shared" si="199"/>
        <v>черный</v>
      </c>
      <c r="Y1844" s="60">
        <f t="shared" si="200"/>
        <v>2</v>
      </c>
      <c r="Z1844" s="49">
        <f t="shared" si="201"/>
        <v>369</v>
      </c>
      <c r="AA1844" s="60">
        <f t="shared" si="202"/>
        <v>2369</v>
      </c>
    </row>
    <row r="1845" spans="1:27">
      <c r="A1845" s="84" t="str">
        <f t="shared" si="197"/>
        <v>77611056</v>
      </c>
      <c r="B1845" s="84" t="str">
        <f t="shared" si="198"/>
        <v>02-315-14</v>
      </c>
      <c r="C1845" s="113" t="s">
        <v>3589</v>
      </c>
      <c r="D1845" s="113" t="s">
        <v>3590</v>
      </c>
      <c r="E1845" s="113" t="s">
        <v>785</v>
      </c>
      <c r="F1845" s="114">
        <v>59</v>
      </c>
      <c r="G1845" s="113" t="s">
        <v>3102</v>
      </c>
      <c r="H1845" s="113" t="s">
        <v>86</v>
      </c>
      <c r="I1845" s="113" t="s">
        <v>3103</v>
      </c>
      <c r="J1845" s="113" t="s">
        <v>327</v>
      </c>
      <c r="K1845" s="113" t="s">
        <v>382</v>
      </c>
      <c r="L1845" s="113" t="s">
        <v>420</v>
      </c>
      <c r="M1845" s="113" t="s">
        <v>388</v>
      </c>
      <c r="N1845" s="113" t="s">
        <v>43</v>
      </c>
      <c r="O1845" s="113" t="s">
        <v>448</v>
      </c>
      <c r="P1845" s="113" t="s">
        <v>824</v>
      </c>
      <c r="Q1845" s="113">
        <v>6</v>
      </c>
      <c r="R1845" s="113" t="s">
        <v>86</v>
      </c>
      <c r="S1845" s="84" t="str">
        <f t="shared" si="196"/>
        <v>BASEBALL CAP</v>
      </c>
      <c r="T1845" s="84" t="str">
        <f t="shared" si="199"/>
        <v>коричневый</v>
      </c>
      <c r="Y1845" s="60">
        <f t="shared" si="200"/>
        <v>2</v>
      </c>
      <c r="Z1845" s="49">
        <f t="shared" si="201"/>
        <v>315</v>
      </c>
      <c r="AA1845" s="60">
        <f t="shared" si="202"/>
        <v>2315</v>
      </c>
    </row>
    <row r="1846" spans="1:27">
      <c r="A1846" s="84" t="str">
        <f t="shared" si="197"/>
        <v>77611056</v>
      </c>
      <c r="B1846" s="84" t="str">
        <f t="shared" si="198"/>
        <v>02-315-14</v>
      </c>
      <c r="C1846" s="113" t="s">
        <v>3591</v>
      </c>
      <c r="D1846" s="113" t="s">
        <v>3590</v>
      </c>
      <c r="E1846" s="113" t="s">
        <v>787</v>
      </c>
      <c r="F1846" s="114">
        <v>57</v>
      </c>
      <c r="G1846" s="113" t="s">
        <v>3102</v>
      </c>
      <c r="H1846" s="113" t="s">
        <v>86</v>
      </c>
      <c r="I1846" s="113" t="s">
        <v>3103</v>
      </c>
      <c r="J1846" s="113" t="s">
        <v>327</v>
      </c>
      <c r="K1846" s="113" t="s">
        <v>382</v>
      </c>
      <c r="L1846" s="113" t="s">
        <v>420</v>
      </c>
      <c r="M1846" s="113" t="s">
        <v>388</v>
      </c>
      <c r="N1846" s="113" t="s">
        <v>43</v>
      </c>
      <c r="O1846" s="113" t="s">
        <v>448</v>
      </c>
      <c r="P1846" s="113" t="s">
        <v>824</v>
      </c>
      <c r="Q1846" s="113">
        <v>6</v>
      </c>
      <c r="R1846" s="113" t="s">
        <v>86</v>
      </c>
      <c r="S1846" s="84" t="str">
        <f t="shared" si="196"/>
        <v>BASEBALL CAP</v>
      </c>
      <c r="T1846" s="84" t="str">
        <f t="shared" si="199"/>
        <v>коричневый</v>
      </c>
      <c r="Y1846" s="60">
        <f t="shared" si="200"/>
        <v>2</v>
      </c>
      <c r="Z1846" s="49">
        <f t="shared" si="201"/>
        <v>315</v>
      </c>
      <c r="AA1846" s="60">
        <f t="shared" si="202"/>
        <v>2315</v>
      </c>
    </row>
    <row r="1847" spans="1:27">
      <c r="A1847" s="84" t="str">
        <f t="shared" si="197"/>
        <v>6210203223</v>
      </c>
      <c r="B1847" s="84" t="str">
        <f t="shared" si="198"/>
        <v>02-370-21</v>
      </c>
      <c r="C1847" s="113" t="s">
        <v>3592</v>
      </c>
      <c r="D1847" s="113" t="s">
        <v>3593</v>
      </c>
      <c r="E1847" s="113" t="s">
        <v>787</v>
      </c>
      <c r="F1847" s="114">
        <v>57</v>
      </c>
      <c r="G1847" s="113" t="s">
        <v>3594</v>
      </c>
      <c r="H1847" s="113" t="s">
        <v>252</v>
      </c>
      <c r="I1847" s="113" t="s">
        <v>3595</v>
      </c>
      <c r="J1847" s="113" t="s">
        <v>336</v>
      </c>
      <c r="K1847" s="113" t="s">
        <v>382</v>
      </c>
      <c r="L1847" s="113" t="s">
        <v>420</v>
      </c>
      <c r="M1847" s="113" t="s">
        <v>388</v>
      </c>
      <c r="N1847" s="113" t="s">
        <v>44</v>
      </c>
      <c r="O1847" s="113" t="s">
        <v>433</v>
      </c>
      <c r="P1847" s="113" t="s">
        <v>824</v>
      </c>
      <c r="Q1847" s="113">
        <v>223</v>
      </c>
      <c r="R1847" s="113" t="s">
        <v>71</v>
      </c>
      <c r="S1847" s="84" t="str">
        <f t="shared" si="196"/>
        <v>KENT EF CHECK</v>
      </c>
      <c r="T1847" s="84" t="str">
        <f t="shared" si="199"/>
        <v>синий / красный</v>
      </c>
      <c r="Y1847" s="60">
        <f t="shared" si="200"/>
        <v>2</v>
      </c>
      <c r="Z1847" s="49">
        <f t="shared" si="201"/>
        <v>370</v>
      </c>
      <c r="AA1847" s="60">
        <f t="shared" si="202"/>
        <v>2370</v>
      </c>
    </row>
    <row r="1848" spans="1:27">
      <c r="A1848" s="84" t="str">
        <f t="shared" si="197"/>
        <v>6210203223</v>
      </c>
      <c r="B1848" s="84" t="str">
        <f t="shared" si="198"/>
        <v>02-370-21</v>
      </c>
      <c r="C1848" s="113" t="s">
        <v>3596</v>
      </c>
      <c r="D1848" s="113" t="s">
        <v>3593</v>
      </c>
      <c r="E1848" s="113" t="s">
        <v>785</v>
      </c>
      <c r="F1848" s="114">
        <v>59</v>
      </c>
      <c r="G1848" s="113" t="s">
        <v>3594</v>
      </c>
      <c r="H1848" s="113" t="s">
        <v>252</v>
      </c>
      <c r="I1848" s="113" t="s">
        <v>3595</v>
      </c>
      <c r="J1848" s="113" t="s">
        <v>336</v>
      </c>
      <c r="K1848" s="113" t="s">
        <v>382</v>
      </c>
      <c r="L1848" s="113" t="s">
        <v>420</v>
      </c>
      <c r="M1848" s="113" t="s">
        <v>388</v>
      </c>
      <c r="N1848" s="113" t="s">
        <v>44</v>
      </c>
      <c r="O1848" s="113" t="s">
        <v>433</v>
      </c>
      <c r="P1848" s="113" t="s">
        <v>824</v>
      </c>
      <c r="Q1848" s="113">
        <v>223</v>
      </c>
      <c r="R1848" s="113" t="s">
        <v>71</v>
      </c>
      <c r="S1848" s="84" t="str">
        <f t="shared" si="196"/>
        <v>KENT EF CHECK</v>
      </c>
      <c r="T1848" s="84" t="str">
        <f t="shared" si="199"/>
        <v>синий / красный</v>
      </c>
      <c r="Y1848" s="60">
        <f t="shared" si="200"/>
        <v>2</v>
      </c>
      <c r="Z1848" s="49">
        <f t="shared" si="201"/>
        <v>370</v>
      </c>
      <c r="AA1848" s="60">
        <f t="shared" si="202"/>
        <v>2370</v>
      </c>
    </row>
    <row r="1849" spans="1:27">
      <c r="A1849" s="84" t="str">
        <f t="shared" si="197"/>
        <v>6210203223</v>
      </c>
      <c r="B1849" s="84" t="str">
        <f t="shared" si="198"/>
        <v>02-370-21</v>
      </c>
      <c r="C1849" s="113" t="s">
        <v>3597</v>
      </c>
      <c r="D1849" s="113" t="s">
        <v>3593</v>
      </c>
      <c r="E1849" s="113" t="s">
        <v>788</v>
      </c>
      <c r="F1849" s="114">
        <v>61</v>
      </c>
      <c r="G1849" s="113" t="s">
        <v>3594</v>
      </c>
      <c r="H1849" s="113" t="s">
        <v>252</v>
      </c>
      <c r="I1849" s="113" t="s">
        <v>3595</v>
      </c>
      <c r="J1849" s="113" t="s">
        <v>336</v>
      </c>
      <c r="K1849" s="113" t="s">
        <v>382</v>
      </c>
      <c r="L1849" s="113" t="s">
        <v>420</v>
      </c>
      <c r="M1849" s="113" t="s">
        <v>388</v>
      </c>
      <c r="N1849" s="113" t="s">
        <v>44</v>
      </c>
      <c r="O1849" s="113" t="s">
        <v>433</v>
      </c>
      <c r="P1849" s="113" t="s">
        <v>824</v>
      </c>
      <c r="Q1849" s="113">
        <v>223</v>
      </c>
      <c r="R1849" s="113" t="s">
        <v>71</v>
      </c>
      <c r="S1849" s="84" t="str">
        <f t="shared" si="196"/>
        <v>KENT EF CHECK</v>
      </c>
      <c r="T1849" s="84" t="str">
        <f t="shared" si="199"/>
        <v>синий / красный</v>
      </c>
      <c r="Y1849" s="60">
        <f t="shared" si="200"/>
        <v>2</v>
      </c>
      <c r="Z1849" s="49">
        <f t="shared" si="201"/>
        <v>370</v>
      </c>
      <c r="AA1849" s="60">
        <f t="shared" si="202"/>
        <v>2370</v>
      </c>
    </row>
    <row r="1850" spans="1:27">
      <c r="A1850" s="84" t="str">
        <f t="shared" si="197"/>
        <v>6210203223</v>
      </c>
      <c r="B1850" s="84" t="str">
        <f t="shared" si="198"/>
        <v>02-370-21</v>
      </c>
      <c r="C1850" s="113" t="s">
        <v>3598</v>
      </c>
      <c r="D1850" s="113" t="s">
        <v>3593</v>
      </c>
      <c r="E1850" s="113" t="s">
        <v>789</v>
      </c>
      <c r="F1850" s="114">
        <v>63</v>
      </c>
      <c r="G1850" s="113" t="s">
        <v>3594</v>
      </c>
      <c r="H1850" s="113" t="s">
        <v>252</v>
      </c>
      <c r="I1850" s="113" t="s">
        <v>3595</v>
      </c>
      <c r="J1850" s="113" t="s">
        <v>336</v>
      </c>
      <c r="K1850" s="113" t="s">
        <v>382</v>
      </c>
      <c r="L1850" s="113" t="s">
        <v>420</v>
      </c>
      <c r="M1850" s="113" t="s">
        <v>388</v>
      </c>
      <c r="N1850" s="113" t="s">
        <v>44</v>
      </c>
      <c r="O1850" s="113" t="s">
        <v>433</v>
      </c>
      <c r="P1850" s="113" t="s">
        <v>824</v>
      </c>
      <c r="Q1850" s="113">
        <v>223</v>
      </c>
      <c r="R1850" s="113" t="s">
        <v>71</v>
      </c>
      <c r="S1850" s="84" t="str">
        <f t="shared" si="196"/>
        <v>KENT EF CHECK</v>
      </c>
      <c r="T1850" s="84" t="str">
        <f t="shared" si="199"/>
        <v>синий / красный</v>
      </c>
      <c r="Y1850" s="60">
        <f t="shared" si="200"/>
        <v>2</v>
      </c>
      <c r="Z1850" s="49">
        <f t="shared" si="201"/>
        <v>370</v>
      </c>
      <c r="AA1850" s="60">
        <f t="shared" si="202"/>
        <v>2370</v>
      </c>
    </row>
    <row r="1851" spans="1:27">
      <c r="A1851" s="84" t="str">
        <f t="shared" si="197"/>
        <v>6210203237</v>
      </c>
      <c r="B1851" s="84" t="str">
        <f t="shared" si="198"/>
        <v>02-370-13</v>
      </c>
      <c r="C1851" s="113" t="s">
        <v>3599</v>
      </c>
      <c r="D1851" s="113" t="s">
        <v>3600</v>
      </c>
      <c r="E1851" s="113" t="s">
        <v>790</v>
      </c>
      <c r="F1851" s="114">
        <v>55</v>
      </c>
      <c r="G1851" s="113" t="s">
        <v>3594</v>
      </c>
      <c r="H1851" s="113" t="s">
        <v>744</v>
      </c>
      <c r="I1851" s="113" t="s">
        <v>3595</v>
      </c>
      <c r="J1851" s="113" t="s">
        <v>336</v>
      </c>
      <c r="K1851" s="113" t="s">
        <v>382</v>
      </c>
      <c r="L1851" s="113" t="s">
        <v>420</v>
      </c>
      <c r="M1851" s="113" t="s">
        <v>388</v>
      </c>
      <c r="N1851" s="113" t="s">
        <v>44</v>
      </c>
      <c r="O1851" s="113" t="s">
        <v>433</v>
      </c>
      <c r="P1851" s="113" t="s">
        <v>824</v>
      </c>
      <c r="Q1851" s="113">
        <v>237</v>
      </c>
      <c r="R1851" s="113" t="s">
        <v>83</v>
      </c>
      <c r="S1851" s="84" t="str">
        <f t="shared" si="196"/>
        <v>KENT EF CHECK</v>
      </c>
      <c r="T1851" s="84" t="str">
        <f t="shared" si="199"/>
        <v>серый / рыжий</v>
      </c>
      <c r="Y1851" s="60">
        <f t="shared" si="200"/>
        <v>2</v>
      </c>
      <c r="Z1851" s="49">
        <f t="shared" si="201"/>
        <v>370</v>
      </c>
      <c r="AA1851" s="60">
        <f t="shared" si="202"/>
        <v>2370</v>
      </c>
    </row>
    <row r="1852" spans="1:27">
      <c r="A1852" s="84" t="str">
        <f t="shared" si="197"/>
        <v>6210203237</v>
      </c>
      <c r="B1852" s="84" t="str">
        <f t="shared" si="198"/>
        <v>02-370-13</v>
      </c>
      <c r="C1852" s="113" t="s">
        <v>3601</v>
      </c>
      <c r="D1852" s="113" t="s">
        <v>3600</v>
      </c>
      <c r="E1852" s="113" t="s">
        <v>787</v>
      </c>
      <c r="F1852" s="114">
        <v>57</v>
      </c>
      <c r="G1852" s="113" t="s">
        <v>3594</v>
      </c>
      <c r="H1852" s="113" t="s">
        <v>744</v>
      </c>
      <c r="I1852" s="113" t="s">
        <v>3595</v>
      </c>
      <c r="J1852" s="113" t="s">
        <v>336</v>
      </c>
      <c r="K1852" s="113" t="s">
        <v>382</v>
      </c>
      <c r="L1852" s="113" t="s">
        <v>420</v>
      </c>
      <c r="M1852" s="113" t="s">
        <v>388</v>
      </c>
      <c r="N1852" s="113" t="s">
        <v>44</v>
      </c>
      <c r="O1852" s="113" t="s">
        <v>433</v>
      </c>
      <c r="P1852" s="113" t="s">
        <v>824</v>
      </c>
      <c r="Q1852" s="113">
        <v>237</v>
      </c>
      <c r="R1852" s="113" t="s">
        <v>83</v>
      </c>
      <c r="S1852" s="84" t="str">
        <f t="shared" si="196"/>
        <v>KENT EF CHECK</v>
      </c>
      <c r="T1852" s="84" t="str">
        <f t="shared" si="199"/>
        <v>серый / рыжий</v>
      </c>
      <c r="Y1852" s="60">
        <f t="shared" si="200"/>
        <v>2</v>
      </c>
      <c r="Z1852" s="49">
        <f t="shared" si="201"/>
        <v>370</v>
      </c>
      <c r="AA1852" s="60">
        <f t="shared" si="202"/>
        <v>2370</v>
      </c>
    </row>
    <row r="1853" spans="1:27">
      <c r="A1853" s="84" t="str">
        <f t="shared" si="197"/>
        <v>6210203237</v>
      </c>
      <c r="B1853" s="84" t="str">
        <f t="shared" si="198"/>
        <v>02-370-13</v>
      </c>
      <c r="C1853" s="113" t="s">
        <v>3602</v>
      </c>
      <c r="D1853" s="113" t="s">
        <v>3600</v>
      </c>
      <c r="E1853" s="113" t="s">
        <v>785</v>
      </c>
      <c r="F1853" s="114">
        <v>59</v>
      </c>
      <c r="G1853" s="113" t="s">
        <v>3594</v>
      </c>
      <c r="H1853" s="113" t="s">
        <v>744</v>
      </c>
      <c r="I1853" s="113" t="s">
        <v>3595</v>
      </c>
      <c r="J1853" s="113" t="s">
        <v>336</v>
      </c>
      <c r="K1853" s="113" t="s">
        <v>382</v>
      </c>
      <c r="L1853" s="113" t="s">
        <v>420</v>
      </c>
      <c r="M1853" s="113" t="s">
        <v>388</v>
      </c>
      <c r="N1853" s="113" t="s">
        <v>44</v>
      </c>
      <c r="O1853" s="113" t="s">
        <v>433</v>
      </c>
      <c r="P1853" s="113" t="s">
        <v>824</v>
      </c>
      <c r="Q1853" s="113">
        <v>237</v>
      </c>
      <c r="R1853" s="113" t="s">
        <v>83</v>
      </c>
      <c r="S1853" s="84" t="str">
        <f t="shared" si="196"/>
        <v>KENT EF CHECK</v>
      </c>
      <c r="T1853" s="84" t="str">
        <f t="shared" si="199"/>
        <v>серый / рыжий</v>
      </c>
      <c r="Y1853" s="60">
        <f t="shared" si="200"/>
        <v>2</v>
      </c>
      <c r="Z1853" s="49">
        <f t="shared" si="201"/>
        <v>370</v>
      </c>
      <c r="AA1853" s="60">
        <f t="shared" si="202"/>
        <v>2370</v>
      </c>
    </row>
    <row r="1854" spans="1:27">
      <c r="A1854" s="84" t="str">
        <f t="shared" si="197"/>
        <v>6210203237</v>
      </c>
      <c r="B1854" s="84" t="str">
        <f t="shared" si="198"/>
        <v>02-370-13</v>
      </c>
      <c r="C1854" s="113" t="s">
        <v>3603</v>
      </c>
      <c r="D1854" s="113" t="s">
        <v>3600</v>
      </c>
      <c r="E1854" s="113" t="s">
        <v>788</v>
      </c>
      <c r="F1854" s="114">
        <v>61</v>
      </c>
      <c r="G1854" s="113" t="s">
        <v>3594</v>
      </c>
      <c r="H1854" s="113" t="s">
        <v>744</v>
      </c>
      <c r="I1854" s="113" t="s">
        <v>3595</v>
      </c>
      <c r="J1854" s="113" t="s">
        <v>336</v>
      </c>
      <c r="K1854" s="113" t="s">
        <v>382</v>
      </c>
      <c r="L1854" s="113" t="s">
        <v>420</v>
      </c>
      <c r="M1854" s="113" t="s">
        <v>388</v>
      </c>
      <c r="N1854" s="113" t="s">
        <v>44</v>
      </c>
      <c r="O1854" s="113" t="s">
        <v>433</v>
      </c>
      <c r="P1854" s="113" t="s">
        <v>824</v>
      </c>
      <c r="Q1854" s="113">
        <v>237</v>
      </c>
      <c r="R1854" s="113" t="s">
        <v>83</v>
      </c>
      <c r="S1854" s="84" t="str">
        <f t="shared" si="196"/>
        <v>KENT EF CHECK</v>
      </c>
      <c r="T1854" s="84" t="str">
        <f t="shared" si="199"/>
        <v>серый / рыжий</v>
      </c>
      <c r="Y1854" s="60">
        <f t="shared" si="200"/>
        <v>2</v>
      </c>
      <c r="Z1854" s="49">
        <f t="shared" si="201"/>
        <v>370</v>
      </c>
      <c r="AA1854" s="60">
        <f t="shared" si="202"/>
        <v>2370</v>
      </c>
    </row>
    <row r="1855" spans="1:27">
      <c r="A1855" s="84" t="str">
        <f t="shared" si="197"/>
        <v>6210203237</v>
      </c>
      <c r="B1855" s="84" t="str">
        <f t="shared" si="198"/>
        <v>02-370-13</v>
      </c>
      <c r="C1855" s="113" t="s">
        <v>3604</v>
      </c>
      <c r="D1855" s="113" t="s">
        <v>3600</v>
      </c>
      <c r="E1855" s="113" t="s">
        <v>789</v>
      </c>
      <c r="F1855" s="114">
        <v>63</v>
      </c>
      <c r="G1855" s="113" t="s">
        <v>3594</v>
      </c>
      <c r="H1855" s="113" t="s">
        <v>744</v>
      </c>
      <c r="I1855" s="113" t="s">
        <v>3595</v>
      </c>
      <c r="J1855" s="113" t="s">
        <v>336</v>
      </c>
      <c r="K1855" s="113" t="s">
        <v>382</v>
      </c>
      <c r="L1855" s="113" t="s">
        <v>420</v>
      </c>
      <c r="M1855" s="113" t="s">
        <v>388</v>
      </c>
      <c r="N1855" s="113" t="s">
        <v>44</v>
      </c>
      <c r="O1855" s="113" t="s">
        <v>433</v>
      </c>
      <c r="P1855" s="113" t="s">
        <v>824</v>
      </c>
      <c r="Q1855" s="113">
        <v>237</v>
      </c>
      <c r="R1855" s="113" t="s">
        <v>83</v>
      </c>
      <c r="S1855" s="84" t="str">
        <f t="shared" si="196"/>
        <v>KENT EF CHECK</v>
      </c>
      <c r="T1855" s="84" t="str">
        <f t="shared" si="199"/>
        <v>серый / рыжий</v>
      </c>
      <c r="Y1855" s="60">
        <f t="shared" si="200"/>
        <v>2</v>
      </c>
      <c r="Z1855" s="49">
        <f t="shared" si="201"/>
        <v>370</v>
      </c>
      <c r="AA1855" s="60">
        <f t="shared" si="202"/>
        <v>2370</v>
      </c>
    </row>
    <row r="1856" spans="1:27">
      <c r="A1856" s="84" t="str">
        <f t="shared" si="197"/>
        <v>6216701636</v>
      </c>
      <c r="B1856" s="84" t="str">
        <f t="shared" si="198"/>
        <v>02-371-00</v>
      </c>
      <c r="C1856" s="113" t="s">
        <v>3605</v>
      </c>
      <c r="D1856" s="113" t="s">
        <v>3606</v>
      </c>
      <c r="E1856" s="113" t="s">
        <v>787</v>
      </c>
      <c r="F1856" s="114">
        <v>57</v>
      </c>
      <c r="G1856" s="113" t="s">
        <v>3607</v>
      </c>
      <c r="H1856" s="113" t="s">
        <v>240</v>
      </c>
      <c r="I1856" s="113" t="s">
        <v>3608</v>
      </c>
      <c r="J1856" s="113" t="s">
        <v>324</v>
      </c>
      <c r="K1856" s="113" t="s">
        <v>382</v>
      </c>
      <c r="L1856" s="113" t="s">
        <v>420</v>
      </c>
      <c r="M1856" s="113" t="s">
        <v>388</v>
      </c>
      <c r="N1856" s="113" t="s">
        <v>44</v>
      </c>
      <c r="O1856" s="113" t="s">
        <v>428</v>
      </c>
      <c r="P1856" s="113" t="s">
        <v>824</v>
      </c>
      <c r="Q1856" s="113">
        <v>636</v>
      </c>
      <c r="R1856" s="113" t="s">
        <v>83</v>
      </c>
      <c r="S1856" s="84" t="str">
        <f t="shared" si="196"/>
        <v>KENT STRIPES</v>
      </c>
      <c r="T1856" s="84" t="str">
        <f t="shared" si="199"/>
        <v>серый / коричневый</v>
      </c>
      <c r="Y1856" s="60">
        <f t="shared" si="200"/>
        <v>2</v>
      </c>
      <c r="Z1856" s="49">
        <f t="shared" si="201"/>
        <v>371</v>
      </c>
      <c r="AA1856" s="60">
        <f t="shared" si="202"/>
        <v>2371</v>
      </c>
    </row>
    <row r="1857" spans="1:27">
      <c r="A1857" s="84" t="str">
        <f t="shared" si="197"/>
        <v>6216701636</v>
      </c>
      <c r="B1857" s="84" t="str">
        <f t="shared" si="198"/>
        <v>02-371-00</v>
      </c>
      <c r="C1857" s="113" t="s">
        <v>3609</v>
      </c>
      <c r="D1857" s="113" t="s">
        <v>3606</v>
      </c>
      <c r="E1857" s="113" t="s">
        <v>797</v>
      </c>
      <c r="F1857" s="114">
        <v>58</v>
      </c>
      <c r="G1857" s="113" t="s">
        <v>3607</v>
      </c>
      <c r="H1857" s="113" t="s">
        <v>240</v>
      </c>
      <c r="I1857" s="113" t="s">
        <v>3608</v>
      </c>
      <c r="J1857" s="113" t="s">
        <v>324</v>
      </c>
      <c r="K1857" s="113" t="s">
        <v>382</v>
      </c>
      <c r="L1857" s="113" t="s">
        <v>420</v>
      </c>
      <c r="M1857" s="113" t="s">
        <v>388</v>
      </c>
      <c r="N1857" s="113" t="s">
        <v>44</v>
      </c>
      <c r="O1857" s="113" t="s">
        <v>428</v>
      </c>
      <c r="P1857" s="113" t="s">
        <v>824</v>
      </c>
      <c r="Q1857" s="113">
        <v>636</v>
      </c>
      <c r="R1857" s="113" t="s">
        <v>83</v>
      </c>
      <c r="S1857" s="84" t="str">
        <f t="shared" si="196"/>
        <v>KENT STRIPES</v>
      </c>
      <c r="T1857" s="84" t="str">
        <f t="shared" si="199"/>
        <v>серый / коричневый</v>
      </c>
      <c r="Y1857" s="60">
        <f t="shared" si="200"/>
        <v>2</v>
      </c>
      <c r="Z1857" s="49">
        <f t="shared" si="201"/>
        <v>371</v>
      </c>
      <c r="AA1857" s="60">
        <f t="shared" si="202"/>
        <v>2371</v>
      </c>
    </row>
    <row r="1858" spans="1:27">
      <c r="A1858" s="84" t="str">
        <f t="shared" si="197"/>
        <v>6216701636</v>
      </c>
      <c r="B1858" s="84" t="str">
        <f t="shared" si="198"/>
        <v>02-371-00</v>
      </c>
      <c r="C1858" s="113" t="s">
        <v>3610</v>
      </c>
      <c r="D1858" s="113" t="s">
        <v>3606</v>
      </c>
      <c r="E1858" s="113" t="s">
        <v>785</v>
      </c>
      <c r="F1858" s="114">
        <v>59</v>
      </c>
      <c r="G1858" s="113" t="s">
        <v>3607</v>
      </c>
      <c r="H1858" s="113" t="s">
        <v>240</v>
      </c>
      <c r="I1858" s="113" t="s">
        <v>3608</v>
      </c>
      <c r="J1858" s="113" t="s">
        <v>324</v>
      </c>
      <c r="K1858" s="113" t="s">
        <v>382</v>
      </c>
      <c r="L1858" s="113" t="s">
        <v>420</v>
      </c>
      <c r="M1858" s="113" t="s">
        <v>388</v>
      </c>
      <c r="N1858" s="113" t="s">
        <v>44</v>
      </c>
      <c r="O1858" s="113" t="s">
        <v>428</v>
      </c>
      <c r="P1858" s="113" t="s">
        <v>824</v>
      </c>
      <c r="Q1858" s="113">
        <v>636</v>
      </c>
      <c r="R1858" s="113" t="s">
        <v>83</v>
      </c>
      <c r="S1858" s="84" t="str">
        <f t="shared" ref="S1858:S1921" si="203">IF(A1858&lt;&gt;"",IF(FIND(" ",G1858)&gt;=1,MID(G1858,FIND(" ",G1858)+1,LEN(G1858)),""),"")</f>
        <v>KENT STRIPES</v>
      </c>
      <c r="T1858" s="84" t="str">
        <f t="shared" si="199"/>
        <v>серый / коричневый</v>
      </c>
      <c r="Y1858" s="60">
        <f t="shared" si="200"/>
        <v>2</v>
      </c>
      <c r="Z1858" s="49">
        <f t="shared" si="201"/>
        <v>371</v>
      </c>
      <c r="AA1858" s="60">
        <f t="shared" si="202"/>
        <v>2371</v>
      </c>
    </row>
    <row r="1859" spans="1:27">
      <c r="A1859" s="84" t="str">
        <f t="shared" ref="A1859:A1922" si="204">IF(G1859&amp;Q1859&lt;&gt;"",IF(FIND(" ",G1859)&gt;=1,MID(G1859,1,FIND(" ",G1859)-1)&amp;Q1859,G1859&amp;Q1859),"")</f>
        <v>6216701636</v>
      </c>
      <c r="B1859" s="84" t="str">
        <f t="shared" ref="B1859:B1922" si="205">IF(C1859&lt;&gt;"",LEFT(C1859,9),"")</f>
        <v>02-371-00</v>
      </c>
      <c r="C1859" s="113" t="s">
        <v>3611</v>
      </c>
      <c r="D1859" s="113" t="s">
        <v>3606</v>
      </c>
      <c r="E1859" s="113" t="s">
        <v>798</v>
      </c>
      <c r="F1859" s="114">
        <v>60</v>
      </c>
      <c r="G1859" s="113" t="s">
        <v>3607</v>
      </c>
      <c r="H1859" s="113" t="s">
        <v>240</v>
      </c>
      <c r="I1859" s="113" t="s">
        <v>3608</v>
      </c>
      <c r="J1859" s="113" t="s">
        <v>324</v>
      </c>
      <c r="K1859" s="113" t="s">
        <v>382</v>
      </c>
      <c r="L1859" s="113" t="s">
        <v>420</v>
      </c>
      <c r="M1859" s="113" t="s">
        <v>388</v>
      </c>
      <c r="N1859" s="113" t="s">
        <v>44</v>
      </c>
      <c r="O1859" s="113" t="s">
        <v>428</v>
      </c>
      <c r="P1859" s="113" t="s">
        <v>824</v>
      </c>
      <c r="Q1859" s="113">
        <v>636</v>
      </c>
      <c r="R1859" s="113" t="s">
        <v>83</v>
      </c>
      <c r="S1859" s="84" t="str">
        <f t="shared" si="203"/>
        <v>KENT STRIPES</v>
      </c>
      <c r="T1859" s="84" t="str">
        <f t="shared" ref="T1859:T1922" si="206">IF(H1859&lt;&gt;"",H1859,"")</f>
        <v>серый / коричневый</v>
      </c>
      <c r="Y1859" s="60">
        <f t="shared" ref="Y1859:Y1922" si="207">IFERROR(VALUE(MID($C1859,1,2)),0)</f>
        <v>2</v>
      </c>
      <c r="Z1859" s="49">
        <f t="shared" ref="Z1859:Z1922" si="208">IFERROR(VALUE(MID($C1859,4,3)),0)</f>
        <v>371</v>
      </c>
      <c r="AA1859" s="60">
        <f t="shared" ref="AA1859:AA1922" si="209">VALUE(RIGHT("00"&amp;Y1859,2)&amp;RIGHT("000"&amp;Z1859,3))</f>
        <v>2371</v>
      </c>
    </row>
    <row r="1860" spans="1:27">
      <c r="A1860" s="84" t="str">
        <f t="shared" si="204"/>
        <v>6216701636</v>
      </c>
      <c r="B1860" s="84" t="str">
        <f t="shared" si="205"/>
        <v>02-371-00</v>
      </c>
      <c r="C1860" s="113" t="s">
        <v>3612</v>
      </c>
      <c r="D1860" s="113" t="s">
        <v>3606</v>
      </c>
      <c r="E1860" s="113" t="s">
        <v>788</v>
      </c>
      <c r="F1860" s="114">
        <v>61</v>
      </c>
      <c r="G1860" s="113" t="s">
        <v>3607</v>
      </c>
      <c r="H1860" s="113" t="s">
        <v>240</v>
      </c>
      <c r="I1860" s="113" t="s">
        <v>3608</v>
      </c>
      <c r="J1860" s="113" t="s">
        <v>324</v>
      </c>
      <c r="K1860" s="113" t="s">
        <v>382</v>
      </c>
      <c r="L1860" s="113" t="s">
        <v>420</v>
      </c>
      <c r="M1860" s="113" t="s">
        <v>388</v>
      </c>
      <c r="N1860" s="113" t="s">
        <v>44</v>
      </c>
      <c r="O1860" s="113" t="s">
        <v>428</v>
      </c>
      <c r="P1860" s="113" t="s">
        <v>824</v>
      </c>
      <c r="Q1860" s="113">
        <v>636</v>
      </c>
      <c r="R1860" s="113" t="s">
        <v>83</v>
      </c>
      <c r="S1860" s="84" t="str">
        <f t="shared" si="203"/>
        <v>KENT STRIPES</v>
      </c>
      <c r="T1860" s="84" t="str">
        <f t="shared" si="206"/>
        <v>серый / коричневый</v>
      </c>
      <c r="Y1860" s="60">
        <f t="shared" si="207"/>
        <v>2</v>
      </c>
      <c r="Z1860" s="49">
        <f t="shared" si="208"/>
        <v>371</v>
      </c>
      <c r="AA1860" s="60">
        <f t="shared" si="209"/>
        <v>2371</v>
      </c>
    </row>
    <row r="1861" spans="1:27">
      <c r="A1861" s="84" t="str">
        <f t="shared" si="204"/>
        <v>6216701636</v>
      </c>
      <c r="B1861" s="84" t="str">
        <f t="shared" si="205"/>
        <v>02-371-00</v>
      </c>
      <c r="C1861" s="113" t="s">
        <v>3613</v>
      </c>
      <c r="D1861" s="113" t="s">
        <v>3606</v>
      </c>
      <c r="E1861" s="113" t="s">
        <v>789</v>
      </c>
      <c r="F1861" s="114">
        <v>63</v>
      </c>
      <c r="G1861" s="113" t="s">
        <v>3607</v>
      </c>
      <c r="H1861" s="113" t="s">
        <v>240</v>
      </c>
      <c r="I1861" s="113" t="s">
        <v>3608</v>
      </c>
      <c r="J1861" s="113" t="s">
        <v>324</v>
      </c>
      <c r="K1861" s="113" t="s">
        <v>382</v>
      </c>
      <c r="L1861" s="113" t="s">
        <v>420</v>
      </c>
      <c r="M1861" s="113" t="s">
        <v>388</v>
      </c>
      <c r="N1861" s="113" t="s">
        <v>44</v>
      </c>
      <c r="O1861" s="113" t="s">
        <v>428</v>
      </c>
      <c r="P1861" s="113" t="s">
        <v>824</v>
      </c>
      <c r="Q1861" s="113">
        <v>636</v>
      </c>
      <c r="R1861" s="113" t="s">
        <v>83</v>
      </c>
      <c r="S1861" s="84" t="str">
        <f t="shared" si="203"/>
        <v>KENT STRIPES</v>
      </c>
      <c r="T1861" s="84" t="str">
        <f t="shared" si="206"/>
        <v>серый / коричневый</v>
      </c>
      <c r="Y1861" s="60">
        <f t="shared" si="207"/>
        <v>2</v>
      </c>
      <c r="Z1861" s="49">
        <f t="shared" si="208"/>
        <v>371</v>
      </c>
      <c r="AA1861" s="60">
        <f t="shared" si="209"/>
        <v>2371</v>
      </c>
    </row>
    <row r="1862" spans="1:27">
      <c r="A1862" s="84" t="str">
        <f t="shared" si="204"/>
        <v>6380506331</v>
      </c>
      <c r="B1862" s="84" t="str">
        <f t="shared" si="205"/>
        <v>02-372-05</v>
      </c>
      <c r="C1862" s="113" t="s">
        <v>3614</v>
      </c>
      <c r="D1862" s="113" t="s">
        <v>3615</v>
      </c>
      <c r="E1862" s="113" t="s">
        <v>813</v>
      </c>
      <c r="F1862" s="114">
        <v>56</v>
      </c>
      <c r="G1862" s="113" t="s">
        <v>3616</v>
      </c>
      <c r="H1862" s="113" t="s">
        <v>277</v>
      </c>
      <c r="I1862" s="113" t="s">
        <v>786</v>
      </c>
      <c r="J1862" s="113" t="s">
        <v>324</v>
      </c>
      <c r="K1862" s="113" t="s">
        <v>382</v>
      </c>
      <c r="L1862" s="113" t="s">
        <v>420</v>
      </c>
      <c r="M1862" s="113" t="s">
        <v>388</v>
      </c>
      <c r="N1862" s="113" t="s">
        <v>44</v>
      </c>
      <c r="O1862" s="113" t="s">
        <v>433</v>
      </c>
      <c r="P1862" s="113" t="s">
        <v>824</v>
      </c>
      <c r="Q1862" s="113">
        <v>331</v>
      </c>
      <c r="R1862" s="113" t="s">
        <v>83</v>
      </c>
      <c r="S1862" s="84" t="str">
        <f t="shared" si="203"/>
        <v>DRIVER CAP HERRINGBONE</v>
      </c>
      <c r="T1862" s="84" t="str">
        <f t="shared" si="206"/>
        <v>темно-серый</v>
      </c>
      <c r="Y1862" s="60">
        <f t="shared" si="207"/>
        <v>2</v>
      </c>
      <c r="Z1862" s="49">
        <f t="shared" si="208"/>
        <v>372</v>
      </c>
      <c r="AA1862" s="60">
        <f t="shared" si="209"/>
        <v>2372</v>
      </c>
    </row>
    <row r="1863" spans="1:27">
      <c r="A1863" s="84" t="str">
        <f t="shared" si="204"/>
        <v>6380506331</v>
      </c>
      <c r="B1863" s="84" t="str">
        <f t="shared" si="205"/>
        <v>02-372-05</v>
      </c>
      <c r="C1863" s="113" t="s">
        <v>3617</v>
      </c>
      <c r="D1863" s="113" t="s">
        <v>3615</v>
      </c>
      <c r="E1863" s="113" t="s">
        <v>787</v>
      </c>
      <c r="F1863" s="114">
        <v>57</v>
      </c>
      <c r="G1863" s="113" t="s">
        <v>3616</v>
      </c>
      <c r="H1863" s="113" t="s">
        <v>277</v>
      </c>
      <c r="I1863" s="113" t="s">
        <v>786</v>
      </c>
      <c r="J1863" s="113" t="s">
        <v>324</v>
      </c>
      <c r="K1863" s="113" t="s">
        <v>382</v>
      </c>
      <c r="L1863" s="113" t="s">
        <v>420</v>
      </c>
      <c r="M1863" s="113" t="s">
        <v>388</v>
      </c>
      <c r="N1863" s="113" t="s">
        <v>44</v>
      </c>
      <c r="O1863" s="113" t="s">
        <v>433</v>
      </c>
      <c r="P1863" s="113" t="s">
        <v>824</v>
      </c>
      <c r="Q1863" s="113">
        <v>331</v>
      </c>
      <c r="R1863" s="113" t="s">
        <v>83</v>
      </c>
      <c r="S1863" s="84" t="str">
        <f t="shared" si="203"/>
        <v>DRIVER CAP HERRINGBONE</v>
      </c>
      <c r="T1863" s="84" t="str">
        <f t="shared" si="206"/>
        <v>темно-серый</v>
      </c>
      <c r="Y1863" s="60">
        <f t="shared" si="207"/>
        <v>2</v>
      </c>
      <c r="Z1863" s="49">
        <f t="shared" si="208"/>
        <v>372</v>
      </c>
      <c r="AA1863" s="60">
        <f t="shared" si="209"/>
        <v>2372</v>
      </c>
    </row>
    <row r="1864" spans="1:27">
      <c r="A1864" s="84" t="str">
        <f t="shared" si="204"/>
        <v>6380506331</v>
      </c>
      <c r="B1864" s="84" t="str">
        <f t="shared" si="205"/>
        <v>02-372-05</v>
      </c>
      <c r="C1864" s="113" t="s">
        <v>3618</v>
      </c>
      <c r="D1864" s="113" t="s">
        <v>3615</v>
      </c>
      <c r="E1864" s="113" t="s">
        <v>797</v>
      </c>
      <c r="F1864" s="114">
        <v>58</v>
      </c>
      <c r="G1864" s="113" t="s">
        <v>3616</v>
      </c>
      <c r="H1864" s="113" t="s">
        <v>277</v>
      </c>
      <c r="I1864" s="113" t="s">
        <v>786</v>
      </c>
      <c r="J1864" s="113" t="s">
        <v>324</v>
      </c>
      <c r="K1864" s="113" t="s">
        <v>382</v>
      </c>
      <c r="L1864" s="113" t="s">
        <v>420</v>
      </c>
      <c r="M1864" s="113" t="s">
        <v>388</v>
      </c>
      <c r="N1864" s="113" t="s">
        <v>44</v>
      </c>
      <c r="O1864" s="113" t="s">
        <v>433</v>
      </c>
      <c r="P1864" s="113" t="s">
        <v>824</v>
      </c>
      <c r="Q1864" s="113">
        <v>331</v>
      </c>
      <c r="R1864" s="113" t="s">
        <v>83</v>
      </c>
      <c r="S1864" s="84" t="str">
        <f t="shared" si="203"/>
        <v>DRIVER CAP HERRINGBONE</v>
      </c>
      <c r="T1864" s="84" t="str">
        <f t="shared" si="206"/>
        <v>темно-серый</v>
      </c>
      <c r="Y1864" s="60">
        <f t="shared" si="207"/>
        <v>2</v>
      </c>
      <c r="Z1864" s="49">
        <f t="shared" si="208"/>
        <v>372</v>
      </c>
      <c r="AA1864" s="60">
        <f t="shared" si="209"/>
        <v>2372</v>
      </c>
    </row>
    <row r="1865" spans="1:27">
      <c r="A1865" s="84" t="str">
        <f t="shared" si="204"/>
        <v>6380506331</v>
      </c>
      <c r="B1865" s="84" t="str">
        <f t="shared" si="205"/>
        <v>02-372-05</v>
      </c>
      <c r="C1865" s="113" t="s">
        <v>3619</v>
      </c>
      <c r="D1865" s="113" t="s">
        <v>3615</v>
      </c>
      <c r="E1865" s="113" t="s">
        <v>785</v>
      </c>
      <c r="F1865" s="114">
        <v>59</v>
      </c>
      <c r="G1865" s="113" t="s">
        <v>3616</v>
      </c>
      <c r="H1865" s="113" t="s">
        <v>277</v>
      </c>
      <c r="I1865" s="113" t="s">
        <v>786</v>
      </c>
      <c r="J1865" s="113" t="s">
        <v>324</v>
      </c>
      <c r="K1865" s="113" t="s">
        <v>382</v>
      </c>
      <c r="L1865" s="113" t="s">
        <v>420</v>
      </c>
      <c r="M1865" s="113" t="s">
        <v>388</v>
      </c>
      <c r="N1865" s="113" t="s">
        <v>44</v>
      </c>
      <c r="O1865" s="113" t="s">
        <v>433</v>
      </c>
      <c r="P1865" s="113" t="s">
        <v>824</v>
      </c>
      <c r="Q1865" s="113">
        <v>331</v>
      </c>
      <c r="R1865" s="113" t="s">
        <v>83</v>
      </c>
      <c r="S1865" s="84" t="str">
        <f t="shared" si="203"/>
        <v>DRIVER CAP HERRINGBONE</v>
      </c>
      <c r="T1865" s="84" t="str">
        <f t="shared" si="206"/>
        <v>темно-серый</v>
      </c>
      <c r="Y1865" s="60">
        <f t="shared" si="207"/>
        <v>2</v>
      </c>
      <c r="Z1865" s="49">
        <f t="shared" si="208"/>
        <v>372</v>
      </c>
      <c r="AA1865" s="60">
        <f t="shared" si="209"/>
        <v>2372</v>
      </c>
    </row>
    <row r="1866" spans="1:27">
      <c r="A1866" s="84" t="str">
        <f t="shared" si="204"/>
        <v>6380506331</v>
      </c>
      <c r="B1866" s="84" t="str">
        <f t="shared" si="205"/>
        <v>02-372-05</v>
      </c>
      <c r="C1866" s="113" t="s">
        <v>3620</v>
      </c>
      <c r="D1866" s="113" t="s">
        <v>3615</v>
      </c>
      <c r="E1866" s="113" t="s">
        <v>798</v>
      </c>
      <c r="F1866" s="114">
        <v>60</v>
      </c>
      <c r="G1866" s="113" t="s">
        <v>3616</v>
      </c>
      <c r="H1866" s="113" t="s">
        <v>277</v>
      </c>
      <c r="I1866" s="113" t="s">
        <v>786</v>
      </c>
      <c r="J1866" s="113" t="s">
        <v>324</v>
      </c>
      <c r="K1866" s="113" t="s">
        <v>382</v>
      </c>
      <c r="L1866" s="113" t="s">
        <v>420</v>
      </c>
      <c r="M1866" s="113" t="s">
        <v>388</v>
      </c>
      <c r="N1866" s="113" t="s">
        <v>44</v>
      </c>
      <c r="O1866" s="113" t="s">
        <v>433</v>
      </c>
      <c r="P1866" s="113" t="s">
        <v>824</v>
      </c>
      <c r="Q1866" s="113">
        <v>331</v>
      </c>
      <c r="R1866" s="113" t="s">
        <v>83</v>
      </c>
      <c r="S1866" s="84" t="str">
        <f t="shared" si="203"/>
        <v>DRIVER CAP HERRINGBONE</v>
      </c>
      <c r="T1866" s="84" t="str">
        <f t="shared" si="206"/>
        <v>темно-серый</v>
      </c>
      <c r="Y1866" s="60">
        <f t="shared" si="207"/>
        <v>2</v>
      </c>
      <c r="Z1866" s="49">
        <f t="shared" si="208"/>
        <v>372</v>
      </c>
      <c r="AA1866" s="60">
        <f t="shared" si="209"/>
        <v>2372</v>
      </c>
    </row>
    <row r="1867" spans="1:27">
      <c r="A1867" s="84" t="str">
        <f t="shared" si="204"/>
        <v>6380506331</v>
      </c>
      <c r="B1867" s="84" t="str">
        <f t="shared" si="205"/>
        <v>02-372-05</v>
      </c>
      <c r="C1867" s="113" t="s">
        <v>3621</v>
      </c>
      <c r="D1867" s="113" t="s">
        <v>3615</v>
      </c>
      <c r="E1867" s="113" t="s">
        <v>788</v>
      </c>
      <c r="F1867" s="114">
        <v>61</v>
      </c>
      <c r="G1867" s="113" t="s">
        <v>3616</v>
      </c>
      <c r="H1867" s="113" t="s">
        <v>277</v>
      </c>
      <c r="I1867" s="113" t="s">
        <v>786</v>
      </c>
      <c r="J1867" s="113" t="s">
        <v>324</v>
      </c>
      <c r="K1867" s="113" t="s">
        <v>382</v>
      </c>
      <c r="L1867" s="113" t="s">
        <v>420</v>
      </c>
      <c r="M1867" s="113" t="s">
        <v>388</v>
      </c>
      <c r="N1867" s="113" t="s">
        <v>44</v>
      </c>
      <c r="O1867" s="113" t="s">
        <v>433</v>
      </c>
      <c r="P1867" s="113" t="s">
        <v>824</v>
      </c>
      <c r="Q1867" s="113">
        <v>331</v>
      </c>
      <c r="R1867" s="113" t="s">
        <v>83</v>
      </c>
      <c r="S1867" s="84" t="str">
        <f t="shared" si="203"/>
        <v>DRIVER CAP HERRINGBONE</v>
      </c>
      <c r="T1867" s="84" t="str">
        <f t="shared" si="206"/>
        <v>темно-серый</v>
      </c>
      <c r="Y1867" s="60">
        <f t="shared" si="207"/>
        <v>2</v>
      </c>
      <c r="Z1867" s="49">
        <f t="shared" si="208"/>
        <v>372</v>
      </c>
      <c r="AA1867" s="60">
        <f t="shared" si="209"/>
        <v>2372</v>
      </c>
    </row>
    <row r="1868" spans="1:27">
      <c r="A1868" s="84" t="str">
        <f t="shared" si="204"/>
        <v>6380506331</v>
      </c>
      <c r="B1868" s="84" t="str">
        <f t="shared" si="205"/>
        <v>02-372-05</v>
      </c>
      <c r="C1868" s="113" t="s">
        <v>3622</v>
      </c>
      <c r="D1868" s="113" t="s">
        <v>3615</v>
      </c>
      <c r="E1868" s="113" t="s">
        <v>835</v>
      </c>
      <c r="F1868" s="114">
        <v>62</v>
      </c>
      <c r="G1868" s="113" t="s">
        <v>3616</v>
      </c>
      <c r="H1868" s="113" t="s">
        <v>277</v>
      </c>
      <c r="I1868" s="113" t="s">
        <v>786</v>
      </c>
      <c r="J1868" s="113" t="s">
        <v>324</v>
      </c>
      <c r="K1868" s="113" t="s">
        <v>382</v>
      </c>
      <c r="L1868" s="113" t="s">
        <v>420</v>
      </c>
      <c r="M1868" s="113" t="s">
        <v>388</v>
      </c>
      <c r="N1868" s="113" t="s">
        <v>44</v>
      </c>
      <c r="O1868" s="113" t="s">
        <v>433</v>
      </c>
      <c r="P1868" s="113" t="s">
        <v>824</v>
      </c>
      <c r="Q1868" s="113">
        <v>331</v>
      </c>
      <c r="R1868" s="113" t="s">
        <v>83</v>
      </c>
      <c r="S1868" s="84" t="str">
        <f t="shared" si="203"/>
        <v>DRIVER CAP HERRINGBONE</v>
      </c>
      <c r="T1868" s="84" t="str">
        <f t="shared" si="206"/>
        <v>темно-серый</v>
      </c>
      <c r="Y1868" s="60">
        <f t="shared" si="207"/>
        <v>2</v>
      </c>
      <c r="Z1868" s="49">
        <f t="shared" si="208"/>
        <v>372</v>
      </c>
      <c r="AA1868" s="60">
        <f t="shared" si="209"/>
        <v>2372</v>
      </c>
    </row>
    <row r="1869" spans="1:27">
      <c r="A1869" s="84" t="str">
        <f t="shared" si="204"/>
        <v>6380506331</v>
      </c>
      <c r="B1869" s="84" t="str">
        <f t="shared" si="205"/>
        <v>02-372-05</v>
      </c>
      <c r="C1869" s="113" t="s">
        <v>3623</v>
      </c>
      <c r="D1869" s="113" t="s">
        <v>3615</v>
      </c>
      <c r="E1869" s="113" t="s">
        <v>789</v>
      </c>
      <c r="F1869" s="114">
        <v>63</v>
      </c>
      <c r="G1869" s="113" t="s">
        <v>3616</v>
      </c>
      <c r="H1869" s="113" t="s">
        <v>277</v>
      </c>
      <c r="I1869" s="113" t="s">
        <v>786</v>
      </c>
      <c r="J1869" s="113" t="s">
        <v>324</v>
      </c>
      <c r="K1869" s="113" t="s">
        <v>382</v>
      </c>
      <c r="L1869" s="113" t="s">
        <v>420</v>
      </c>
      <c r="M1869" s="113" t="s">
        <v>388</v>
      </c>
      <c r="N1869" s="113" t="s">
        <v>44</v>
      </c>
      <c r="O1869" s="113" t="s">
        <v>433</v>
      </c>
      <c r="P1869" s="113" t="s">
        <v>824</v>
      </c>
      <c r="Q1869" s="113">
        <v>331</v>
      </c>
      <c r="R1869" s="113" t="s">
        <v>83</v>
      </c>
      <c r="S1869" s="84" t="str">
        <f t="shared" si="203"/>
        <v>DRIVER CAP HERRINGBONE</v>
      </c>
      <c r="T1869" s="84" t="str">
        <f t="shared" si="206"/>
        <v>темно-серый</v>
      </c>
      <c r="Y1869" s="60">
        <f t="shared" si="207"/>
        <v>2</v>
      </c>
      <c r="Z1869" s="49">
        <f t="shared" si="208"/>
        <v>372</v>
      </c>
      <c r="AA1869" s="60">
        <f t="shared" si="209"/>
        <v>2372</v>
      </c>
    </row>
    <row r="1870" spans="1:27">
      <c r="A1870" s="84" t="str">
        <f t="shared" si="204"/>
        <v>6380506367</v>
      </c>
      <c r="B1870" s="84" t="str">
        <f t="shared" si="205"/>
        <v>02-372-15</v>
      </c>
      <c r="C1870" s="113" t="s">
        <v>3624</v>
      </c>
      <c r="D1870" s="113" t="s">
        <v>3625</v>
      </c>
      <c r="E1870" s="113" t="s">
        <v>813</v>
      </c>
      <c r="F1870" s="114">
        <v>56</v>
      </c>
      <c r="G1870" s="113" t="s">
        <v>3616</v>
      </c>
      <c r="H1870" s="113" t="s">
        <v>226</v>
      </c>
      <c r="I1870" s="113" t="s">
        <v>786</v>
      </c>
      <c r="J1870" s="113" t="s">
        <v>324</v>
      </c>
      <c r="K1870" s="113" t="s">
        <v>382</v>
      </c>
      <c r="L1870" s="113" t="s">
        <v>420</v>
      </c>
      <c r="M1870" s="113" t="s">
        <v>388</v>
      </c>
      <c r="N1870" s="113" t="s">
        <v>44</v>
      </c>
      <c r="O1870" s="113" t="s">
        <v>433</v>
      </c>
      <c r="P1870" s="113" t="s">
        <v>824</v>
      </c>
      <c r="Q1870" s="113">
        <v>367</v>
      </c>
      <c r="R1870" s="113" t="s">
        <v>86</v>
      </c>
      <c r="S1870" s="84" t="str">
        <f t="shared" si="203"/>
        <v>DRIVER CAP HERRINGBONE</v>
      </c>
      <c r="T1870" s="84" t="str">
        <f t="shared" si="206"/>
        <v>светло-коричневый</v>
      </c>
      <c r="Y1870" s="60">
        <f t="shared" si="207"/>
        <v>2</v>
      </c>
      <c r="Z1870" s="49">
        <f t="shared" si="208"/>
        <v>372</v>
      </c>
      <c r="AA1870" s="60">
        <f t="shared" si="209"/>
        <v>2372</v>
      </c>
    </row>
    <row r="1871" spans="1:27">
      <c r="A1871" s="84" t="str">
        <f t="shared" si="204"/>
        <v>6380506367</v>
      </c>
      <c r="B1871" s="84" t="str">
        <f t="shared" si="205"/>
        <v>02-372-15</v>
      </c>
      <c r="C1871" s="113" t="s">
        <v>3626</v>
      </c>
      <c r="D1871" s="113" t="s">
        <v>3625</v>
      </c>
      <c r="E1871" s="113" t="s">
        <v>787</v>
      </c>
      <c r="F1871" s="114">
        <v>57</v>
      </c>
      <c r="G1871" s="113" t="s">
        <v>3616</v>
      </c>
      <c r="H1871" s="113" t="s">
        <v>226</v>
      </c>
      <c r="I1871" s="113" t="s">
        <v>786</v>
      </c>
      <c r="J1871" s="113" t="s">
        <v>324</v>
      </c>
      <c r="K1871" s="113" t="s">
        <v>382</v>
      </c>
      <c r="L1871" s="113" t="s">
        <v>420</v>
      </c>
      <c r="M1871" s="113" t="s">
        <v>388</v>
      </c>
      <c r="N1871" s="113" t="s">
        <v>44</v>
      </c>
      <c r="O1871" s="113" t="s">
        <v>433</v>
      </c>
      <c r="P1871" s="113" t="s">
        <v>824</v>
      </c>
      <c r="Q1871" s="113">
        <v>367</v>
      </c>
      <c r="R1871" s="113" t="s">
        <v>86</v>
      </c>
      <c r="S1871" s="84" t="str">
        <f t="shared" si="203"/>
        <v>DRIVER CAP HERRINGBONE</v>
      </c>
      <c r="T1871" s="84" t="str">
        <f t="shared" si="206"/>
        <v>светло-коричневый</v>
      </c>
      <c r="Y1871" s="60">
        <f t="shared" si="207"/>
        <v>2</v>
      </c>
      <c r="Z1871" s="49">
        <f t="shared" si="208"/>
        <v>372</v>
      </c>
      <c r="AA1871" s="60">
        <f t="shared" si="209"/>
        <v>2372</v>
      </c>
    </row>
    <row r="1872" spans="1:27">
      <c r="A1872" s="84" t="str">
        <f t="shared" si="204"/>
        <v>6380506367</v>
      </c>
      <c r="B1872" s="84" t="str">
        <f t="shared" si="205"/>
        <v>02-372-15</v>
      </c>
      <c r="C1872" s="113" t="s">
        <v>3627</v>
      </c>
      <c r="D1872" s="113" t="s">
        <v>3625</v>
      </c>
      <c r="E1872" s="113" t="s">
        <v>797</v>
      </c>
      <c r="F1872" s="114">
        <v>58</v>
      </c>
      <c r="G1872" s="113" t="s">
        <v>3616</v>
      </c>
      <c r="H1872" s="113" t="s">
        <v>226</v>
      </c>
      <c r="I1872" s="113" t="s">
        <v>786</v>
      </c>
      <c r="J1872" s="113" t="s">
        <v>324</v>
      </c>
      <c r="K1872" s="113" t="s">
        <v>382</v>
      </c>
      <c r="L1872" s="113" t="s">
        <v>420</v>
      </c>
      <c r="M1872" s="113" t="s">
        <v>388</v>
      </c>
      <c r="N1872" s="113" t="s">
        <v>44</v>
      </c>
      <c r="O1872" s="113" t="s">
        <v>433</v>
      </c>
      <c r="P1872" s="113" t="s">
        <v>824</v>
      </c>
      <c r="Q1872" s="113">
        <v>367</v>
      </c>
      <c r="R1872" s="113" t="s">
        <v>86</v>
      </c>
      <c r="S1872" s="84" t="str">
        <f t="shared" si="203"/>
        <v>DRIVER CAP HERRINGBONE</v>
      </c>
      <c r="T1872" s="84" t="str">
        <f t="shared" si="206"/>
        <v>светло-коричневый</v>
      </c>
      <c r="Y1872" s="60">
        <f t="shared" si="207"/>
        <v>2</v>
      </c>
      <c r="Z1872" s="49">
        <f t="shared" si="208"/>
        <v>372</v>
      </c>
      <c r="AA1872" s="60">
        <f t="shared" si="209"/>
        <v>2372</v>
      </c>
    </row>
    <row r="1873" spans="1:27">
      <c r="A1873" s="84" t="str">
        <f t="shared" si="204"/>
        <v>6380506367</v>
      </c>
      <c r="B1873" s="84" t="str">
        <f t="shared" si="205"/>
        <v>02-372-15</v>
      </c>
      <c r="C1873" s="113" t="s">
        <v>3628</v>
      </c>
      <c r="D1873" s="113" t="s">
        <v>3625</v>
      </c>
      <c r="E1873" s="113" t="s">
        <v>785</v>
      </c>
      <c r="F1873" s="114">
        <v>59</v>
      </c>
      <c r="G1873" s="113" t="s">
        <v>3616</v>
      </c>
      <c r="H1873" s="113" t="s">
        <v>226</v>
      </c>
      <c r="I1873" s="113" t="s">
        <v>786</v>
      </c>
      <c r="J1873" s="113" t="s">
        <v>324</v>
      </c>
      <c r="K1873" s="113" t="s">
        <v>382</v>
      </c>
      <c r="L1873" s="113" t="s">
        <v>420</v>
      </c>
      <c r="M1873" s="113" t="s">
        <v>388</v>
      </c>
      <c r="N1873" s="113" t="s">
        <v>44</v>
      </c>
      <c r="O1873" s="113" t="s">
        <v>433</v>
      </c>
      <c r="P1873" s="113" t="s">
        <v>824</v>
      </c>
      <c r="Q1873" s="113">
        <v>367</v>
      </c>
      <c r="R1873" s="113" t="s">
        <v>86</v>
      </c>
      <c r="S1873" s="84" t="str">
        <f t="shared" si="203"/>
        <v>DRIVER CAP HERRINGBONE</v>
      </c>
      <c r="T1873" s="84" t="str">
        <f t="shared" si="206"/>
        <v>светло-коричневый</v>
      </c>
      <c r="Y1873" s="60">
        <f t="shared" si="207"/>
        <v>2</v>
      </c>
      <c r="Z1873" s="49">
        <f t="shared" si="208"/>
        <v>372</v>
      </c>
      <c r="AA1873" s="60">
        <f t="shared" si="209"/>
        <v>2372</v>
      </c>
    </row>
    <row r="1874" spans="1:27">
      <c r="A1874" s="84" t="str">
        <f t="shared" si="204"/>
        <v>6380506367</v>
      </c>
      <c r="B1874" s="84" t="str">
        <f t="shared" si="205"/>
        <v>02-372-15</v>
      </c>
      <c r="C1874" s="113" t="s">
        <v>3629</v>
      </c>
      <c r="D1874" s="113" t="s">
        <v>3625</v>
      </c>
      <c r="E1874" s="113" t="s">
        <v>798</v>
      </c>
      <c r="F1874" s="114">
        <v>60</v>
      </c>
      <c r="G1874" s="113" t="s">
        <v>3616</v>
      </c>
      <c r="H1874" s="113" t="s">
        <v>226</v>
      </c>
      <c r="I1874" s="113" t="s">
        <v>786</v>
      </c>
      <c r="J1874" s="113" t="s">
        <v>324</v>
      </c>
      <c r="K1874" s="113" t="s">
        <v>382</v>
      </c>
      <c r="L1874" s="113" t="s">
        <v>420</v>
      </c>
      <c r="M1874" s="113" t="s">
        <v>388</v>
      </c>
      <c r="N1874" s="113" t="s">
        <v>44</v>
      </c>
      <c r="O1874" s="113" t="s">
        <v>433</v>
      </c>
      <c r="P1874" s="113" t="s">
        <v>824</v>
      </c>
      <c r="Q1874" s="113">
        <v>367</v>
      </c>
      <c r="R1874" s="113" t="s">
        <v>86</v>
      </c>
      <c r="S1874" s="84" t="str">
        <f t="shared" si="203"/>
        <v>DRIVER CAP HERRINGBONE</v>
      </c>
      <c r="T1874" s="84" t="str">
        <f t="shared" si="206"/>
        <v>светло-коричневый</v>
      </c>
      <c r="Y1874" s="60">
        <f t="shared" si="207"/>
        <v>2</v>
      </c>
      <c r="Z1874" s="49">
        <f t="shared" si="208"/>
        <v>372</v>
      </c>
      <c r="AA1874" s="60">
        <f t="shared" si="209"/>
        <v>2372</v>
      </c>
    </row>
    <row r="1875" spans="1:27">
      <c r="A1875" s="84" t="str">
        <f t="shared" si="204"/>
        <v>6380506367</v>
      </c>
      <c r="B1875" s="84" t="str">
        <f t="shared" si="205"/>
        <v>02-372-15</v>
      </c>
      <c r="C1875" s="113" t="s">
        <v>3630</v>
      </c>
      <c r="D1875" s="113" t="s">
        <v>3625</v>
      </c>
      <c r="E1875" s="113" t="s">
        <v>788</v>
      </c>
      <c r="F1875" s="114">
        <v>61</v>
      </c>
      <c r="G1875" s="113" t="s">
        <v>3616</v>
      </c>
      <c r="H1875" s="113" t="s">
        <v>226</v>
      </c>
      <c r="I1875" s="113" t="s">
        <v>786</v>
      </c>
      <c r="J1875" s="113" t="s">
        <v>324</v>
      </c>
      <c r="K1875" s="113" t="s">
        <v>382</v>
      </c>
      <c r="L1875" s="113" t="s">
        <v>420</v>
      </c>
      <c r="M1875" s="113" t="s">
        <v>388</v>
      </c>
      <c r="N1875" s="113" t="s">
        <v>44</v>
      </c>
      <c r="O1875" s="113" t="s">
        <v>433</v>
      </c>
      <c r="P1875" s="113" t="s">
        <v>824</v>
      </c>
      <c r="Q1875" s="113">
        <v>367</v>
      </c>
      <c r="R1875" s="113" t="s">
        <v>86</v>
      </c>
      <c r="S1875" s="84" t="str">
        <f t="shared" si="203"/>
        <v>DRIVER CAP HERRINGBONE</v>
      </c>
      <c r="T1875" s="84" t="str">
        <f t="shared" si="206"/>
        <v>светло-коричневый</v>
      </c>
      <c r="Y1875" s="60">
        <f t="shared" si="207"/>
        <v>2</v>
      </c>
      <c r="Z1875" s="49">
        <f t="shared" si="208"/>
        <v>372</v>
      </c>
      <c r="AA1875" s="60">
        <f t="shared" si="209"/>
        <v>2372</v>
      </c>
    </row>
    <row r="1876" spans="1:27">
      <c r="A1876" s="84" t="str">
        <f t="shared" si="204"/>
        <v>6380506367</v>
      </c>
      <c r="B1876" s="84" t="str">
        <f t="shared" si="205"/>
        <v>02-372-15</v>
      </c>
      <c r="C1876" s="113" t="s">
        <v>3631</v>
      </c>
      <c r="D1876" s="113" t="s">
        <v>3625</v>
      </c>
      <c r="E1876" s="113" t="s">
        <v>835</v>
      </c>
      <c r="F1876" s="114">
        <v>62</v>
      </c>
      <c r="G1876" s="113" t="s">
        <v>3616</v>
      </c>
      <c r="H1876" s="113" t="s">
        <v>226</v>
      </c>
      <c r="I1876" s="113" t="s">
        <v>786</v>
      </c>
      <c r="J1876" s="113" t="s">
        <v>324</v>
      </c>
      <c r="K1876" s="113" t="s">
        <v>382</v>
      </c>
      <c r="L1876" s="113" t="s">
        <v>420</v>
      </c>
      <c r="M1876" s="113" t="s">
        <v>388</v>
      </c>
      <c r="N1876" s="113" t="s">
        <v>44</v>
      </c>
      <c r="O1876" s="113" t="s">
        <v>433</v>
      </c>
      <c r="P1876" s="113" t="s">
        <v>824</v>
      </c>
      <c r="Q1876" s="113">
        <v>367</v>
      </c>
      <c r="R1876" s="113" t="s">
        <v>86</v>
      </c>
      <c r="S1876" s="84" t="str">
        <f t="shared" si="203"/>
        <v>DRIVER CAP HERRINGBONE</v>
      </c>
      <c r="T1876" s="84" t="str">
        <f t="shared" si="206"/>
        <v>светло-коричневый</v>
      </c>
      <c r="Y1876" s="60">
        <f t="shared" si="207"/>
        <v>2</v>
      </c>
      <c r="Z1876" s="49">
        <f t="shared" si="208"/>
        <v>372</v>
      </c>
      <c r="AA1876" s="60">
        <f t="shared" si="209"/>
        <v>2372</v>
      </c>
    </row>
    <row r="1877" spans="1:27">
      <c r="A1877" s="84" t="str">
        <f t="shared" si="204"/>
        <v>6380506367</v>
      </c>
      <c r="B1877" s="84" t="str">
        <f t="shared" si="205"/>
        <v>02-372-15</v>
      </c>
      <c r="C1877" s="113" t="s">
        <v>3632</v>
      </c>
      <c r="D1877" s="113" t="s">
        <v>3625</v>
      </c>
      <c r="E1877" s="113" t="s">
        <v>789</v>
      </c>
      <c r="F1877" s="114">
        <v>63</v>
      </c>
      <c r="G1877" s="113" t="s">
        <v>3616</v>
      </c>
      <c r="H1877" s="113" t="s">
        <v>226</v>
      </c>
      <c r="I1877" s="113" t="s">
        <v>786</v>
      </c>
      <c r="J1877" s="113" t="s">
        <v>324</v>
      </c>
      <c r="K1877" s="113" t="s">
        <v>382</v>
      </c>
      <c r="L1877" s="113" t="s">
        <v>420</v>
      </c>
      <c r="M1877" s="113" t="s">
        <v>388</v>
      </c>
      <c r="N1877" s="113" t="s">
        <v>44</v>
      </c>
      <c r="O1877" s="113" t="s">
        <v>433</v>
      </c>
      <c r="P1877" s="113" t="s">
        <v>824</v>
      </c>
      <c r="Q1877" s="113">
        <v>367</v>
      </c>
      <c r="R1877" s="113" t="s">
        <v>86</v>
      </c>
      <c r="S1877" s="84" t="str">
        <f t="shared" si="203"/>
        <v>DRIVER CAP HERRINGBONE</v>
      </c>
      <c r="T1877" s="84" t="str">
        <f t="shared" si="206"/>
        <v>светло-коричневый</v>
      </c>
      <c r="Y1877" s="60">
        <f t="shared" si="207"/>
        <v>2</v>
      </c>
      <c r="Z1877" s="49">
        <f t="shared" si="208"/>
        <v>372</v>
      </c>
      <c r="AA1877" s="60">
        <f t="shared" si="209"/>
        <v>2372</v>
      </c>
    </row>
    <row r="1878" spans="1:27">
      <c r="A1878" s="84" t="str">
        <f t="shared" si="204"/>
        <v>68401062</v>
      </c>
      <c r="B1878" s="84" t="str">
        <f t="shared" si="205"/>
        <v>02-122-16</v>
      </c>
      <c r="C1878" s="113" t="s">
        <v>3633</v>
      </c>
      <c r="D1878" s="113" t="s">
        <v>3634</v>
      </c>
      <c r="E1878" s="113" t="s">
        <v>797</v>
      </c>
      <c r="F1878" s="114">
        <v>58</v>
      </c>
      <c r="G1878" s="113" t="s">
        <v>1429</v>
      </c>
      <c r="H1878" s="113" t="s">
        <v>55</v>
      </c>
      <c r="I1878" s="113" t="s">
        <v>786</v>
      </c>
      <c r="J1878" s="113" t="s">
        <v>318</v>
      </c>
      <c r="K1878" s="113" t="s">
        <v>382</v>
      </c>
      <c r="L1878" s="113" t="s">
        <v>420</v>
      </c>
      <c r="M1878" s="113" t="s">
        <v>388</v>
      </c>
      <c r="N1878" s="113" t="s">
        <v>44</v>
      </c>
      <c r="O1878" s="113" t="s">
        <v>428</v>
      </c>
      <c r="P1878" s="113" t="s">
        <v>824</v>
      </c>
      <c r="Q1878" s="113">
        <v>2</v>
      </c>
      <c r="R1878" s="113" t="s">
        <v>71</v>
      </c>
      <c r="S1878" s="84" t="str">
        <f t="shared" si="203"/>
        <v>HATTERAS</v>
      </c>
      <c r="T1878" s="84" t="str">
        <f t="shared" si="206"/>
        <v>темно-синий</v>
      </c>
      <c r="Y1878" s="60">
        <f t="shared" si="207"/>
        <v>2</v>
      </c>
      <c r="Z1878" s="49">
        <f t="shared" si="208"/>
        <v>122</v>
      </c>
      <c r="AA1878" s="60">
        <f t="shared" si="209"/>
        <v>2122</v>
      </c>
    </row>
    <row r="1879" spans="1:27">
      <c r="A1879" s="84" t="str">
        <f t="shared" si="204"/>
        <v>68401062</v>
      </c>
      <c r="B1879" s="84" t="str">
        <f t="shared" si="205"/>
        <v>02-122-16</v>
      </c>
      <c r="C1879" s="113" t="s">
        <v>3635</v>
      </c>
      <c r="D1879" s="113" t="s">
        <v>3634</v>
      </c>
      <c r="E1879" s="113" t="s">
        <v>798</v>
      </c>
      <c r="F1879" s="114">
        <v>60</v>
      </c>
      <c r="G1879" s="113" t="s">
        <v>1429</v>
      </c>
      <c r="H1879" s="113" t="s">
        <v>55</v>
      </c>
      <c r="I1879" s="113" t="s">
        <v>786</v>
      </c>
      <c r="J1879" s="113" t="s">
        <v>318</v>
      </c>
      <c r="K1879" s="113" t="s">
        <v>382</v>
      </c>
      <c r="L1879" s="113" t="s">
        <v>420</v>
      </c>
      <c r="M1879" s="113" t="s">
        <v>388</v>
      </c>
      <c r="N1879" s="113" t="s">
        <v>44</v>
      </c>
      <c r="O1879" s="113" t="s">
        <v>428</v>
      </c>
      <c r="P1879" s="113" t="s">
        <v>824</v>
      </c>
      <c r="Q1879" s="113">
        <v>2</v>
      </c>
      <c r="R1879" s="113" t="s">
        <v>71</v>
      </c>
      <c r="S1879" s="84" t="str">
        <f t="shared" si="203"/>
        <v>HATTERAS</v>
      </c>
      <c r="T1879" s="84" t="str">
        <f t="shared" si="206"/>
        <v>темно-синий</v>
      </c>
      <c r="Y1879" s="60">
        <f t="shared" si="207"/>
        <v>2</v>
      </c>
      <c r="Z1879" s="49">
        <f t="shared" si="208"/>
        <v>122</v>
      </c>
      <c r="AA1879" s="60">
        <f t="shared" si="209"/>
        <v>2122</v>
      </c>
    </row>
    <row r="1880" spans="1:27">
      <c r="A1880" s="84" t="str">
        <f t="shared" si="204"/>
        <v>68401062</v>
      </c>
      <c r="B1880" s="84" t="str">
        <f t="shared" si="205"/>
        <v>02-122-16</v>
      </c>
      <c r="C1880" s="113" t="s">
        <v>3636</v>
      </c>
      <c r="D1880" s="113" t="s">
        <v>3634</v>
      </c>
      <c r="E1880" s="113" t="s">
        <v>790</v>
      </c>
      <c r="F1880" s="114">
        <v>55</v>
      </c>
      <c r="G1880" s="113" t="s">
        <v>1429</v>
      </c>
      <c r="H1880" s="113" t="s">
        <v>55</v>
      </c>
      <c r="I1880" s="113" t="s">
        <v>786</v>
      </c>
      <c r="J1880" s="113" t="s">
        <v>318</v>
      </c>
      <c r="K1880" s="113" t="s">
        <v>382</v>
      </c>
      <c r="L1880" s="113" t="s">
        <v>420</v>
      </c>
      <c r="M1880" s="113" t="s">
        <v>388</v>
      </c>
      <c r="N1880" s="113" t="s">
        <v>44</v>
      </c>
      <c r="O1880" s="113" t="s">
        <v>428</v>
      </c>
      <c r="P1880" s="113" t="s">
        <v>824</v>
      </c>
      <c r="Q1880" s="113">
        <v>2</v>
      </c>
      <c r="R1880" s="113" t="s">
        <v>71</v>
      </c>
      <c r="S1880" s="84" t="str">
        <f t="shared" si="203"/>
        <v>HATTERAS</v>
      </c>
      <c r="T1880" s="84" t="str">
        <f t="shared" si="206"/>
        <v>темно-синий</v>
      </c>
      <c r="Y1880" s="60">
        <f t="shared" si="207"/>
        <v>2</v>
      </c>
      <c r="Z1880" s="49">
        <f t="shared" si="208"/>
        <v>122</v>
      </c>
      <c r="AA1880" s="60">
        <f t="shared" si="209"/>
        <v>2122</v>
      </c>
    </row>
    <row r="1881" spans="1:27">
      <c r="A1881" s="84" t="str">
        <f t="shared" si="204"/>
        <v>68401062</v>
      </c>
      <c r="B1881" s="84" t="str">
        <f t="shared" si="205"/>
        <v>02-122-16</v>
      </c>
      <c r="C1881" s="113" t="s">
        <v>3637</v>
      </c>
      <c r="D1881" s="113" t="s">
        <v>3634</v>
      </c>
      <c r="E1881" s="113" t="s">
        <v>787</v>
      </c>
      <c r="F1881" s="114">
        <v>57</v>
      </c>
      <c r="G1881" s="113" t="s">
        <v>1429</v>
      </c>
      <c r="H1881" s="113" t="s">
        <v>55</v>
      </c>
      <c r="I1881" s="113" t="s">
        <v>786</v>
      </c>
      <c r="J1881" s="113" t="s">
        <v>318</v>
      </c>
      <c r="K1881" s="113" t="s">
        <v>382</v>
      </c>
      <c r="L1881" s="113" t="s">
        <v>420</v>
      </c>
      <c r="M1881" s="113" t="s">
        <v>388</v>
      </c>
      <c r="N1881" s="113" t="s">
        <v>44</v>
      </c>
      <c r="O1881" s="113" t="s">
        <v>428</v>
      </c>
      <c r="P1881" s="113" t="s">
        <v>824</v>
      </c>
      <c r="Q1881" s="113">
        <v>2</v>
      </c>
      <c r="R1881" s="113" t="s">
        <v>71</v>
      </c>
      <c r="S1881" s="84" t="str">
        <f t="shared" si="203"/>
        <v>HATTERAS</v>
      </c>
      <c r="T1881" s="84" t="str">
        <f t="shared" si="206"/>
        <v>темно-синий</v>
      </c>
      <c r="Y1881" s="60">
        <f t="shared" si="207"/>
        <v>2</v>
      </c>
      <c r="Z1881" s="49">
        <f t="shared" si="208"/>
        <v>122</v>
      </c>
      <c r="AA1881" s="60">
        <f t="shared" si="209"/>
        <v>2122</v>
      </c>
    </row>
    <row r="1882" spans="1:27">
      <c r="A1882" s="84" t="str">
        <f t="shared" si="204"/>
        <v>68401062</v>
      </c>
      <c r="B1882" s="84" t="str">
        <f t="shared" si="205"/>
        <v>02-122-16</v>
      </c>
      <c r="C1882" s="113" t="s">
        <v>3638</v>
      </c>
      <c r="D1882" s="113" t="s">
        <v>3634</v>
      </c>
      <c r="E1882" s="113" t="s">
        <v>785</v>
      </c>
      <c r="F1882" s="114">
        <v>59</v>
      </c>
      <c r="G1882" s="113" t="s">
        <v>1429</v>
      </c>
      <c r="H1882" s="113" t="s">
        <v>55</v>
      </c>
      <c r="I1882" s="113" t="s">
        <v>786</v>
      </c>
      <c r="J1882" s="113" t="s">
        <v>318</v>
      </c>
      <c r="K1882" s="113" t="s">
        <v>382</v>
      </c>
      <c r="L1882" s="113" t="s">
        <v>420</v>
      </c>
      <c r="M1882" s="113" t="s">
        <v>388</v>
      </c>
      <c r="N1882" s="113" t="s">
        <v>44</v>
      </c>
      <c r="O1882" s="113" t="s">
        <v>428</v>
      </c>
      <c r="P1882" s="113" t="s">
        <v>824</v>
      </c>
      <c r="Q1882" s="113">
        <v>2</v>
      </c>
      <c r="R1882" s="113" t="s">
        <v>71</v>
      </c>
      <c r="S1882" s="84" t="str">
        <f t="shared" si="203"/>
        <v>HATTERAS</v>
      </c>
      <c r="T1882" s="84" t="str">
        <f t="shared" si="206"/>
        <v>темно-синий</v>
      </c>
      <c r="Y1882" s="60">
        <f t="shared" si="207"/>
        <v>2</v>
      </c>
      <c r="Z1882" s="49">
        <f t="shared" si="208"/>
        <v>122</v>
      </c>
      <c r="AA1882" s="60">
        <f t="shared" si="209"/>
        <v>2122</v>
      </c>
    </row>
    <row r="1883" spans="1:27">
      <c r="A1883" s="84" t="str">
        <f t="shared" si="204"/>
        <v>68401062</v>
      </c>
      <c r="B1883" s="84" t="str">
        <f t="shared" si="205"/>
        <v>02-122-16</v>
      </c>
      <c r="C1883" s="113" t="s">
        <v>3639</v>
      </c>
      <c r="D1883" s="113" t="s">
        <v>3634</v>
      </c>
      <c r="E1883" s="113" t="s">
        <v>788</v>
      </c>
      <c r="F1883" s="114">
        <v>61</v>
      </c>
      <c r="G1883" s="113" t="s">
        <v>1429</v>
      </c>
      <c r="H1883" s="113" t="s">
        <v>55</v>
      </c>
      <c r="I1883" s="113" t="s">
        <v>786</v>
      </c>
      <c r="J1883" s="113" t="s">
        <v>318</v>
      </c>
      <c r="K1883" s="113" t="s">
        <v>382</v>
      </c>
      <c r="L1883" s="113" t="s">
        <v>420</v>
      </c>
      <c r="M1883" s="113" t="s">
        <v>388</v>
      </c>
      <c r="N1883" s="113" t="s">
        <v>44</v>
      </c>
      <c r="O1883" s="113" t="s">
        <v>428</v>
      </c>
      <c r="P1883" s="113" t="s">
        <v>824</v>
      </c>
      <c r="Q1883" s="113">
        <v>2</v>
      </c>
      <c r="R1883" s="113" t="s">
        <v>71</v>
      </c>
      <c r="S1883" s="84" t="str">
        <f t="shared" si="203"/>
        <v>HATTERAS</v>
      </c>
      <c r="T1883" s="84" t="str">
        <f t="shared" si="206"/>
        <v>темно-синий</v>
      </c>
      <c r="Y1883" s="60">
        <f t="shared" si="207"/>
        <v>2</v>
      </c>
      <c r="Z1883" s="49">
        <f t="shared" si="208"/>
        <v>122</v>
      </c>
      <c r="AA1883" s="60">
        <f t="shared" si="209"/>
        <v>2122</v>
      </c>
    </row>
    <row r="1884" spans="1:27">
      <c r="A1884" s="84" t="str">
        <f t="shared" si="204"/>
        <v>68401062</v>
      </c>
      <c r="B1884" s="84" t="str">
        <f t="shared" si="205"/>
        <v>02-122-16</v>
      </c>
      <c r="C1884" s="113" t="s">
        <v>3640</v>
      </c>
      <c r="D1884" s="113" t="s">
        <v>3634</v>
      </c>
      <c r="E1884" s="113" t="s">
        <v>789</v>
      </c>
      <c r="F1884" s="114">
        <v>63</v>
      </c>
      <c r="G1884" s="113" t="s">
        <v>1429</v>
      </c>
      <c r="H1884" s="113" t="s">
        <v>55</v>
      </c>
      <c r="I1884" s="113" t="s">
        <v>786</v>
      </c>
      <c r="J1884" s="113" t="s">
        <v>318</v>
      </c>
      <c r="K1884" s="113" t="s">
        <v>382</v>
      </c>
      <c r="L1884" s="113" t="s">
        <v>420</v>
      </c>
      <c r="M1884" s="113" t="s">
        <v>388</v>
      </c>
      <c r="N1884" s="113" t="s">
        <v>44</v>
      </c>
      <c r="O1884" s="113" t="s">
        <v>428</v>
      </c>
      <c r="P1884" s="113" t="s">
        <v>824</v>
      </c>
      <c r="Q1884" s="113">
        <v>2</v>
      </c>
      <c r="R1884" s="113" t="s">
        <v>71</v>
      </c>
      <c r="S1884" s="84" t="str">
        <f t="shared" si="203"/>
        <v>HATTERAS</v>
      </c>
      <c r="T1884" s="84" t="str">
        <f t="shared" si="206"/>
        <v>темно-синий</v>
      </c>
      <c r="Y1884" s="60">
        <f t="shared" si="207"/>
        <v>2</v>
      </c>
      <c r="Z1884" s="49">
        <f t="shared" si="208"/>
        <v>122</v>
      </c>
      <c r="AA1884" s="60">
        <f t="shared" si="209"/>
        <v>2122</v>
      </c>
    </row>
    <row r="1885" spans="1:27">
      <c r="A1885" s="84" t="str">
        <f t="shared" si="204"/>
        <v>6840501333</v>
      </c>
      <c r="B1885" s="84" t="str">
        <f t="shared" si="205"/>
        <v>02-373-05</v>
      </c>
      <c r="C1885" s="113" t="s">
        <v>3641</v>
      </c>
      <c r="D1885" s="113" t="s">
        <v>3642</v>
      </c>
      <c r="E1885" s="113" t="s">
        <v>787</v>
      </c>
      <c r="F1885" s="114">
        <v>57</v>
      </c>
      <c r="G1885" s="113" t="s">
        <v>3643</v>
      </c>
      <c r="H1885" s="113" t="s">
        <v>277</v>
      </c>
      <c r="I1885" s="113" t="s">
        <v>3644</v>
      </c>
      <c r="J1885" s="113" t="s">
        <v>318</v>
      </c>
      <c r="K1885" s="113" t="s">
        <v>382</v>
      </c>
      <c r="L1885" s="113" t="s">
        <v>420</v>
      </c>
      <c r="M1885" s="113" t="s">
        <v>388</v>
      </c>
      <c r="N1885" s="113" t="s">
        <v>44</v>
      </c>
      <c r="O1885" s="113" t="s">
        <v>428</v>
      </c>
      <c r="P1885" s="113" t="s">
        <v>824</v>
      </c>
      <c r="Q1885" s="113">
        <v>333</v>
      </c>
      <c r="R1885" s="113" t="s">
        <v>83</v>
      </c>
      <c r="S1885" s="84" t="str">
        <f t="shared" si="203"/>
        <v>HATTERAS CASHMERE</v>
      </c>
      <c r="T1885" s="84" t="str">
        <f t="shared" si="206"/>
        <v>темно-серый</v>
      </c>
      <c r="Y1885" s="60">
        <f t="shared" si="207"/>
        <v>2</v>
      </c>
      <c r="Z1885" s="49">
        <f t="shared" si="208"/>
        <v>373</v>
      </c>
      <c r="AA1885" s="60">
        <f t="shared" si="209"/>
        <v>2373</v>
      </c>
    </row>
    <row r="1886" spans="1:27">
      <c r="A1886" s="84" t="str">
        <f t="shared" si="204"/>
        <v>6840501333</v>
      </c>
      <c r="B1886" s="84" t="str">
        <f t="shared" si="205"/>
        <v>02-373-05</v>
      </c>
      <c r="C1886" s="113" t="s">
        <v>3645</v>
      </c>
      <c r="D1886" s="113" t="s">
        <v>3642</v>
      </c>
      <c r="E1886" s="113" t="s">
        <v>797</v>
      </c>
      <c r="F1886" s="114">
        <v>58</v>
      </c>
      <c r="G1886" s="113" t="s">
        <v>3643</v>
      </c>
      <c r="H1886" s="113" t="s">
        <v>277</v>
      </c>
      <c r="I1886" s="113" t="s">
        <v>3644</v>
      </c>
      <c r="J1886" s="113" t="s">
        <v>318</v>
      </c>
      <c r="K1886" s="113" t="s">
        <v>382</v>
      </c>
      <c r="L1886" s="113" t="s">
        <v>420</v>
      </c>
      <c r="M1886" s="113" t="s">
        <v>388</v>
      </c>
      <c r="N1886" s="113" t="s">
        <v>44</v>
      </c>
      <c r="O1886" s="113" t="s">
        <v>428</v>
      </c>
      <c r="P1886" s="113" t="s">
        <v>824</v>
      </c>
      <c r="Q1886" s="113">
        <v>333</v>
      </c>
      <c r="R1886" s="113" t="s">
        <v>83</v>
      </c>
      <c r="S1886" s="84" t="str">
        <f t="shared" si="203"/>
        <v>HATTERAS CASHMERE</v>
      </c>
      <c r="T1886" s="84" t="str">
        <f t="shared" si="206"/>
        <v>темно-серый</v>
      </c>
      <c r="Y1886" s="60">
        <f t="shared" si="207"/>
        <v>2</v>
      </c>
      <c r="Z1886" s="49">
        <f t="shared" si="208"/>
        <v>373</v>
      </c>
      <c r="AA1886" s="60">
        <f t="shared" si="209"/>
        <v>2373</v>
      </c>
    </row>
    <row r="1887" spans="1:27">
      <c r="A1887" s="84" t="str">
        <f t="shared" si="204"/>
        <v>6840501333</v>
      </c>
      <c r="B1887" s="84" t="str">
        <f t="shared" si="205"/>
        <v>02-373-05</v>
      </c>
      <c r="C1887" s="113" t="s">
        <v>3646</v>
      </c>
      <c r="D1887" s="113" t="s">
        <v>3642</v>
      </c>
      <c r="E1887" s="113" t="s">
        <v>785</v>
      </c>
      <c r="F1887" s="114">
        <v>59</v>
      </c>
      <c r="G1887" s="113" t="s">
        <v>3643</v>
      </c>
      <c r="H1887" s="113" t="s">
        <v>277</v>
      </c>
      <c r="I1887" s="113" t="s">
        <v>3644</v>
      </c>
      <c r="J1887" s="113" t="s">
        <v>318</v>
      </c>
      <c r="K1887" s="113" t="s">
        <v>382</v>
      </c>
      <c r="L1887" s="113" t="s">
        <v>420</v>
      </c>
      <c r="M1887" s="113" t="s">
        <v>388</v>
      </c>
      <c r="N1887" s="113" t="s">
        <v>44</v>
      </c>
      <c r="O1887" s="113" t="s">
        <v>428</v>
      </c>
      <c r="P1887" s="113" t="s">
        <v>824</v>
      </c>
      <c r="Q1887" s="113">
        <v>333</v>
      </c>
      <c r="R1887" s="113" t="s">
        <v>83</v>
      </c>
      <c r="S1887" s="84" t="str">
        <f t="shared" si="203"/>
        <v>HATTERAS CASHMERE</v>
      </c>
      <c r="T1887" s="84" t="str">
        <f t="shared" si="206"/>
        <v>темно-серый</v>
      </c>
      <c r="Y1887" s="60">
        <f t="shared" si="207"/>
        <v>2</v>
      </c>
      <c r="Z1887" s="49">
        <f t="shared" si="208"/>
        <v>373</v>
      </c>
      <c r="AA1887" s="60">
        <f t="shared" si="209"/>
        <v>2373</v>
      </c>
    </row>
    <row r="1888" spans="1:27">
      <c r="A1888" s="84" t="str">
        <f t="shared" si="204"/>
        <v>6840501333</v>
      </c>
      <c r="B1888" s="84" t="str">
        <f t="shared" si="205"/>
        <v>02-373-05</v>
      </c>
      <c r="C1888" s="113" t="s">
        <v>3647</v>
      </c>
      <c r="D1888" s="113" t="s">
        <v>3642</v>
      </c>
      <c r="E1888" s="113" t="s">
        <v>798</v>
      </c>
      <c r="F1888" s="114">
        <v>60</v>
      </c>
      <c r="G1888" s="113" t="s">
        <v>3643</v>
      </c>
      <c r="H1888" s="113" t="s">
        <v>277</v>
      </c>
      <c r="I1888" s="113" t="s">
        <v>3644</v>
      </c>
      <c r="J1888" s="113" t="s">
        <v>318</v>
      </c>
      <c r="K1888" s="113" t="s">
        <v>382</v>
      </c>
      <c r="L1888" s="113" t="s">
        <v>420</v>
      </c>
      <c r="M1888" s="113" t="s">
        <v>388</v>
      </c>
      <c r="N1888" s="113" t="s">
        <v>44</v>
      </c>
      <c r="O1888" s="113" t="s">
        <v>428</v>
      </c>
      <c r="P1888" s="113" t="s">
        <v>824</v>
      </c>
      <c r="Q1888" s="113">
        <v>333</v>
      </c>
      <c r="R1888" s="113" t="s">
        <v>83</v>
      </c>
      <c r="S1888" s="84" t="str">
        <f t="shared" si="203"/>
        <v>HATTERAS CASHMERE</v>
      </c>
      <c r="T1888" s="84" t="str">
        <f t="shared" si="206"/>
        <v>темно-серый</v>
      </c>
      <c r="Y1888" s="60">
        <f t="shared" si="207"/>
        <v>2</v>
      </c>
      <c r="Z1888" s="49">
        <f t="shared" si="208"/>
        <v>373</v>
      </c>
      <c r="AA1888" s="60">
        <f t="shared" si="209"/>
        <v>2373</v>
      </c>
    </row>
    <row r="1889" spans="1:27">
      <c r="A1889" s="84" t="str">
        <f t="shared" si="204"/>
        <v>6840501333</v>
      </c>
      <c r="B1889" s="84" t="str">
        <f t="shared" si="205"/>
        <v>02-373-05</v>
      </c>
      <c r="C1889" s="113" t="s">
        <v>3648</v>
      </c>
      <c r="D1889" s="113" t="s">
        <v>3642</v>
      </c>
      <c r="E1889" s="113" t="s">
        <v>788</v>
      </c>
      <c r="F1889" s="114">
        <v>61</v>
      </c>
      <c r="G1889" s="113" t="s">
        <v>3643</v>
      </c>
      <c r="H1889" s="113" t="s">
        <v>277</v>
      </c>
      <c r="I1889" s="113" t="s">
        <v>3644</v>
      </c>
      <c r="J1889" s="113" t="s">
        <v>318</v>
      </c>
      <c r="K1889" s="113" t="s">
        <v>382</v>
      </c>
      <c r="L1889" s="113" t="s">
        <v>420</v>
      </c>
      <c r="M1889" s="113" t="s">
        <v>388</v>
      </c>
      <c r="N1889" s="113" t="s">
        <v>44</v>
      </c>
      <c r="O1889" s="113" t="s">
        <v>428</v>
      </c>
      <c r="P1889" s="113" t="s">
        <v>824</v>
      </c>
      <c r="Q1889" s="113">
        <v>333</v>
      </c>
      <c r="R1889" s="113" t="s">
        <v>83</v>
      </c>
      <c r="S1889" s="84" t="str">
        <f t="shared" si="203"/>
        <v>HATTERAS CASHMERE</v>
      </c>
      <c r="T1889" s="84" t="str">
        <f t="shared" si="206"/>
        <v>темно-серый</v>
      </c>
      <c r="Y1889" s="60">
        <f t="shared" si="207"/>
        <v>2</v>
      </c>
      <c r="Z1889" s="49">
        <f t="shared" si="208"/>
        <v>373</v>
      </c>
      <c r="AA1889" s="60">
        <f t="shared" si="209"/>
        <v>2373</v>
      </c>
    </row>
    <row r="1890" spans="1:27">
      <c r="A1890" s="84" t="str">
        <f t="shared" si="204"/>
        <v>68611017</v>
      </c>
      <c r="B1890" s="84" t="str">
        <f t="shared" si="205"/>
        <v>02-374-02</v>
      </c>
      <c r="C1890" s="113" t="s">
        <v>3649</v>
      </c>
      <c r="D1890" s="113" t="s">
        <v>3650</v>
      </c>
      <c r="E1890" s="113" t="s">
        <v>798</v>
      </c>
      <c r="F1890" s="114">
        <v>60</v>
      </c>
      <c r="G1890" s="113" t="s">
        <v>3651</v>
      </c>
      <c r="H1890" s="113" t="s">
        <v>63</v>
      </c>
      <c r="I1890" s="113" t="s">
        <v>1568</v>
      </c>
      <c r="J1890" s="113" t="s">
        <v>318</v>
      </c>
      <c r="K1890" s="113" t="s">
        <v>382</v>
      </c>
      <c r="L1890" s="113" t="s">
        <v>420</v>
      </c>
      <c r="M1890" s="113" t="s">
        <v>388</v>
      </c>
      <c r="N1890" s="113" t="s">
        <v>1569</v>
      </c>
      <c r="O1890" s="113" t="s">
        <v>433</v>
      </c>
      <c r="P1890" s="113" t="s">
        <v>824</v>
      </c>
      <c r="Q1890" s="113">
        <v>7</v>
      </c>
      <c r="R1890" s="113" t="s">
        <v>63</v>
      </c>
      <c r="S1890" s="84" t="str">
        <f t="shared" si="203"/>
        <v>8-PANEL CAP CORD</v>
      </c>
      <c r="T1890" s="84" t="str">
        <f t="shared" si="206"/>
        <v>бежевый</v>
      </c>
      <c r="Y1890" s="60">
        <f t="shared" si="207"/>
        <v>2</v>
      </c>
      <c r="Z1890" s="49">
        <f t="shared" si="208"/>
        <v>374</v>
      </c>
      <c r="AA1890" s="60">
        <f t="shared" si="209"/>
        <v>2374</v>
      </c>
    </row>
    <row r="1891" spans="1:27">
      <c r="A1891" s="84" t="str">
        <f t="shared" si="204"/>
        <v>68611017</v>
      </c>
      <c r="B1891" s="84" t="str">
        <f t="shared" si="205"/>
        <v>02-374-02</v>
      </c>
      <c r="C1891" s="113" t="s">
        <v>3652</v>
      </c>
      <c r="D1891" s="113" t="s">
        <v>3650</v>
      </c>
      <c r="E1891" s="113" t="s">
        <v>835</v>
      </c>
      <c r="F1891" s="114">
        <v>62</v>
      </c>
      <c r="G1891" s="113" t="s">
        <v>3651</v>
      </c>
      <c r="H1891" s="113" t="s">
        <v>63</v>
      </c>
      <c r="I1891" s="113" t="s">
        <v>1568</v>
      </c>
      <c r="J1891" s="113" t="s">
        <v>318</v>
      </c>
      <c r="K1891" s="113" t="s">
        <v>382</v>
      </c>
      <c r="L1891" s="113" t="s">
        <v>420</v>
      </c>
      <c r="M1891" s="113" t="s">
        <v>388</v>
      </c>
      <c r="N1891" s="113" t="s">
        <v>1569</v>
      </c>
      <c r="O1891" s="113" t="s">
        <v>433</v>
      </c>
      <c r="P1891" s="113" t="s">
        <v>824</v>
      </c>
      <c r="Q1891" s="113">
        <v>7</v>
      </c>
      <c r="R1891" s="113" t="s">
        <v>63</v>
      </c>
      <c r="S1891" s="84" t="str">
        <f t="shared" si="203"/>
        <v>8-PANEL CAP CORD</v>
      </c>
      <c r="T1891" s="84" t="str">
        <f t="shared" si="206"/>
        <v>бежевый</v>
      </c>
      <c r="Y1891" s="60">
        <f t="shared" si="207"/>
        <v>2</v>
      </c>
      <c r="Z1891" s="49">
        <f t="shared" si="208"/>
        <v>374</v>
      </c>
      <c r="AA1891" s="60">
        <f t="shared" si="209"/>
        <v>2374</v>
      </c>
    </row>
    <row r="1892" spans="1:27">
      <c r="A1892" s="84" t="str">
        <f t="shared" si="204"/>
        <v>68611017</v>
      </c>
      <c r="B1892" s="84" t="str">
        <f t="shared" si="205"/>
        <v>02-374-02</v>
      </c>
      <c r="C1892" s="113" t="s">
        <v>3653</v>
      </c>
      <c r="D1892" s="113" t="s">
        <v>3650</v>
      </c>
      <c r="E1892" s="113" t="s">
        <v>790</v>
      </c>
      <c r="F1892" s="114">
        <v>55</v>
      </c>
      <c r="G1892" s="113" t="s">
        <v>3651</v>
      </c>
      <c r="H1892" s="113" t="s">
        <v>63</v>
      </c>
      <c r="I1892" s="113" t="s">
        <v>1568</v>
      </c>
      <c r="J1892" s="113" t="s">
        <v>318</v>
      </c>
      <c r="K1892" s="113" t="s">
        <v>382</v>
      </c>
      <c r="L1892" s="113" t="s">
        <v>420</v>
      </c>
      <c r="M1892" s="113" t="s">
        <v>388</v>
      </c>
      <c r="N1892" s="113" t="s">
        <v>1569</v>
      </c>
      <c r="O1892" s="113" t="s">
        <v>433</v>
      </c>
      <c r="P1892" s="113" t="s">
        <v>824</v>
      </c>
      <c r="Q1892" s="113">
        <v>7</v>
      </c>
      <c r="R1892" s="113" t="s">
        <v>63</v>
      </c>
      <c r="S1892" s="84" t="str">
        <f t="shared" si="203"/>
        <v>8-PANEL CAP CORD</v>
      </c>
      <c r="T1892" s="84" t="str">
        <f t="shared" si="206"/>
        <v>бежевый</v>
      </c>
      <c r="Y1892" s="60">
        <f t="shared" si="207"/>
        <v>2</v>
      </c>
      <c r="Z1892" s="49">
        <f t="shared" si="208"/>
        <v>374</v>
      </c>
      <c r="AA1892" s="60">
        <f t="shared" si="209"/>
        <v>2374</v>
      </c>
    </row>
    <row r="1893" spans="1:27">
      <c r="A1893" s="84" t="str">
        <f t="shared" si="204"/>
        <v>68611017</v>
      </c>
      <c r="B1893" s="84" t="str">
        <f t="shared" si="205"/>
        <v>02-374-02</v>
      </c>
      <c r="C1893" s="113" t="s">
        <v>3654</v>
      </c>
      <c r="D1893" s="113" t="s">
        <v>3650</v>
      </c>
      <c r="E1893" s="113" t="s">
        <v>813</v>
      </c>
      <c r="F1893" s="114">
        <v>56</v>
      </c>
      <c r="G1893" s="113" t="s">
        <v>3651</v>
      </c>
      <c r="H1893" s="113" t="s">
        <v>63</v>
      </c>
      <c r="I1893" s="113" t="s">
        <v>1568</v>
      </c>
      <c r="J1893" s="113" t="s">
        <v>318</v>
      </c>
      <c r="K1893" s="113" t="s">
        <v>382</v>
      </c>
      <c r="L1893" s="113" t="s">
        <v>420</v>
      </c>
      <c r="M1893" s="113" t="s">
        <v>388</v>
      </c>
      <c r="N1893" s="113" t="s">
        <v>1569</v>
      </c>
      <c r="O1893" s="113" t="s">
        <v>433</v>
      </c>
      <c r="P1893" s="113" t="s">
        <v>824</v>
      </c>
      <c r="Q1893" s="113">
        <v>7</v>
      </c>
      <c r="R1893" s="113" t="s">
        <v>63</v>
      </c>
      <c r="S1893" s="84" t="str">
        <f t="shared" si="203"/>
        <v>8-PANEL CAP CORD</v>
      </c>
      <c r="T1893" s="84" t="str">
        <f t="shared" si="206"/>
        <v>бежевый</v>
      </c>
      <c r="Y1893" s="60">
        <f t="shared" si="207"/>
        <v>2</v>
      </c>
      <c r="Z1893" s="49">
        <f t="shared" si="208"/>
        <v>374</v>
      </c>
      <c r="AA1893" s="60">
        <f t="shared" si="209"/>
        <v>2374</v>
      </c>
    </row>
    <row r="1894" spans="1:27">
      <c r="A1894" s="84" t="str">
        <f t="shared" si="204"/>
        <v>68611017</v>
      </c>
      <c r="B1894" s="84" t="str">
        <f t="shared" si="205"/>
        <v>02-374-02</v>
      </c>
      <c r="C1894" s="113" t="s">
        <v>3655</v>
      </c>
      <c r="D1894" s="113" t="s">
        <v>3650</v>
      </c>
      <c r="E1894" s="113" t="s">
        <v>787</v>
      </c>
      <c r="F1894" s="114">
        <v>57</v>
      </c>
      <c r="G1894" s="113" t="s">
        <v>3651</v>
      </c>
      <c r="H1894" s="113" t="s">
        <v>63</v>
      </c>
      <c r="I1894" s="113" t="s">
        <v>1568</v>
      </c>
      <c r="J1894" s="113" t="s">
        <v>318</v>
      </c>
      <c r="K1894" s="113" t="s">
        <v>382</v>
      </c>
      <c r="L1894" s="113" t="s">
        <v>420</v>
      </c>
      <c r="M1894" s="113" t="s">
        <v>388</v>
      </c>
      <c r="N1894" s="113" t="s">
        <v>1569</v>
      </c>
      <c r="O1894" s="113" t="s">
        <v>433</v>
      </c>
      <c r="P1894" s="113" t="s">
        <v>824</v>
      </c>
      <c r="Q1894" s="113">
        <v>7</v>
      </c>
      <c r="R1894" s="113" t="s">
        <v>63</v>
      </c>
      <c r="S1894" s="84" t="str">
        <f t="shared" si="203"/>
        <v>8-PANEL CAP CORD</v>
      </c>
      <c r="T1894" s="84" t="str">
        <f t="shared" si="206"/>
        <v>бежевый</v>
      </c>
      <c r="Y1894" s="60">
        <f t="shared" si="207"/>
        <v>2</v>
      </c>
      <c r="Z1894" s="49">
        <f t="shared" si="208"/>
        <v>374</v>
      </c>
      <c r="AA1894" s="60">
        <f t="shared" si="209"/>
        <v>2374</v>
      </c>
    </row>
    <row r="1895" spans="1:27">
      <c r="A1895" s="84" t="str">
        <f t="shared" si="204"/>
        <v>68611017</v>
      </c>
      <c r="B1895" s="84" t="str">
        <f t="shared" si="205"/>
        <v>02-374-02</v>
      </c>
      <c r="C1895" s="113" t="s">
        <v>3656</v>
      </c>
      <c r="D1895" s="113" t="s">
        <v>3650</v>
      </c>
      <c r="E1895" s="113" t="s">
        <v>797</v>
      </c>
      <c r="F1895" s="114">
        <v>58</v>
      </c>
      <c r="G1895" s="113" t="s">
        <v>3651</v>
      </c>
      <c r="H1895" s="113" t="s">
        <v>63</v>
      </c>
      <c r="I1895" s="113" t="s">
        <v>1568</v>
      </c>
      <c r="J1895" s="113" t="s">
        <v>318</v>
      </c>
      <c r="K1895" s="113" t="s">
        <v>382</v>
      </c>
      <c r="L1895" s="113" t="s">
        <v>420</v>
      </c>
      <c r="M1895" s="113" t="s">
        <v>388</v>
      </c>
      <c r="N1895" s="113" t="s">
        <v>1569</v>
      </c>
      <c r="O1895" s="113" t="s">
        <v>433</v>
      </c>
      <c r="P1895" s="113" t="s">
        <v>824</v>
      </c>
      <c r="Q1895" s="113">
        <v>7</v>
      </c>
      <c r="R1895" s="113" t="s">
        <v>63</v>
      </c>
      <c r="S1895" s="84" t="str">
        <f t="shared" si="203"/>
        <v>8-PANEL CAP CORD</v>
      </c>
      <c r="T1895" s="84" t="str">
        <f t="shared" si="206"/>
        <v>бежевый</v>
      </c>
      <c r="Y1895" s="60">
        <f t="shared" si="207"/>
        <v>2</v>
      </c>
      <c r="Z1895" s="49">
        <f t="shared" si="208"/>
        <v>374</v>
      </c>
      <c r="AA1895" s="60">
        <f t="shared" si="209"/>
        <v>2374</v>
      </c>
    </row>
    <row r="1896" spans="1:27">
      <c r="A1896" s="84" t="str">
        <f t="shared" si="204"/>
        <v>68611017</v>
      </c>
      <c r="B1896" s="84" t="str">
        <f t="shared" si="205"/>
        <v>02-374-02</v>
      </c>
      <c r="C1896" s="113" t="s">
        <v>3657</v>
      </c>
      <c r="D1896" s="113" t="s">
        <v>3650</v>
      </c>
      <c r="E1896" s="113" t="s">
        <v>785</v>
      </c>
      <c r="F1896" s="114">
        <v>59</v>
      </c>
      <c r="G1896" s="113" t="s">
        <v>3651</v>
      </c>
      <c r="H1896" s="113" t="s">
        <v>63</v>
      </c>
      <c r="I1896" s="113" t="s">
        <v>1568</v>
      </c>
      <c r="J1896" s="113" t="s">
        <v>318</v>
      </c>
      <c r="K1896" s="113" t="s">
        <v>382</v>
      </c>
      <c r="L1896" s="113" t="s">
        <v>420</v>
      </c>
      <c r="M1896" s="113" t="s">
        <v>388</v>
      </c>
      <c r="N1896" s="113" t="s">
        <v>1569</v>
      </c>
      <c r="O1896" s="113" t="s">
        <v>433</v>
      </c>
      <c r="P1896" s="113" t="s">
        <v>824</v>
      </c>
      <c r="Q1896" s="113">
        <v>7</v>
      </c>
      <c r="R1896" s="113" t="s">
        <v>63</v>
      </c>
      <c r="S1896" s="84" t="str">
        <f t="shared" si="203"/>
        <v>8-PANEL CAP CORD</v>
      </c>
      <c r="T1896" s="84" t="str">
        <f t="shared" si="206"/>
        <v>бежевый</v>
      </c>
      <c r="Y1896" s="60">
        <f t="shared" si="207"/>
        <v>2</v>
      </c>
      <c r="Z1896" s="49">
        <f t="shared" si="208"/>
        <v>374</v>
      </c>
      <c r="AA1896" s="60">
        <f t="shared" si="209"/>
        <v>2374</v>
      </c>
    </row>
    <row r="1897" spans="1:27">
      <c r="A1897" s="84" t="str">
        <f t="shared" si="204"/>
        <v>68611017</v>
      </c>
      <c r="B1897" s="84" t="str">
        <f t="shared" si="205"/>
        <v>02-374-02</v>
      </c>
      <c r="C1897" s="113" t="s">
        <v>3658</v>
      </c>
      <c r="D1897" s="113" t="s">
        <v>3650</v>
      </c>
      <c r="E1897" s="113" t="s">
        <v>788</v>
      </c>
      <c r="F1897" s="114">
        <v>61</v>
      </c>
      <c r="G1897" s="113" t="s">
        <v>3651</v>
      </c>
      <c r="H1897" s="113" t="s">
        <v>63</v>
      </c>
      <c r="I1897" s="113" t="s">
        <v>1568</v>
      </c>
      <c r="J1897" s="113" t="s">
        <v>318</v>
      </c>
      <c r="K1897" s="113" t="s">
        <v>382</v>
      </c>
      <c r="L1897" s="113" t="s">
        <v>420</v>
      </c>
      <c r="M1897" s="113" t="s">
        <v>388</v>
      </c>
      <c r="N1897" s="113" t="s">
        <v>1569</v>
      </c>
      <c r="O1897" s="113" t="s">
        <v>433</v>
      </c>
      <c r="P1897" s="113" t="s">
        <v>824</v>
      </c>
      <c r="Q1897" s="113">
        <v>7</v>
      </c>
      <c r="R1897" s="113" t="s">
        <v>63</v>
      </c>
      <c r="S1897" s="84" t="str">
        <f t="shared" si="203"/>
        <v>8-PANEL CAP CORD</v>
      </c>
      <c r="T1897" s="84" t="str">
        <f t="shared" si="206"/>
        <v>бежевый</v>
      </c>
      <c r="Y1897" s="60">
        <f t="shared" si="207"/>
        <v>2</v>
      </c>
      <c r="Z1897" s="49">
        <f t="shared" si="208"/>
        <v>374</v>
      </c>
      <c r="AA1897" s="60">
        <f t="shared" si="209"/>
        <v>2374</v>
      </c>
    </row>
    <row r="1898" spans="1:27">
      <c r="A1898" s="84" t="str">
        <f t="shared" si="204"/>
        <v>68611017</v>
      </c>
      <c r="B1898" s="84" t="str">
        <f t="shared" si="205"/>
        <v>02-374-02</v>
      </c>
      <c r="C1898" s="113" t="s">
        <v>3659</v>
      </c>
      <c r="D1898" s="113" t="s">
        <v>3650</v>
      </c>
      <c r="E1898" s="113" t="s">
        <v>789</v>
      </c>
      <c r="F1898" s="114">
        <v>63</v>
      </c>
      <c r="G1898" s="113" t="s">
        <v>3651</v>
      </c>
      <c r="H1898" s="113" t="s">
        <v>63</v>
      </c>
      <c r="I1898" s="113" t="s">
        <v>1568</v>
      </c>
      <c r="J1898" s="113" t="s">
        <v>318</v>
      </c>
      <c r="K1898" s="113" t="s">
        <v>382</v>
      </c>
      <c r="L1898" s="113" t="s">
        <v>420</v>
      </c>
      <c r="M1898" s="113" t="s">
        <v>388</v>
      </c>
      <c r="N1898" s="113" t="s">
        <v>1569</v>
      </c>
      <c r="O1898" s="113" t="s">
        <v>433</v>
      </c>
      <c r="P1898" s="113" t="s">
        <v>824</v>
      </c>
      <c r="Q1898" s="113">
        <v>7</v>
      </c>
      <c r="R1898" s="113" t="s">
        <v>63</v>
      </c>
      <c r="S1898" s="84" t="str">
        <f t="shared" si="203"/>
        <v>8-PANEL CAP CORD</v>
      </c>
      <c r="T1898" s="84" t="str">
        <f t="shared" si="206"/>
        <v>бежевый</v>
      </c>
      <c r="Y1898" s="60">
        <f t="shared" si="207"/>
        <v>2</v>
      </c>
      <c r="Z1898" s="49">
        <f t="shared" si="208"/>
        <v>374</v>
      </c>
      <c r="AA1898" s="60">
        <f t="shared" si="209"/>
        <v>2374</v>
      </c>
    </row>
    <row r="1899" spans="1:27">
      <c r="A1899" s="84" t="str">
        <f t="shared" si="204"/>
        <v>94951021</v>
      </c>
      <c r="B1899" s="84" t="str">
        <f t="shared" si="205"/>
        <v>02-375-09</v>
      </c>
      <c r="C1899" s="113" t="s">
        <v>3660</v>
      </c>
      <c r="D1899" s="113" t="s">
        <v>3661</v>
      </c>
      <c r="E1899" s="113">
        <v>8.5</v>
      </c>
      <c r="F1899" s="114">
        <v>85</v>
      </c>
      <c r="G1899" s="113" t="s">
        <v>3662</v>
      </c>
      <c r="H1899" s="113" t="s">
        <v>53</v>
      </c>
      <c r="I1899" s="113" t="s">
        <v>3663</v>
      </c>
      <c r="J1899" s="113" t="s">
        <v>337</v>
      </c>
      <c r="K1899" s="113" t="s">
        <v>382</v>
      </c>
      <c r="L1899" s="113" t="s">
        <v>420</v>
      </c>
      <c r="M1899" s="113" t="s">
        <v>389</v>
      </c>
      <c r="O1899" s="113" t="s">
        <v>386</v>
      </c>
      <c r="P1899" s="113" t="s">
        <v>824</v>
      </c>
      <c r="Q1899" s="113">
        <v>1</v>
      </c>
      <c r="R1899" s="113" t="s">
        <v>53</v>
      </c>
      <c r="S1899" s="84" t="str">
        <f t="shared" si="203"/>
        <v>GLOVES SOFT SHELL GOAT NAPPA</v>
      </c>
      <c r="T1899" s="84" t="str">
        <f t="shared" si="206"/>
        <v>черный</v>
      </c>
      <c r="Y1899" s="60">
        <f t="shared" si="207"/>
        <v>2</v>
      </c>
      <c r="Z1899" s="49">
        <f t="shared" si="208"/>
        <v>375</v>
      </c>
      <c r="AA1899" s="60">
        <f t="shared" si="209"/>
        <v>2375</v>
      </c>
    </row>
    <row r="1900" spans="1:27">
      <c r="A1900" s="84" t="str">
        <f t="shared" si="204"/>
        <v>94951021</v>
      </c>
      <c r="B1900" s="84" t="str">
        <f t="shared" si="205"/>
        <v>02-375-09</v>
      </c>
      <c r="C1900" s="113" t="s">
        <v>3664</v>
      </c>
      <c r="D1900" s="113" t="s">
        <v>3661</v>
      </c>
      <c r="E1900" s="113">
        <v>9</v>
      </c>
      <c r="F1900" s="114">
        <v>9</v>
      </c>
      <c r="G1900" s="113" t="s">
        <v>3662</v>
      </c>
      <c r="H1900" s="113" t="s">
        <v>53</v>
      </c>
      <c r="I1900" s="113" t="s">
        <v>3663</v>
      </c>
      <c r="J1900" s="113" t="s">
        <v>337</v>
      </c>
      <c r="K1900" s="113" t="s">
        <v>382</v>
      </c>
      <c r="L1900" s="113" t="s">
        <v>420</v>
      </c>
      <c r="M1900" s="113" t="s">
        <v>389</v>
      </c>
      <c r="O1900" s="113" t="s">
        <v>386</v>
      </c>
      <c r="P1900" s="113" t="s">
        <v>824</v>
      </c>
      <c r="Q1900" s="113">
        <v>1</v>
      </c>
      <c r="R1900" s="113" t="s">
        <v>53</v>
      </c>
      <c r="S1900" s="84" t="str">
        <f t="shared" si="203"/>
        <v>GLOVES SOFT SHELL GOAT NAPPA</v>
      </c>
      <c r="T1900" s="84" t="str">
        <f t="shared" si="206"/>
        <v>черный</v>
      </c>
      <c r="Y1900" s="60">
        <f t="shared" si="207"/>
        <v>2</v>
      </c>
      <c r="Z1900" s="49">
        <f t="shared" si="208"/>
        <v>375</v>
      </c>
      <c r="AA1900" s="60">
        <f t="shared" si="209"/>
        <v>2375</v>
      </c>
    </row>
    <row r="1901" spans="1:27">
      <c r="A1901" s="84" t="str">
        <f t="shared" si="204"/>
        <v>94951021</v>
      </c>
      <c r="B1901" s="84" t="str">
        <f t="shared" si="205"/>
        <v>02-375-09</v>
      </c>
      <c r="C1901" s="113" t="s">
        <v>3665</v>
      </c>
      <c r="D1901" s="113" t="s">
        <v>3661</v>
      </c>
      <c r="E1901" s="113">
        <v>9.5</v>
      </c>
      <c r="F1901" s="114">
        <v>95</v>
      </c>
      <c r="G1901" s="113" t="s">
        <v>3662</v>
      </c>
      <c r="H1901" s="113" t="s">
        <v>53</v>
      </c>
      <c r="I1901" s="113" t="s">
        <v>3663</v>
      </c>
      <c r="J1901" s="113" t="s">
        <v>337</v>
      </c>
      <c r="K1901" s="113" t="s">
        <v>382</v>
      </c>
      <c r="L1901" s="113" t="s">
        <v>420</v>
      </c>
      <c r="M1901" s="113" t="s">
        <v>389</v>
      </c>
      <c r="O1901" s="113" t="s">
        <v>386</v>
      </c>
      <c r="P1901" s="113" t="s">
        <v>824</v>
      </c>
      <c r="Q1901" s="113">
        <v>1</v>
      </c>
      <c r="R1901" s="113" t="s">
        <v>53</v>
      </c>
      <c r="S1901" s="84" t="str">
        <f t="shared" si="203"/>
        <v>GLOVES SOFT SHELL GOAT NAPPA</v>
      </c>
      <c r="T1901" s="84" t="str">
        <f t="shared" si="206"/>
        <v>черный</v>
      </c>
      <c r="Y1901" s="60">
        <f t="shared" si="207"/>
        <v>2</v>
      </c>
      <c r="Z1901" s="49">
        <f t="shared" si="208"/>
        <v>375</v>
      </c>
      <c r="AA1901" s="60">
        <f t="shared" si="209"/>
        <v>2375</v>
      </c>
    </row>
    <row r="1902" spans="1:27">
      <c r="A1902" s="84" t="str">
        <f t="shared" si="204"/>
        <v>94972066</v>
      </c>
      <c r="B1902" s="84" t="str">
        <f t="shared" si="205"/>
        <v>02-238-14</v>
      </c>
      <c r="C1902" s="113" t="s">
        <v>3666</v>
      </c>
      <c r="D1902" s="113" t="s">
        <v>3667</v>
      </c>
      <c r="E1902" s="113">
        <v>8.5</v>
      </c>
      <c r="F1902" s="114">
        <v>85</v>
      </c>
      <c r="G1902" s="113" t="s">
        <v>2300</v>
      </c>
      <c r="H1902" s="113" t="s">
        <v>86</v>
      </c>
      <c r="I1902" s="113" t="s">
        <v>791</v>
      </c>
      <c r="J1902" s="113" t="s">
        <v>337</v>
      </c>
      <c r="K1902" s="113" t="s">
        <v>382</v>
      </c>
      <c r="L1902" s="113" t="s">
        <v>420</v>
      </c>
      <c r="M1902" s="113" t="s">
        <v>389</v>
      </c>
      <c r="N1902" s="113" t="s">
        <v>32</v>
      </c>
      <c r="O1902" s="113" t="s">
        <v>386</v>
      </c>
      <c r="P1902" s="113" t="s">
        <v>824</v>
      </c>
      <c r="Q1902" s="113">
        <v>6</v>
      </c>
      <c r="R1902" s="113" t="s">
        <v>86</v>
      </c>
      <c r="S1902" s="84" t="str">
        <f t="shared" si="203"/>
        <v>GLOVES GOAT NAPPA</v>
      </c>
      <c r="T1902" s="84" t="str">
        <f t="shared" si="206"/>
        <v>коричневый</v>
      </c>
      <c r="Y1902" s="60">
        <f t="shared" si="207"/>
        <v>2</v>
      </c>
      <c r="Z1902" s="49">
        <f t="shared" si="208"/>
        <v>238</v>
      </c>
      <c r="AA1902" s="60">
        <f t="shared" si="209"/>
        <v>2238</v>
      </c>
    </row>
    <row r="1903" spans="1:27">
      <c r="A1903" s="84" t="str">
        <f t="shared" si="204"/>
        <v>94972066</v>
      </c>
      <c r="B1903" s="84" t="str">
        <f t="shared" si="205"/>
        <v>02-238-14</v>
      </c>
      <c r="C1903" s="113" t="s">
        <v>3668</v>
      </c>
      <c r="D1903" s="113" t="s">
        <v>3667</v>
      </c>
      <c r="E1903" s="113">
        <v>9</v>
      </c>
      <c r="F1903" s="114">
        <v>9</v>
      </c>
      <c r="G1903" s="113" t="s">
        <v>2300</v>
      </c>
      <c r="H1903" s="113" t="s">
        <v>86</v>
      </c>
      <c r="I1903" s="113" t="s">
        <v>791</v>
      </c>
      <c r="J1903" s="113" t="s">
        <v>337</v>
      </c>
      <c r="K1903" s="113" t="s">
        <v>382</v>
      </c>
      <c r="L1903" s="113" t="s">
        <v>420</v>
      </c>
      <c r="M1903" s="113" t="s">
        <v>389</v>
      </c>
      <c r="N1903" s="113" t="s">
        <v>32</v>
      </c>
      <c r="O1903" s="113" t="s">
        <v>386</v>
      </c>
      <c r="P1903" s="113" t="s">
        <v>824</v>
      </c>
      <c r="Q1903" s="113">
        <v>6</v>
      </c>
      <c r="R1903" s="113" t="s">
        <v>86</v>
      </c>
      <c r="S1903" s="84" t="str">
        <f t="shared" si="203"/>
        <v>GLOVES GOAT NAPPA</v>
      </c>
      <c r="T1903" s="84" t="str">
        <f t="shared" si="206"/>
        <v>коричневый</v>
      </c>
      <c r="Y1903" s="60">
        <f t="shared" si="207"/>
        <v>2</v>
      </c>
      <c r="Z1903" s="49">
        <f t="shared" si="208"/>
        <v>238</v>
      </c>
      <c r="AA1903" s="60">
        <f t="shared" si="209"/>
        <v>2238</v>
      </c>
    </row>
    <row r="1904" spans="1:27">
      <c r="A1904" s="84" t="str">
        <f t="shared" si="204"/>
        <v>94972066</v>
      </c>
      <c r="B1904" s="84" t="str">
        <f t="shared" si="205"/>
        <v>02-238-14</v>
      </c>
      <c r="C1904" s="113" t="s">
        <v>3669</v>
      </c>
      <c r="D1904" s="113" t="s">
        <v>3667</v>
      </c>
      <c r="E1904" s="113">
        <v>9.5</v>
      </c>
      <c r="F1904" s="114">
        <v>95</v>
      </c>
      <c r="G1904" s="113" t="s">
        <v>2300</v>
      </c>
      <c r="H1904" s="113" t="s">
        <v>86</v>
      </c>
      <c r="I1904" s="113" t="s">
        <v>791</v>
      </c>
      <c r="J1904" s="113" t="s">
        <v>337</v>
      </c>
      <c r="K1904" s="113" t="s">
        <v>382</v>
      </c>
      <c r="L1904" s="113" t="s">
        <v>420</v>
      </c>
      <c r="M1904" s="113" t="s">
        <v>389</v>
      </c>
      <c r="N1904" s="113" t="s">
        <v>32</v>
      </c>
      <c r="O1904" s="113" t="s">
        <v>386</v>
      </c>
      <c r="P1904" s="113" t="s">
        <v>824</v>
      </c>
      <c r="Q1904" s="113">
        <v>6</v>
      </c>
      <c r="R1904" s="113" t="s">
        <v>86</v>
      </c>
      <c r="S1904" s="84" t="str">
        <f t="shared" si="203"/>
        <v>GLOVES GOAT NAPPA</v>
      </c>
      <c r="T1904" s="84" t="str">
        <f t="shared" si="206"/>
        <v>коричневый</v>
      </c>
      <c r="Y1904" s="60">
        <f t="shared" si="207"/>
        <v>2</v>
      </c>
      <c r="Z1904" s="49">
        <f t="shared" si="208"/>
        <v>238</v>
      </c>
      <c r="AA1904" s="60">
        <f t="shared" si="209"/>
        <v>2238</v>
      </c>
    </row>
    <row r="1905" spans="1:27">
      <c r="A1905" s="84" t="str">
        <f t="shared" si="204"/>
        <v>94972101</v>
      </c>
      <c r="B1905" s="84" t="str">
        <f t="shared" si="205"/>
        <v>02-376-09</v>
      </c>
      <c r="C1905" s="113" t="s">
        <v>3670</v>
      </c>
      <c r="D1905" s="113" t="s">
        <v>3671</v>
      </c>
      <c r="E1905" s="113">
        <v>8.5</v>
      </c>
      <c r="F1905" s="114">
        <v>85</v>
      </c>
      <c r="G1905" s="113" t="s">
        <v>3672</v>
      </c>
      <c r="H1905" s="113" t="s">
        <v>53</v>
      </c>
      <c r="I1905" s="113" t="s">
        <v>810</v>
      </c>
      <c r="J1905" s="113" t="s">
        <v>337</v>
      </c>
      <c r="K1905" s="113" t="s">
        <v>382</v>
      </c>
      <c r="L1905" s="113" t="s">
        <v>420</v>
      </c>
      <c r="M1905" s="113" t="s">
        <v>389</v>
      </c>
      <c r="N1905" s="113" t="s">
        <v>32</v>
      </c>
      <c r="O1905" s="113" t="s">
        <v>386</v>
      </c>
      <c r="P1905" s="113" t="s">
        <v>824</v>
      </c>
      <c r="Q1905" s="113">
        <v>1</v>
      </c>
      <c r="R1905" s="113" t="s">
        <v>53</v>
      </c>
      <c r="S1905" s="84" t="str">
        <f t="shared" si="203"/>
        <v>GLOVES GOAT NAPPA</v>
      </c>
      <c r="T1905" s="84" t="str">
        <f t="shared" si="206"/>
        <v>черный</v>
      </c>
      <c r="Y1905" s="60">
        <f t="shared" si="207"/>
        <v>2</v>
      </c>
      <c r="Z1905" s="49">
        <f t="shared" si="208"/>
        <v>376</v>
      </c>
      <c r="AA1905" s="60">
        <f t="shared" si="209"/>
        <v>2376</v>
      </c>
    </row>
    <row r="1906" spans="1:27">
      <c r="A1906" s="84" t="str">
        <f t="shared" si="204"/>
        <v>94972101</v>
      </c>
      <c r="B1906" s="84" t="str">
        <f t="shared" si="205"/>
        <v>02-376-09</v>
      </c>
      <c r="C1906" s="113" t="s">
        <v>3673</v>
      </c>
      <c r="D1906" s="113" t="s">
        <v>3671</v>
      </c>
      <c r="E1906" s="113">
        <v>9</v>
      </c>
      <c r="F1906" s="114">
        <v>9</v>
      </c>
      <c r="G1906" s="113" t="s">
        <v>3672</v>
      </c>
      <c r="H1906" s="113" t="s">
        <v>53</v>
      </c>
      <c r="I1906" s="113" t="s">
        <v>810</v>
      </c>
      <c r="J1906" s="113" t="s">
        <v>337</v>
      </c>
      <c r="K1906" s="113" t="s">
        <v>382</v>
      </c>
      <c r="L1906" s="113" t="s">
        <v>420</v>
      </c>
      <c r="M1906" s="113" t="s">
        <v>389</v>
      </c>
      <c r="N1906" s="113" t="s">
        <v>32</v>
      </c>
      <c r="O1906" s="113" t="s">
        <v>386</v>
      </c>
      <c r="P1906" s="113" t="s">
        <v>824</v>
      </c>
      <c r="Q1906" s="113">
        <v>1</v>
      </c>
      <c r="R1906" s="113" t="s">
        <v>53</v>
      </c>
      <c r="S1906" s="84" t="str">
        <f t="shared" si="203"/>
        <v>GLOVES GOAT NAPPA</v>
      </c>
      <c r="T1906" s="84" t="str">
        <f t="shared" si="206"/>
        <v>черный</v>
      </c>
      <c r="Y1906" s="60">
        <f t="shared" si="207"/>
        <v>2</v>
      </c>
      <c r="Z1906" s="49">
        <f t="shared" si="208"/>
        <v>376</v>
      </c>
      <c r="AA1906" s="60">
        <f t="shared" si="209"/>
        <v>2376</v>
      </c>
    </row>
    <row r="1907" spans="1:27">
      <c r="A1907" s="84" t="str">
        <f t="shared" si="204"/>
        <v>94972101</v>
      </c>
      <c r="B1907" s="84" t="str">
        <f t="shared" si="205"/>
        <v>02-376-09</v>
      </c>
      <c r="C1907" s="113" t="s">
        <v>3674</v>
      </c>
      <c r="D1907" s="113" t="s">
        <v>3671</v>
      </c>
      <c r="E1907" s="113">
        <v>9.5</v>
      </c>
      <c r="F1907" s="114">
        <v>95</v>
      </c>
      <c r="G1907" s="113" t="s">
        <v>3672</v>
      </c>
      <c r="H1907" s="113" t="s">
        <v>53</v>
      </c>
      <c r="I1907" s="113" t="s">
        <v>810</v>
      </c>
      <c r="J1907" s="113" t="s">
        <v>337</v>
      </c>
      <c r="K1907" s="113" t="s">
        <v>382</v>
      </c>
      <c r="L1907" s="113" t="s">
        <v>420</v>
      </c>
      <c r="M1907" s="113" t="s">
        <v>389</v>
      </c>
      <c r="N1907" s="113" t="s">
        <v>32</v>
      </c>
      <c r="O1907" s="113" t="s">
        <v>386</v>
      </c>
      <c r="P1907" s="113" t="s">
        <v>824</v>
      </c>
      <c r="Q1907" s="113">
        <v>1</v>
      </c>
      <c r="R1907" s="113" t="s">
        <v>53</v>
      </c>
      <c r="S1907" s="84" t="str">
        <f t="shared" si="203"/>
        <v>GLOVES GOAT NAPPA</v>
      </c>
      <c r="T1907" s="84" t="str">
        <f t="shared" si="206"/>
        <v>черный</v>
      </c>
      <c r="Y1907" s="60">
        <f t="shared" si="207"/>
        <v>2</v>
      </c>
      <c r="Z1907" s="49">
        <f t="shared" si="208"/>
        <v>376</v>
      </c>
      <c r="AA1907" s="60">
        <f t="shared" si="209"/>
        <v>2376</v>
      </c>
    </row>
    <row r="1908" spans="1:27">
      <c r="A1908" s="84" t="str">
        <f t="shared" si="204"/>
        <v>94972106</v>
      </c>
      <c r="B1908" s="84" t="str">
        <f t="shared" si="205"/>
        <v>02-376-14</v>
      </c>
      <c r="C1908" s="113" t="s">
        <v>3675</v>
      </c>
      <c r="D1908" s="113" t="s">
        <v>3676</v>
      </c>
      <c r="E1908" s="113">
        <v>8.5</v>
      </c>
      <c r="F1908" s="114">
        <v>85</v>
      </c>
      <c r="G1908" s="113" t="s">
        <v>3672</v>
      </c>
      <c r="H1908" s="113" t="s">
        <v>86</v>
      </c>
      <c r="I1908" s="113" t="s">
        <v>810</v>
      </c>
      <c r="J1908" s="113" t="s">
        <v>337</v>
      </c>
      <c r="K1908" s="113" t="s">
        <v>382</v>
      </c>
      <c r="L1908" s="113" t="s">
        <v>420</v>
      </c>
      <c r="M1908" s="113" t="s">
        <v>389</v>
      </c>
      <c r="N1908" s="113" t="s">
        <v>32</v>
      </c>
      <c r="O1908" s="113" t="s">
        <v>386</v>
      </c>
      <c r="P1908" s="113" t="s">
        <v>824</v>
      </c>
      <c r="Q1908" s="113">
        <v>6</v>
      </c>
      <c r="R1908" s="113" t="s">
        <v>86</v>
      </c>
      <c r="S1908" s="84" t="str">
        <f t="shared" si="203"/>
        <v>GLOVES GOAT NAPPA</v>
      </c>
      <c r="T1908" s="84" t="str">
        <f t="shared" si="206"/>
        <v>коричневый</v>
      </c>
      <c r="Y1908" s="60">
        <f t="shared" si="207"/>
        <v>2</v>
      </c>
      <c r="Z1908" s="49">
        <f t="shared" si="208"/>
        <v>376</v>
      </c>
      <c r="AA1908" s="60">
        <f t="shared" si="209"/>
        <v>2376</v>
      </c>
    </row>
    <row r="1909" spans="1:27">
      <c r="A1909" s="84" t="str">
        <f t="shared" si="204"/>
        <v>94972106</v>
      </c>
      <c r="B1909" s="84" t="str">
        <f t="shared" si="205"/>
        <v>02-376-14</v>
      </c>
      <c r="C1909" s="113" t="s">
        <v>3677</v>
      </c>
      <c r="D1909" s="113" t="s">
        <v>3676</v>
      </c>
      <c r="E1909" s="113">
        <v>9</v>
      </c>
      <c r="F1909" s="114">
        <v>9</v>
      </c>
      <c r="G1909" s="113" t="s">
        <v>3672</v>
      </c>
      <c r="H1909" s="113" t="s">
        <v>86</v>
      </c>
      <c r="I1909" s="113" t="s">
        <v>810</v>
      </c>
      <c r="J1909" s="113" t="s">
        <v>337</v>
      </c>
      <c r="K1909" s="113" t="s">
        <v>382</v>
      </c>
      <c r="L1909" s="113" t="s">
        <v>420</v>
      </c>
      <c r="M1909" s="113" t="s">
        <v>389</v>
      </c>
      <c r="N1909" s="113" t="s">
        <v>32</v>
      </c>
      <c r="O1909" s="113" t="s">
        <v>386</v>
      </c>
      <c r="P1909" s="113" t="s">
        <v>824</v>
      </c>
      <c r="Q1909" s="113">
        <v>6</v>
      </c>
      <c r="R1909" s="113" t="s">
        <v>86</v>
      </c>
      <c r="S1909" s="84" t="str">
        <f t="shared" si="203"/>
        <v>GLOVES GOAT NAPPA</v>
      </c>
      <c r="T1909" s="84" t="str">
        <f t="shared" si="206"/>
        <v>коричневый</v>
      </c>
      <c r="Y1909" s="60">
        <f t="shared" si="207"/>
        <v>2</v>
      </c>
      <c r="Z1909" s="49">
        <f t="shared" si="208"/>
        <v>376</v>
      </c>
      <c r="AA1909" s="60">
        <f t="shared" si="209"/>
        <v>2376</v>
      </c>
    </row>
    <row r="1910" spans="1:27">
      <c r="A1910" s="84" t="str">
        <f t="shared" si="204"/>
        <v>94972106</v>
      </c>
      <c r="B1910" s="84" t="str">
        <f t="shared" si="205"/>
        <v>02-376-14</v>
      </c>
      <c r="C1910" s="113" t="s">
        <v>3678</v>
      </c>
      <c r="D1910" s="113" t="s">
        <v>3676</v>
      </c>
      <c r="E1910" s="113">
        <v>9.5</v>
      </c>
      <c r="F1910" s="114">
        <v>95</v>
      </c>
      <c r="G1910" s="113" t="s">
        <v>3672</v>
      </c>
      <c r="H1910" s="113" t="s">
        <v>86</v>
      </c>
      <c r="I1910" s="113" t="s">
        <v>810</v>
      </c>
      <c r="J1910" s="113" t="s">
        <v>337</v>
      </c>
      <c r="K1910" s="113" t="s">
        <v>382</v>
      </c>
      <c r="L1910" s="113" t="s">
        <v>420</v>
      </c>
      <c r="M1910" s="113" t="s">
        <v>389</v>
      </c>
      <c r="N1910" s="113" t="s">
        <v>32</v>
      </c>
      <c r="O1910" s="113" t="s">
        <v>386</v>
      </c>
      <c r="P1910" s="113" t="s">
        <v>824</v>
      </c>
      <c r="Q1910" s="113">
        <v>6</v>
      </c>
      <c r="R1910" s="113" t="s">
        <v>86</v>
      </c>
      <c r="S1910" s="84" t="str">
        <f t="shared" si="203"/>
        <v>GLOVES GOAT NAPPA</v>
      </c>
      <c r="T1910" s="84" t="str">
        <f t="shared" si="206"/>
        <v>коричневый</v>
      </c>
      <c r="Y1910" s="60">
        <f t="shared" si="207"/>
        <v>2</v>
      </c>
      <c r="Z1910" s="49">
        <f t="shared" si="208"/>
        <v>376</v>
      </c>
      <c r="AA1910" s="60">
        <f t="shared" si="209"/>
        <v>2376</v>
      </c>
    </row>
    <row r="1911" spans="1:27">
      <c r="A1911" s="84" t="str">
        <f t="shared" si="204"/>
        <v>949721672</v>
      </c>
      <c r="B1911" s="84" t="str">
        <f t="shared" si="205"/>
        <v>02-377-03</v>
      </c>
      <c r="C1911" s="113" t="s">
        <v>3679</v>
      </c>
      <c r="D1911" s="113" t="s">
        <v>3680</v>
      </c>
      <c r="E1911" s="113">
        <v>8.5</v>
      </c>
      <c r="F1911" s="114">
        <v>85</v>
      </c>
      <c r="G1911" s="113" t="s">
        <v>3681</v>
      </c>
      <c r="H1911" s="113" t="s">
        <v>217</v>
      </c>
      <c r="I1911" s="113" t="s">
        <v>810</v>
      </c>
      <c r="J1911" s="113" t="s">
        <v>337</v>
      </c>
      <c r="K1911" s="113" t="s">
        <v>382</v>
      </c>
      <c r="L1911" s="113" t="s">
        <v>420</v>
      </c>
      <c r="M1911" s="113" t="s">
        <v>389</v>
      </c>
      <c r="N1911" s="113" t="s">
        <v>32</v>
      </c>
      <c r="O1911" s="113" t="s">
        <v>386</v>
      </c>
      <c r="P1911" s="113" t="s">
        <v>824</v>
      </c>
      <c r="Q1911" s="113">
        <v>72</v>
      </c>
      <c r="R1911" s="113" t="s">
        <v>199</v>
      </c>
      <c r="S1911" s="84" t="str">
        <f t="shared" si="203"/>
        <v>GLOVES GOAT NAPPA</v>
      </c>
      <c r="T1911" s="84" t="str">
        <f t="shared" si="206"/>
        <v>рыжий</v>
      </c>
      <c r="Y1911" s="60">
        <f t="shared" si="207"/>
        <v>2</v>
      </c>
      <c r="Z1911" s="49">
        <f t="shared" si="208"/>
        <v>377</v>
      </c>
      <c r="AA1911" s="60">
        <f t="shared" si="209"/>
        <v>2377</v>
      </c>
    </row>
    <row r="1912" spans="1:27">
      <c r="A1912" s="84" t="str">
        <f t="shared" si="204"/>
        <v>949721672</v>
      </c>
      <c r="B1912" s="84" t="str">
        <f t="shared" si="205"/>
        <v>02-377-03</v>
      </c>
      <c r="C1912" s="113" t="s">
        <v>3682</v>
      </c>
      <c r="D1912" s="113" t="s">
        <v>3680</v>
      </c>
      <c r="E1912" s="113">
        <v>9</v>
      </c>
      <c r="F1912" s="114">
        <v>9</v>
      </c>
      <c r="G1912" s="113" t="s">
        <v>3681</v>
      </c>
      <c r="H1912" s="113" t="s">
        <v>217</v>
      </c>
      <c r="I1912" s="113" t="s">
        <v>810</v>
      </c>
      <c r="J1912" s="113" t="s">
        <v>337</v>
      </c>
      <c r="K1912" s="113" t="s">
        <v>382</v>
      </c>
      <c r="L1912" s="113" t="s">
        <v>420</v>
      </c>
      <c r="M1912" s="113" t="s">
        <v>389</v>
      </c>
      <c r="N1912" s="113" t="s">
        <v>32</v>
      </c>
      <c r="O1912" s="113" t="s">
        <v>386</v>
      </c>
      <c r="P1912" s="113" t="s">
        <v>824</v>
      </c>
      <c r="Q1912" s="113">
        <v>72</v>
      </c>
      <c r="R1912" s="113" t="s">
        <v>199</v>
      </c>
      <c r="S1912" s="84" t="str">
        <f t="shared" si="203"/>
        <v>GLOVES GOAT NAPPA</v>
      </c>
      <c r="T1912" s="84" t="str">
        <f t="shared" si="206"/>
        <v>рыжий</v>
      </c>
      <c r="Y1912" s="60">
        <f t="shared" si="207"/>
        <v>2</v>
      </c>
      <c r="Z1912" s="49">
        <f t="shared" si="208"/>
        <v>377</v>
      </c>
      <c r="AA1912" s="60">
        <f t="shared" si="209"/>
        <v>2377</v>
      </c>
    </row>
    <row r="1913" spans="1:27">
      <c r="A1913" s="84" t="str">
        <f t="shared" si="204"/>
        <v>949721672</v>
      </c>
      <c r="B1913" s="84" t="str">
        <f t="shared" si="205"/>
        <v>02-377-03</v>
      </c>
      <c r="C1913" s="113" t="s">
        <v>3683</v>
      </c>
      <c r="D1913" s="113" t="s">
        <v>3680</v>
      </c>
      <c r="E1913" s="113">
        <v>9.5</v>
      </c>
      <c r="F1913" s="114">
        <v>95</v>
      </c>
      <c r="G1913" s="113" t="s">
        <v>3681</v>
      </c>
      <c r="H1913" s="113" t="s">
        <v>217</v>
      </c>
      <c r="I1913" s="113" t="s">
        <v>810</v>
      </c>
      <c r="J1913" s="113" t="s">
        <v>337</v>
      </c>
      <c r="K1913" s="113" t="s">
        <v>382</v>
      </c>
      <c r="L1913" s="113" t="s">
        <v>420</v>
      </c>
      <c r="M1913" s="113" t="s">
        <v>389</v>
      </c>
      <c r="N1913" s="113" t="s">
        <v>32</v>
      </c>
      <c r="O1913" s="113" t="s">
        <v>386</v>
      </c>
      <c r="P1913" s="113" t="s">
        <v>824</v>
      </c>
      <c r="Q1913" s="113">
        <v>72</v>
      </c>
      <c r="R1913" s="113" t="s">
        <v>199</v>
      </c>
      <c r="S1913" s="84" t="str">
        <f t="shared" si="203"/>
        <v>GLOVES GOAT NAPPA</v>
      </c>
      <c r="T1913" s="84" t="str">
        <f t="shared" si="206"/>
        <v>рыжий</v>
      </c>
      <c r="Y1913" s="60">
        <f t="shared" si="207"/>
        <v>2</v>
      </c>
      <c r="Z1913" s="49">
        <f t="shared" si="208"/>
        <v>377</v>
      </c>
      <c r="AA1913" s="60">
        <f t="shared" si="209"/>
        <v>2377</v>
      </c>
    </row>
    <row r="1914" spans="1:27">
      <c r="A1914" s="84" t="str">
        <f t="shared" si="204"/>
        <v>949721966</v>
      </c>
      <c r="B1914" s="84" t="str">
        <f t="shared" si="205"/>
        <v>02-378-91</v>
      </c>
      <c r="C1914" s="113" t="s">
        <v>3684</v>
      </c>
      <c r="D1914" s="113" t="s">
        <v>3685</v>
      </c>
      <c r="E1914" s="113">
        <v>8.5</v>
      </c>
      <c r="F1914" s="114">
        <v>85</v>
      </c>
      <c r="G1914" s="113" t="s">
        <v>3686</v>
      </c>
      <c r="H1914" s="113" t="s">
        <v>86</v>
      </c>
      <c r="I1914" s="113" t="s">
        <v>810</v>
      </c>
      <c r="J1914" s="113" t="s">
        <v>337</v>
      </c>
      <c r="K1914" s="113" t="s">
        <v>382</v>
      </c>
      <c r="L1914" s="113" t="s">
        <v>420</v>
      </c>
      <c r="M1914" s="113" t="s">
        <v>389</v>
      </c>
      <c r="N1914" s="113" t="s">
        <v>32</v>
      </c>
      <c r="O1914" s="113" t="s">
        <v>386</v>
      </c>
      <c r="P1914" s="113" t="s">
        <v>824</v>
      </c>
      <c r="Q1914" s="113">
        <v>66</v>
      </c>
      <c r="R1914" s="113" t="s">
        <v>86</v>
      </c>
      <c r="S1914" s="84" t="str">
        <f t="shared" si="203"/>
        <v>GLOVES SHEEP GOAT NAPPA</v>
      </c>
      <c r="T1914" s="84" t="str">
        <f t="shared" si="206"/>
        <v>коричневый</v>
      </c>
      <c r="Y1914" s="60">
        <f t="shared" si="207"/>
        <v>2</v>
      </c>
      <c r="Z1914" s="49">
        <f t="shared" si="208"/>
        <v>378</v>
      </c>
      <c r="AA1914" s="60">
        <f t="shared" si="209"/>
        <v>2378</v>
      </c>
    </row>
    <row r="1915" spans="1:27">
      <c r="A1915" s="84" t="str">
        <f t="shared" si="204"/>
        <v>949721966</v>
      </c>
      <c r="B1915" s="84" t="str">
        <f t="shared" si="205"/>
        <v>02-378-91</v>
      </c>
      <c r="C1915" s="113" t="s">
        <v>3687</v>
      </c>
      <c r="D1915" s="113" t="s">
        <v>3685</v>
      </c>
      <c r="E1915" s="113">
        <v>9</v>
      </c>
      <c r="F1915" s="114">
        <v>9</v>
      </c>
      <c r="G1915" s="113" t="s">
        <v>3686</v>
      </c>
      <c r="H1915" s="113" t="s">
        <v>86</v>
      </c>
      <c r="I1915" s="113" t="s">
        <v>810</v>
      </c>
      <c r="J1915" s="113" t="s">
        <v>337</v>
      </c>
      <c r="K1915" s="113" t="s">
        <v>382</v>
      </c>
      <c r="L1915" s="113" t="s">
        <v>420</v>
      </c>
      <c r="M1915" s="113" t="s">
        <v>389</v>
      </c>
      <c r="N1915" s="113" t="s">
        <v>32</v>
      </c>
      <c r="O1915" s="113" t="s">
        <v>386</v>
      </c>
      <c r="P1915" s="113" t="s">
        <v>824</v>
      </c>
      <c r="Q1915" s="113">
        <v>66</v>
      </c>
      <c r="R1915" s="113" t="s">
        <v>86</v>
      </c>
      <c r="S1915" s="84" t="str">
        <f t="shared" si="203"/>
        <v>GLOVES SHEEP GOAT NAPPA</v>
      </c>
      <c r="T1915" s="84" t="str">
        <f t="shared" si="206"/>
        <v>коричневый</v>
      </c>
      <c r="Y1915" s="60">
        <f t="shared" si="207"/>
        <v>2</v>
      </c>
      <c r="Z1915" s="49">
        <f t="shared" si="208"/>
        <v>378</v>
      </c>
      <c r="AA1915" s="60">
        <f t="shared" si="209"/>
        <v>2378</v>
      </c>
    </row>
    <row r="1916" spans="1:27">
      <c r="A1916" s="84" t="str">
        <f t="shared" si="204"/>
        <v>949721966</v>
      </c>
      <c r="B1916" s="84" t="str">
        <f t="shared" si="205"/>
        <v>02-378-91</v>
      </c>
      <c r="C1916" s="113" t="s">
        <v>3688</v>
      </c>
      <c r="D1916" s="113" t="s">
        <v>3685</v>
      </c>
      <c r="E1916" s="113">
        <v>9.5</v>
      </c>
      <c r="F1916" s="114">
        <v>95</v>
      </c>
      <c r="G1916" s="113" t="s">
        <v>3686</v>
      </c>
      <c r="H1916" s="113" t="s">
        <v>86</v>
      </c>
      <c r="I1916" s="113" t="s">
        <v>810</v>
      </c>
      <c r="J1916" s="113" t="s">
        <v>337</v>
      </c>
      <c r="K1916" s="113" t="s">
        <v>382</v>
      </c>
      <c r="L1916" s="113" t="s">
        <v>420</v>
      </c>
      <c r="M1916" s="113" t="s">
        <v>389</v>
      </c>
      <c r="N1916" s="113" t="s">
        <v>32</v>
      </c>
      <c r="O1916" s="113" t="s">
        <v>386</v>
      </c>
      <c r="P1916" s="113" t="s">
        <v>824</v>
      </c>
      <c r="Q1916" s="113">
        <v>66</v>
      </c>
      <c r="R1916" s="113" t="s">
        <v>86</v>
      </c>
      <c r="S1916" s="84" t="str">
        <f t="shared" si="203"/>
        <v>GLOVES SHEEP GOAT NAPPA</v>
      </c>
      <c r="T1916" s="84" t="str">
        <f t="shared" si="206"/>
        <v>коричневый</v>
      </c>
      <c r="Y1916" s="60">
        <f t="shared" si="207"/>
        <v>2</v>
      </c>
      <c r="Z1916" s="49">
        <f t="shared" si="208"/>
        <v>378</v>
      </c>
      <c r="AA1916" s="60">
        <f t="shared" si="209"/>
        <v>2378</v>
      </c>
    </row>
    <row r="1917" spans="1:27">
      <c r="A1917" s="84" t="str">
        <f t="shared" si="204"/>
        <v>94979051</v>
      </c>
      <c r="B1917" s="84" t="str">
        <f t="shared" si="205"/>
        <v>02-379-09</v>
      </c>
      <c r="C1917" s="113" t="s">
        <v>3689</v>
      </c>
      <c r="D1917" s="113" t="s">
        <v>3690</v>
      </c>
      <c r="E1917" s="113">
        <v>8.5</v>
      </c>
      <c r="F1917" s="114">
        <v>85</v>
      </c>
      <c r="G1917" s="113" t="s">
        <v>3691</v>
      </c>
      <c r="H1917" s="113" t="s">
        <v>53</v>
      </c>
      <c r="I1917" s="113" t="s">
        <v>810</v>
      </c>
      <c r="J1917" s="113" t="s">
        <v>337</v>
      </c>
      <c r="K1917" s="113" t="s">
        <v>382</v>
      </c>
      <c r="L1917" s="113" t="s">
        <v>420</v>
      </c>
      <c r="M1917" s="113" t="s">
        <v>389</v>
      </c>
      <c r="N1917" s="113" t="s">
        <v>32</v>
      </c>
      <c r="O1917" s="113" t="s">
        <v>386</v>
      </c>
      <c r="P1917" s="113" t="s">
        <v>824</v>
      </c>
      <c r="Q1917" s="113">
        <v>1</v>
      </c>
      <c r="R1917" s="113" t="s">
        <v>53</v>
      </c>
      <c r="S1917" s="84" t="str">
        <f t="shared" si="203"/>
        <v>GLOVES DEER NAPPA</v>
      </c>
      <c r="T1917" s="84" t="str">
        <f t="shared" si="206"/>
        <v>черный</v>
      </c>
      <c r="Y1917" s="60">
        <f t="shared" si="207"/>
        <v>2</v>
      </c>
      <c r="Z1917" s="49">
        <f t="shared" si="208"/>
        <v>379</v>
      </c>
      <c r="AA1917" s="60">
        <f t="shared" si="209"/>
        <v>2379</v>
      </c>
    </row>
    <row r="1918" spans="1:27">
      <c r="A1918" s="84" t="str">
        <f t="shared" si="204"/>
        <v>94979051</v>
      </c>
      <c r="B1918" s="84" t="str">
        <f t="shared" si="205"/>
        <v>02-379-09</v>
      </c>
      <c r="C1918" s="113" t="s">
        <v>3692</v>
      </c>
      <c r="D1918" s="113" t="s">
        <v>3690</v>
      </c>
      <c r="E1918" s="113">
        <v>9</v>
      </c>
      <c r="F1918" s="114">
        <v>9</v>
      </c>
      <c r="G1918" s="113" t="s">
        <v>3691</v>
      </c>
      <c r="H1918" s="113" t="s">
        <v>53</v>
      </c>
      <c r="I1918" s="113" t="s">
        <v>810</v>
      </c>
      <c r="J1918" s="113" t="s">
        <v>337</v>
      </c>
      <c r="K1918" s="113" t="s">
        <v>382</v>
      </c>
      <c r="L1918" s="113" t="s">
        <v>420</v>
      </c>
      <c r="M1918" s="113" t="s">
        <v>389</v>
      </c>
      <c r="N1918" s="113" t="s">
        <v>32</v>
      </c>
      <c r="O1918" s="113" t="s">
        <v>386</v>
      </c>
      <c r="P1918" s="113" t="s">
        <v>824</v>
      </c>
      <c r="Q1918" s="113">
        <v>1</v>
      </c>
      <c r="R1918" s="113" t="s">
        <v>53</v>
      </c>
      <c r="S1918" s="84" t="str">
        <f t="shared" si="203"/>
        <v>GLOVES DEER NAPPA</v>
      </c>
      <c r="T1918" s="84" t="str">
        <f t="shared" si="206"/>
        <v>черный</v>
      </c>
      <c r="Y1918" s="60">
        <f t="shared" si="207"/>
        <v>2</v>
      </c>
      <c r="Z1918" s="49">
        <f t="shared" si="208"/>
        <v>379</v>
      </c>
      <c r="AA1918" s="60">
        <f t="shared" si="209"/>
        <v>2379</v>
      </c>
    </row>
    <row r="1919" spans="1:27">
      <c r="A1919" s="84" t="str">
        <f t="shared" si="204"/>
        <v>94979051</v>
      </c>
      <c r="B1919" s="84" t="str">
        <f t="shared" si="205"/>
        <v>02-379-09</v>
      </c>
      <c r="C1919" s="113" t="s">
        <v>3693</v>
      </c>
      <c r="D1919" s="113" t="s">
        <v>3690</v>
      </c>
      <c r="E1919" s="113">
        <v>9.5</v>
      </c>
      <c r="F1919" s="114">
        <v>95</v>
      </c>
      <c r="G1919" s="113" t="s">
        <v>3691</v>
      </c>
      <c r="H1919" s="113" t="s">
        <v>53</v>
      </c>
      <c r="I1919" s="113" t="s">
        <v>810</v>
      </c>
      <c r="J1919" s="113" t="s">
        <v>337</v>
      </c>
      <c r="K1919" s="113" t="s">
        <v>382</v>
      </c>
      <c r="L1919" s="113" t="s">
        <v>420</v>
      </c>
      <c r="M1919" s="113" t="s">
        <v>389</v>
      </c>
      <c r="N1919" s="113" t="s">
        <v>32</v>
      </c>
      <c r="O1919" s="113" t="s">
        <v>386</v>
      </c>
      <c r="P1919" s="113" t="s">
        <v>824</v>
      </c>
      <c r="Q1919" s="113">
        <v>1</v>
      </c>
      <c r="R1919" s="113" t="s">
        <v>53</v>
      </c>
      <c r="S1919" s="84" t="str">
        <f t="shared" si="203"/>
        <v>GLOVES DEER NAPPA</v>
      </c>
      <c r="T1919" s="84" t="str">
        <f t="shared" si="206"/>
        <v>черный</v>
      </c>
      <c r="Y1919" s="60">
        <f t="shared" si="207"/>
        <v>2</v>
      </c>
      <c r="Z1919" s="49">
        <f t="shared" si="208"/>
        <v>379</v>
      </c>
      <c r="AA1919" s="60">
        <f t="shared" si="209"/>
        <v>2379</v>
      </c>
    </row>
    <row r="1920" spans="1:27">
      <c r="A1920" s="84" t="str">
        <f t="shared" si="204"/>
        <v>851930161</v>
      </c>
      <c r="B1920" s="84" t="str">
        <f t="shared" si="205"/>
        <v>02-137-91</v>
      </c>
      <c r="C1920" s="113" t="s">
        <v>3694</v>
      </c>
      <c r="D1920" s="113" t="s">
        <v>3695</v>
      </c>
      <c r="E1920" s="113" t="s">
        <v>800</v>
      </c>
      <c r="F1920" s="114">
        <v>0</v>
      </c>
      <c r="G1920" s="113" t="s">
        <v>1614</v>
      </c>
      <c r="H1920" s="113" t="s">
        <v>271</v>
      </c>
      <c r="I1920" s="113" t="s">
        <v>786</v>
      </c>
      <c r="J1920" s="113" t="s">
        <v>340</v>
      </c>
      <c r="K1920" s="113" t="s">
        <v>382</v>
      </c>
      <c r="L1920" s="113" t="s">
        <v>420</v>
      </c>
      <c r="M1920" s="113" t="s">
        <v>389</v>
      </c>
      <c r="N1920" s="113" t="s">
        <v>44</v>
      </c>
      <c r="O1920" s="113" t="s">
        <v>385</v>
      </c>
      <c r="P1920" s="113" t="s">
        <v>824</v>
      </c>
      <c r="Q1920" s="113">
        <v>61</v>
      </c>
      <c r="R1920" s="113" t="s">
        <v>86</v>
      </c>
      <c r="S1920" s="84" t="str">
        <f t="shared" si="203"/>
        <v>NORTHPORT</v>
      </c>
      <c r="T1920" s="84" t="str">
        <f t="shared" si="206"/>
        <v>темно-коричневый</v>
      </c>
      <c r="Y1920" s="60">
        <f t="shared" si="207"/>
        <v>2</v>
      </c>
      <c r="Z1920" s="49">
        <f t="shared" si="208"/>
        <v>137</v>
      </c>
      <c r="AA1920" s="60">
        <f t="shared" si="209"/>
        <v>2137</v>
      </c>
    </row>
    <row r="1921" spans="1:27">
      <c r="A1921" s="84" t="str">
        <f t="shared" si="204"/>
        <v>85392011</v>
      </c>
      <c r="B1921" s="84" t="str">
        <f t="shared" si="205"/>
        <v>02-380-09</v>
      </c>
      <c r="C1921" s="113" t="s">
        <v>3696</v>
      </c>
      <c r="D1921" s="113" t="s">
        <v>3697</v>
      </c>
      <c r="E1921" s="113" t="s">
        <v>800</v>
      </c>
      <c r="F1921" s="114">
        <v>0</v>
      </c>
      <c r="G1921" s="113" t="s">
        <v>3698</v>
      </c>
      <c r="H1921" s="113" t="s">
        <v>53</v>
      </c>
      <c r="I1921" s="113" t="s">
        <v>3699</v>
      </c>
      <c r="J1921" s="113" t="s">
        <v>340</v>
      </c>
      <c r="K1921" s="113" t="s">
        <v>382</v>
      </c>
      <c r="L1921" s="113" t="s">
        <v>420</v>
      </c>
      <c r="M1921" s="113" t="s">
        <v>389</v>
      </c>
      <c r="N1921" s="113" t="s">
        <v>516</v>
      </c>
      <c r="O1921" s="113" t="s">
        <v>386</v>
      </c>
      <c r="P1921" s="113" t="s">
        <v>824</v>
      </c>
      <c r="Q1921" s="113">
        <v>1</v>
      </c>
      <c r="R1921" s="113" t="s">
        <v>53</v>
      </c>
      <c r="S1921" s="84" t="str">
        <f t="shared" si="203"/>
        <v>SURTH CASHMERE</v>
      </c>
      <c r="T1921" s="84" t="str">
        <f t="shared" si="206"/>
        <v>черный</v>
      </c>
      <c r="Y1921" s="60">
        <f t="shared" si="207"/>
        <v>2</v>
      </c>
      <c r="Z1921" s="49">
        <f t="shared" si="208"/>
        <v>380</v>
      </c>
      <c r="AA1921" s="60">
        <f t="shared" si="209"/>
        <v>2380</v>
      </c>
    </row>
    <row r="1922" spans="1:27">
      <c r="A1922" s="84" t="str">
        <f t="shared" si="204"/>
        <v>85392013</v>
      </c>
      <c r="B1922" s="84" t="str">
        <f t="shared" si="205"/>
        <v>02-380-08</v>
      </c>
      <c r="C1922" s="113" t="s">
        <v>3700</v>
      </c>
      <c r="D1922" s="113" t="s">
        <v>3701</v>
      </c>
      <c r="E1922" s="113" t="s">
        <v>800</v>
      </c>
      <c r="F1922" s="114">
        <v>0</v>
      </c>
      <c r="G1922" s="113" t="s">
        <v>3698</v>
      </c>
      <c r="H1922" s="113" t="s">
        <v>83</v>
      </c>
      <c r="I1922" s="113" t="s">
        <v>3699</v>
      </c>
      <c r="J1922" s="113" t="s">
        <v>340</v>
      </c>
      <c r="K1922" s="113" t="s">
        <v>382</v>
      </c>
      <c r="L1922" s="113" t="s">
        <v>420</v>
      </c>
      <c r="M1922" s="113" t="s">
        <v>389</v>
      </c>
      <c r="N1922" s="113" t="s">
        <v>516</v>
      </c>
      <c r="O1922" s="113" t="s">
        <v>386</v>
      </c>
      <c r="P1922" s="113" t="s">
        <v>824</v>
      </c>
      <c r="Q1922" s="113">
        <v>3</v>
      </c>
      <c r="R1922" s="113" t="s">
        <v>83</v>
      </c>
      <c r="S1922" s="84" t="str">
        <f t="shared" ref="S1922:S1985" si="210">IF(A1922&lt;&gt;"",IF(FIND(" ",G1922)&gt;=1,MID(G1922,FIND(" ",G1922)+1,LEN(G1922)),""),"")</f>
        <v>SURTH CASHMERE</v>
      </c>
      <c r="T1922" s="84" t="str">
        <f t="shared" si="206"/>
        <v>серый</v>
      </c>
      <c r="Y1922" s="60">
        <f t="shared" si="207"/>
        <v>2</v>
      </c>
      <c r="Z1922" s="49">
        <f t="shared" si="208"/>
        <v>380</v>
      </c>
      <c r="AA1922" s="60">
        <f t="shared" si="209"/>
        <v>2380</v>
      </c>
    </row>
    <row r="1923" spans="1:27">
      <c r="A1923" s="84" t="str">
        <f t="shared" ref="A1923:A1986" si="211">IF(G1923&amp;Q1923&lt;&gt;"",IF(FIND(" ",G1923)&gt;=1,MID(G1923,1,FIND(" ",G1923)-1)&amp;Q1923,G1923&amp;Q1923),"")</f>
        <v>859912423</v>
      </c>
      <c r="B1923" s="84" t="str">
        <f t="shared" ref="B1923:B1986" si="212">IF(C1923&lt;&gt;"",LEFT(C1923,9),"")</f>
        <v>02-381-00</v>
      </c>
      <c r="C1923" s="113" t="s">
        <v>3702</v>
      </c>
      <c r="D1923" s="113" t="s">
        <v>3703</v>
      </c>
      <c r="E1923" s="113" t="s">
        <v>800</v>
      </c>
      <c r="F1923" s="114">
        <v>0</v>
      </c>
      <c r="G1923" s="113" t="s">
        <v>3704</v>
      </c>
      <c r="H1923" s="113" t="s">
        <v>256</v>
      </c>
      <c r="I1923" s="113" t="s">
        <v>812</v>
      </c>
      <c r="J1923" s="113" t="s">
        <v>342</v>
      </c>
      <c r="K1923" s="113" t="s">
        <v>382</v>
      </c>
      <c r="L1923" s="113" t="s">
        <v>420</v>
      </c>
      <c r="M1923" s="113" t="s">
        <v>389</v>
      </c>
      <c r="N1923" s="113" t="s">
        <v>46</v>
      </c>
      <c r="O1923" s="113" t="s">
        <v>386</v>
      </c>
      <c r="P1923" s="113" t="s">
        <v>824</v>
      </c>
      <c r="Q1923" s="113">
        <v>23</v>
      </c>
      <c r="R1923" s="113" t="s">
        <v>71</v>
      </c>
      <c r="S1923" s="84" t="str">
        <f t="shared" si="210"/>
        <v>JOHN STETSON POMPOM</v>
      </c>
      <c r="T1923" s="84" t="str">
        <f t="shared" ref="T1923:T1986" si="213">IF(H1923&lt;&gt;"",H1923,"")</f>
        <v>синий / серый</v>
      </c>
      <c r="Y1923" s="60">
        <f t="shared" ref="Y1923:Y1986" si="214">IFERROR(VALUE(MID($C1923,1,2)),0)</f>
        <v>2</v>
      </c>
      <c r="Z1923" s="49">
        <f t="shared" ref="Z1923:Z1986" si="215">IFERROR(VALUE(MID($C1923,4,3)),0)</f>
        <v>381</v>
      </c>
      <c r="AA1923" s="60">
        <f t="shared" ref="AA1923:AA1986" si="216">VALUE(RIGHT("00"&amp;Y1923,2)&amp;RIGHT("000"&amp;Z1923,3))</f>
        <v>2381</v>
      </c>
    </row>
    <row r="1924" spans="1:27">
      <c r="A1924" s="84" t="str">
        <f t="shared" si="211"/>
        <v>85991251</v>
      </c>
      <c r="B1924" s="84" t="str">
        <f t="shared" si="212"/>
        <v>02-382-09</v>
      </c>
      <c r="C1924" s="113" t="s">
        <v>3705</v>
      </c>
      <c r="D1924" s="113" t="s">
        <v>3706</v>
      </c>
      <c r="E1924" s="113" t="s">
        <v>800</v>
      </c>
      <c r="F1924" s="114">
        <v>0</v>
      </c>
      <c r="G1924" s="113" t="s">
        <v>3707</v>
      </c>
      <c r="H1924" s="113" t="s">
        <v>53</v>
      </c>
      <c r="I1924" s="113" t="s">
        <v>812</v>
      </c>
      <c r="J1924" s="113" t="s">
        <v>342</v>
      </c>
      <c r="K1924" s="113" t="s">
        <v>382</v>
      </c>
      <c r="L1924" s="113" t="s">
        <v>420</v>
      </c>
      <c r="M1924" s="113" t="s">
        <v>389</v>
      </c>
      <c r="N1924" s="113" t="s">
        <v>46</v>
      </c>
      <c r="O1924" s="113" t="s">
        <v>386</v>
      </c>
      <c r="P1924" s="113" t="s">
        <v>824</v>
      </c>
      <c r="Q1924" s="113">
        <v>1</v>
      </c>
      <c r="R1924" s="113" t="s">
        <v>53</v>
      </c>
      <c r="S1924" s="84" t="str">
        <f t="shared" si="210"/>
        <v>BEANIE POMPOM</v>
      </c>
      <c r="T1924" s="84" t="str">
        <f t="shared" si="213"/>
        <v>черный</v>
      </c>
      <c r="Y1924" s="60">
        <f t="shared" si="214"/>
        <v>2</v>
      </c>
      <c r="Z1924" s="49">
        <f t="shared" si="215"/>
        <v>382</v>
      </c>
      <c r="AA1924" s="60">
        <f t="shared" si="216"/>
        <v>2382</v>
      </c>
    </row>
    <row r="1925" spans="1:27">
      <c r="A1925" s="84" t="str">
        <f t="shared" si="211"/>
        <v>859920822</v>
      </c>
      <c r="B1925" s="84" t="str">
        <f t="shared" si="212"/>
        <v>02-383-16</v>
      </c>
      <c r="C1925" s="113" t="s">
        <v>3708</v>
      </c>
      <c r="D1925" s="113" t="s">
        <v>3709</v>
      </c>
      <c r="E1925" s="113" t="s">
        <v>800</v>
      </c>
      <c r="F1925" s="114">
        <v>0</v>
      </c>
      <c r="G1925" s="113" t="s">
        <v>3710</v>
      </c>
      <c r="H1925" s="113" t="s">
        <v>71</v>
      </c>
      <c r="I1925" s="113" t="s">
        <v>3699</v>
      </c>
      <c r="J1925" s="113" t="s">
        <v>340</v>
      </c>
      <c r="K1925" s="113" t="s">
        <v>382</v>
      </c>
      <c r="L1925" s="113" t="s">
        <v>420</v>
      </c>
      <c r="M1925" s="113" t="s">
        <v>389</v>
      </c>
      <c r="N1925" s="113" t="s">
        <v>516</v>
      </c>
      <c r="O1925" s="113" t="s">
        <v>386</v>
      </c>
      <c r="P1925" s="113" t="s">
        <v>824</v>
      </c>
      <c r="Q1925" s="113">
        <v>22</v>
      </c>
      <c r="R1925" s="113" t="s">
        <v>71</v>
      </c>
      <c r="S1925" s="84" t="str">
        <f t="shared" si="210"/>
        <v>BEANIE CASHMERE</v>
      </c>
      <c r="T1925" s="84" t="str">
        <f t="shared" si="213"/>
        <v>синий</v>
      </c>
      <c r="Y1925" s="60">
        <f t="shared" si="214"/>
        <v>2</v>
      </c>
      <c r="Z1925" s="49">
        <f t="shared" si="215"/>
        <v>383</v>
      </c>
      <c r="AA1925" s="60">
        <f t="shared" si="216"/>
        <v>2383</v>
      </c>
    </row>
    <row r="1926" spans="1:27">
      <c r="A1926" s="84" t="str">
        <f t="shared" si="211"/>
        <v>859920832</v>
      </c>
      <c r="B1926" s="84" t="str">
        <f t="shared" si="212"/>
        <v>02-383-05</v>
      </c>
      <c r="C1926" s="113" t="s">
        <v>3711</v>
      </c>
      <c r="D1926" s="113" t="s">
        <v>3712</v>
      </c>
      <c r="E1926" s="113" t="s">
        <v>800</v>
      </c>
      <c r="F1926" s="114">
        <v>0</v>
      </c>
      <c r="G1926" s="113" t="s">
        <v>3710</v>
      </c>
      <c r="H1926" s="113" t="s">
        <v>277</v>
      </c>
      <c r="I1926" s="113" t="s">
        <v>3699</v>
      </c>
      <c r="J1926" s="113" t="s">
        <v>340</v>
      </c>
      <c r="K1926" s="113" t="s">
        <v>382</v>
      </c>
      <c r="L1926" s="113" t="s">
        <v>420</v>
      </c>
      <c r="M1926" s="113" t="s">
        <v>389</v>
      </c>
      <c r="N1926" s="113" t="s">
        <v>516</v>
      </c>
      <c r="O1926" s="113" t="s">
        <v>386</v>
      </c>
      <c r="P1926" s="113" t="s">
        <v>824</v>
      </c>
      <c r="Q1926" s="113">
        <v>32</v>
      </c>
      <c r="R1926" s="113" t="s">
        <v>83</v>
      </c>
      <c r="S1926" s="84" t="str">
        <f t="shared" si="210"/>
        <v>BEANIE CASHMERE</v>
      </c>
      <c r="T1926" s="84" t="str">
        <f t="shared" si="213"/>
        <v>темно-серый</v>
      </c>
      <c r="Y1926" s="60">
        <f t="shared" si="214"/>
        <v>2</v>
      </c>
      <c r="Z1926" s="49">
        <f t="shared" si="215"/>
        <v>383</v>
      </c>
      <c r="AA1926" s="60">
        <f t="shared" si="216"/>
        <v>2383</v>
      </c>
    </row>
    <row r="1927" spans="1:27">
      <c r="A1927" s="84" t="str">
        <f t="shared" si="211"/>
        <v>85993021</v>
      </c>
      <c r="B1927" s="84" t="str">
        <f t="shared" si="212"/>
        <v>02-384-09</v>
      </c>
      <c r="C1927" s="113" t="s">
        <v>3713</v>
      </c>
      <c r="D1927" s="113" t="s">
        <v>3714</v>
      </c>
      <c r="E1927" s="113" t="s">
        <v>800</v>
      </c>
      <c r="F1927" s="114">
        <v>0</v>
      </c>
      <c r="G1927" s="113" t="s">
        <v>3715</v>
      </c>
      <c r="H1927" s="113" t="s">
        <v>53</v>
      </c>
      <c r="I1927" s="113" t="s">
        <v>786</v>
      </c>
      <c r="J1927" s="113" t="s">
        <v>340</v>
      </c>
      <c r="K1927" s="113" t="s">
        <v>382</v>
      </c>
      <c r="L1927" s="113" t="s">
        <v>420</v>
      </c>
      <c r="M1927" s="113" t="s">
        <v>389</v>
      </c>
      <c r="N1927" s="113" t="s">
        <v>44</v>
      </c>
      <c r="O1927" s="113" t="s">
        <v>385</v>
      </c>
      <c r="P1927" s="113" t="s">
        <v>824</v>
      </c>
      <c r="Q1927" s="113">
        <v>1</v>
      </c>
      <c r="R1927" s="113" t="s">
        <v>53</v>
      </c>
      <c r="S1927" s="84" t="str">
        <f t="shared" si="210"/>
        <v>NASHVILLE KNIT DOCKER</v>
      </c>
      <c r="T1927" s="84" t="str">
        <f t="shared" si="213"/>
        <v>черный</v>
      </c>
      <c r="Y1927" s="60">
        <f t="shared" si="214"/>
        <v>2</v>
      </c>
      <c r="Z1927" s="49">
        <f t="shared" si="215"/>
        <v>384</v>
      </c>
      <c r="AA1927" s="60">
        <f t="shared" si="216"/>
        <v>2384</v>
      </c>
    </row>
    <row r="1928" spans="1:27">
      <c r="A1928" s="84" t="str">
        <f t="shared" si="211"/>
        <v>859930233</v>
      </c>
      <c r="B1928" s="84" t="str">
        <f t="shared" si="212"/>
        <v>02-384-05</v>
      </c>
      <c r="C1928" s="113" t="s">
        <v>3716</v>
      </c>
      <c r="D1928" s="113" t="s">
        <v>3717</v>
      </c>
      <c r="E1928" s="113" t="s">
        <v>800</v>
      </c>
      <c r="F1928" s="114">
        <v>0</v>
      </c>
      <c r="G1928" s="113" t="s">
        <v>3715</v>
      </c>
      <c r="H1928" s="113" t="s">
        <v>277</v>
      </c>
      <c r="I1928" s="113" t="s">
        <v>786</v>
      </c>
      <c r="J1928" s="113" t="s">
        <v>340</v>
      </c>
      <c r="K1928" s="113" t="s">
        <v>382</v>
      </c>
      <c r="L1928" s="113" t="s">
        <v>420</v>
      </c>
      <c r="M1928" s="113" t="s">
        <v>389</v>
      </c>
      <c r="N1928" s="113" t="s">
        <v>44</v>
      </c>
      <c r="O1928" s="113" t="s">
        <v>385</v>
      </c>
      <c r="P1928" s="113" t="s">
        <v>824</v>
      </c>
      <c r="Q1928" s="113">
        <v>33</v>
      </c>
      <c r="R1928" s="113" t="s">
        <v>83</v>
      </c>
      <c r="S1928" s="84" t="str">
        <f t="shared" si="210"/>
        <v>NASHVILLE KNIT DOCKER</v>
      </c>
      <c r="T1928" s="84" t="str">
        <f t="shared" si="213"/>
        <v>темно-серый</v>
      </c>
      <c r="Y1928" s="60">
        <f t="shared" si="214"/>
        <v>2</v>
      </c>
      <c r="Z1928" s="49">
        <f t="shared" si="215"/>
        <v>384</v>
      </c>
      <c r="AA1928" s="60">
        <f t="shared" si="216"/>
        <v>2384</v>
      </c>
    </row>
    <row r="1929" spans="1:27">
      <c r="A1929" s="84" t="str">
        <f t="shared" si="211"/>
        <v>85993191</v>
      </c>
      <c r="B1929" s="84" t="str">
        <f t="shared" si="212"/>
        <v>02-385-09</v>
      </c>
      <c r="C1929" s="113" t="s">
        <v>3718</v>
      </c>
      <c r="D1929" s="113" t="s">
        <v>3719</v>
      </c>
      <c r="E1929" s="113" t="s">
        <v>800</v>
      </c>
      <c r="F1929" s="114">
        <v>0</v>
      </c>
      <c r="G1929" s="113" t="s">
        <v>3720</v>
      </c>
      <c r="H1929" s="113" t="s">
        <v>53</v>
      </c>
      <c r="I1929" s="113" t="s">
        <v>811</v>
      </c>
      <c r="J1929" s="113" t="s">
        <v>340</v>
      </c>
      <c r="K1929" s="113" t="s">
        <v>382</v>
      </c>
      <c r="L1929" s="113" t="s">
        <v>420</v>
      </c>
      <c r="M1929" s="113" t="s">
        <v>389</v>
      </c>
      <c r="N1929" s="113" t="s">
        <v>44</v>
      </c>
      <c r="O1929" s="113" t="s">
        <v>385</v>
      </c>
      <c r="P1929" s="113" t="s">
        <v>824</v>
      </c>
      <c r="Q1929" s="113">
        <v>1</v>
      </c>
      <c r="R1929" s="113" t="s">
        <v>53</v>
      </c>
      <c r="S1929" s="84" t="str">
        <f t="shared" si="210"/>
        <v>ONALASKA CUFF MERINO</v>
      </c>
      <c r="T1929" s="84" t="str">
        <f t="shared" si="213"/>
        <v>черный</v>
      </c>
      <c r="Y1929" s="60">
        <f t="shared" si="214"/>
        <v>2</v>
      </c>
      <c r="Z1929" s="49">
        <f t="shared" si="215"/>
        <v>385</v>
      </c>
      <c r="AA1929" s="60">
        <f t="shared" si="216"/>
        <v>2385</v>
      </c>
    </row>
    <row r="1930" spans="1:27">
      <c r="A1930" s="84" t="str">
        <f t="shared" si="211"/>
        <v>85993193</v>
      </c>
      <c r="B1930" s="84" t="str">
        <f t="shared" si="212"/>
        <v>02-385-08</v>
      </c>
      <c r="C1930" s="113" t="s">
        <v>3721</v>
      </c>
      <c r="D1930" s="113" t="s">
        <v>3722</v>
      </c>
      <c r="E1930" s="113" t="s">
        <v>800</v>
      </c>
      <c r="F1930" s="114">
        <v>0</v>
      </c>
      <c r="G1930" s="113" t="s">
        <v>3720</v>
      </c>
      <c r="H1930" s="113" t="s">
        <v>83</v>
      </c>
      <c r="I1930" s="113" t="s">
        <v>811</v>
      </c>
      <c r="J1930" s="113" t="s">
        <v>340</v>
      </c>
      <c r="K1930" s="113" t="s">
        <v>382</v>
      </c>
      <c r="L1930" s="113" t="s">
        <v>420</v>
      </c>
      <c r="M1930" s="113" t="s">
        <v>389</v>
      </c>
      <c r="N1930" s="113" t="s">
        <v>44</v>
      </c>
      <c r="O1930" s="113" t="s">
        <v>385</v>
      </c>
      <c r="P1930" s="113" t="s">
        <v>824</v>
      </c>
      <c r="Q1930" s="113">
        <v>3</v>
      </c>
      <c r="R1930" s="113" t="s">
        <v>83</v>
      </c>
      <c r="S1930" s="84" t="str">
        <f t="shared" si="210"/>
        <v>ONALASKA CUFF MERINO</v>
      </c>
      <c r="T1930" s="84" t="str">
        <f t="shared" si="213"/>
        <v>серый</v>
      </c>
      <c r="Y1930" s="60">
        <f t="shared" si="214"/>
        <v>2</v>
      </c>
      <c r="Z1930" s="49">
        <f t="shared" si="215"/>
        <v>385</v>
      </c>
      <c r="AA1930" s="60">
        <f t="shared" si="216"/>
        <v>2385</v>
      </c>
    </row>
    <row r="1931" spans="1:27">
      <c r="A1931" s="84" t="str">
        <f t="shared" si="211"/>
        <v>859933027</v>
      </c>
      <c r="B1931" s="84" t="str">
        <f t="shared" si="212"/>
        <v>02-386-92</v>
      </c>
      <c r="C1931" s="113" t="s">
        <v>3723</v>
      </c>
      <c r="D1931" s="113" t="s">
        <v>3724</v>
      </c>
      <c r="E1931" s="113" t="s">
        <v>800</v>
      </c>
      <c r="F1931" s="114">
        <v>0</v>
      </c>
      <c r="G1931" s="113" t="s">
        <v>3725</v>
      </c>
      <c r="H1931" s="113" t="s">
        <v>175</v>
      </c>
      <c r="I1931" s="113" t="s">
        <v>816</v>
      </c>
      <c r="J1931" s="113" t="s">
        <v>340</v>
      </c>
      <c r="K1931" s="113" t="s">
        <v>382</v>
      </c>
      <c r="L1931" s="113" t="s">
        <v>420</v>
      </c>
      <c r="M1931" s="113" t="s">
        <v>389</v>
      </c>
      <c r="N1931" s="113" t="s">
        <v>44</v>
      </c>
      <c r="O1931" s="113" t="s">
        <v>385</v>
      </c>
      <c r="P1931" s="113" t="s">
        <v>824</v>
      </c>
      <c r="Q1931" s="113">
        <v>27</v>
      </c>
      <c r="R1931" s="113" t="s">
        <v>86</v>
      </c>
      <c r="S1931" s="84" t="str">
        <f t="shared" si="210"/>
        <v>BEANIE WOOL/ACRYLIC</v>
      </c>
      <c r="T1931" s="84" t="str">
        <f t="shared" si="213"/>
        <v>коричневый / синий</v>
      </c>
      <c r="Y1931" s="60">
        <f t="shared" si="214"/>
        <v>2</v>
      </c>
      <c r="Z1931" s="49">
        <f t="shared" si="215"/>
        <v>386</v>
      </c>
      <c r="AA1931" s="60">
        <f t="shared" si="216"/>
        <v>2386</v>
      </c>
    </row>
    <row r="1932" spans="1:27">
      <c r="A1932" s="84" t="str">
        <f t="shared" si="211"/>
        <v>85993451</v>
      </c>
      <c r="B1932" s="84" t="str">
        <f t="shared" si="212"/>
        <v>02-387-09</v>
      </c>
      <c r="C1932" s="113" t="s">
        <v>3726</v>
      </c>
      <c r="D1932" s="113" t="s">
        <v>3727</v>
      </c>
      <c r="E1932" s="113" t="s">
        <v>800</v>
      </c>
      <c r="F1932" s="114">
        <v>0</v>
      </c>
      <c r="G1932" s="113" t="s">
        <v>3728</v>
      </c>
      <c r="H1932" s="113" t="s">
        <v>53</v>
      </c>
      <c r="I1932" s="113" t="s">
        <v>811</v>
      </c>
      <c r="J1932" s="113" t="s">
        <v>340</v>
      </c>
      <c r="K1932" s="113" t="s">
        <v>382</v>
      </c>
      <c r="L1932" s="113" t="s">
        <v>420</v>
      </c>
      <c r="M1932" s="113" t="s">
        <v>389</v>
      </c>
      <c r="N1932" s="113" t="s">
        <v>44</v>
      </c>
      <c r="O1932" s="113" t="s">
        <v>385</v>
      </c>
      <c r="P1932" s="113" t="s">
        <v>824</v>
      </c>
      <c r="Q1932" s="113">
        <v>1</v>
      </c>
      <c r="R1932" s="113" t="s">
        <v>53</v>
      </c>
      <c r="S1932" s="84" t="str">
        <f t="shared" si="210"/>
        <v>BEANIE MERINO</v>
      </c>
      <c r="T1932" s="84" t="str">
        <f t="shared" si="213"/>
        <v>черный</v>
      </c>
      <c r="Y1932" s="60">
        <f t="shared" si="214"/>
        <v>2</v>
      </c>
      <c r="Z1932" s="49">
        <f t="shared" si="215"/>
        <v>387</v>
      </c>
      <c r="AA1932" s="60">
        <f t="shared" si="216"/>
        <v>2387</v>
      </c>
    </row>
    <row r="1933" spans="1:27">
      <c r="A1933" s="84" t="str">
        <f t="shared" si="211"/>
        <v>85993452</v>
      </c>
      <c r="B1933" s="84" t="str">
        <f t="shared" si="212"/>
        <v>02-387-16</v>
      </c>
      <c r="C1933" s="113" t="s">
        <v>3729</v>
      </c>
      <c r="D1933" s="113" t="s">
        <v>3730</v>
      </c>
      <c r="E1933" s="113" t="s">
        <v>800</v>
      </c>
      <c r="F1933" s="114">
        <v>0</v>
      </c>
      <c r="G1933" s="113" t="s">
        <v>3728</v>
      </c>
      <c r="H1933" s="113" t="s">
        <v>55</v>
      </c>
      <c r="I1933" s="113" t="s">
        <v>811</v>
      </c>
      <c r="J1933" s="113" t="s">
        <v>340</v>
      </c>
      <c r="K1933" s="113" t="s">
        <v>382</v>
      </c>
      <c r="L1933" s="113" t="s">
        <v>420</v>
      </c>
      <c r="M1933" s="113" t="s">
        <v>389</v>
      </c>
      <c r="N1933" s="113" t="s">
        <v>44</v>
      </c>
      <c r="O1933" s="113" t="s">
        <v>385</v>
      </c>
      <c r="P1933" s="113" t="s">
        <v>824</v>
      </c>
      <c r="Q1933" s="113">
        <v>2</v>
      </c>
      <c r="R1933" s="113" t="s">
        <v>71</v>
      </c>
      <c r="S1933" s="84" t="str">
        <f t="shared" si="210"/>
        <v>BEANIE MERINO</v>
      </c>
      <c r="T1933" s="84" t="str">
        <f t="shared" si="213"/>
        <v>темно-синий</v>
      </c>
      <c r="Y1933" s="60">
        <f t="shared" si="214"/>
        <v>2</v>
      </c>
      <c r="Z1933" s="49">
        <f t="shared" si="215"/>
        <v>387</v>
      </c>
      <c r="AA1933" s="60">
        <f t="shared" si="216"/>
        <v>2387</v>
      </c>
    </row>
    <row r="1934" spans="1:27">
      <c r="A1934" s="84" t="str">
        <f t="shared" si="211"/>
        <v>85993458</v>
      </c>
      <c r="B1934" s="84" t="str">
        <f t="shared" si="212"/>
        <v>02-387-18</v>
      </c>
      <c r="C1934" s="113" t="s">
        <v>3731</v>
      </c>
      <c r="D1934" s="113" t="s">
        <v>3732</v>
      </c>
      <c r="E1934" s="113" t="s">
        <v>800</v>
      </c>
      <c r="F1934" s="114">
        <v>0</v>
      </c>
      <c r="G1934" s="113" t="s">
        <v>3728</v>
      </c>
      <c r="H1934" s="113" t="s">
        <v>78</v>
      </c>
      <c r="I1934" s="113" t="s">
        <v>811</v>
      </c>
      <c r="J1934" s="113" t="s">
        <v>340</v>
      </c>
      <c r="K1934" s="113" t="s">
        <v>382</v>
      </c>
      <c r="L1934" s="113" t="s">
        <v>420</v>
      </c>
      <c r="M1934" s="113" t="s">
        <v>389</v>
      </c>
      <c r="N1934" s="113" t="s">
        <v>44</v>
      </c>
      <c r="O1934" s="113" t="s">
        <v>385</v>
      </c>
      <c r="P1934" s="113" t="s">
        <v>824</v>
      </c>
      <c r="Q1934" s="113">
        <v>8</v>
      </c>
      <c r="R1934" s="113" t="s">
        <v>78</v>
      </c>
      <c r="S1934" s="84" t="str">
        <f t="shared" si="210"/>
        <v>BEANIE MERINO</v>
      </c>
      <c r="T1934" s="84" t="str">
        <f t="shared" si="213"/>
        <v>красный</v>
      </c>
      <c r="Y1934" s="60">
        <f t="shared" si="214"/>
        <v>2</v>
      </c>
      <c r="Z1934" s="49">
        <f t="shared" si="215"/>
        <v>387</v>
      </c>
      <c r="AA1934" s="60">
        <f t="shared" si="216"/>
        <v>2387</v>
      </c>
    </row>
    <row r="1935" spans="1:27">
      <c r="A1935" s="84" t="str">
        <f t="shared" si="211"/>
        <v>859934522</v>
      </c>
      <c r="B1935" s="84" t="str">
        <f t="shared" si="212"/>
        <v>02-387-06</v>
      </c>
      <c r="C1935" s="113" t="s">
        <v>3733</v>
      </c>
      <c r="D1935" s="113" t="s">
        <v>3734</v>
      </c>
      <c r="E1935" s="113" t="s">
        <v>800</v>
      </c>
      <c r="F1935" s="114">
        <v>0</v>
      </c>
      <c r="G1935" s="113" t="s">
        <v>3728</v>
      </c>
      <c r="H1935" s="113" t="s">
        <v>71</v>
      </c>
      <c r="I1935" s="113" t="s">
        <v>786</v>
      </c>
      <c r="J1935" s="113" t="s">
        <v>340</v>
      </c>
      <c r="K1935" s="113" t="s">
        <v>382</v>
      </c>
      <c r="L1935" s="113" t="s">
        <v>420</v>
      </c>
      <c r="M1935" s="113" t="s">
        <v>389</v>
      </c>
      <c r="N1935" s="113" t="s">
        <v>44</v>
      </c>
      <c r="O1935" s="113" t="s">
        <v>385</v>
      </c>
      <c r="P1935" s="113" t="s">
        <v>824</v>
      </c>
      <c r="Q1935" s="113">
        <v>22</v>
      </c>
      <c r="R1935" s="113" t="s">
        <v>71</v>
      </c>
      <c r="S1935" s="84" t="str">
        <f t="shared" si="210"/>
        <v>BEANIE MERINO</v>
      </c>
      <c r="T1935" s="84" t="str">
        <f t="shared" si="213"/>
        <v>синий</v>
      </c>
      <c r="Y1935" s="60">
        <f t="shared" si="214"/>
        <v>2</v>
      </c>
      <c r="Z1935" s="49">
        <f t="shared" si="215"/>
        <v>387</v>
      </c>
      <c r="AA1935" s="60">
        <f t="shared" si="216"/>
        <v>2387</v>
      </c>
    </row>
    <row r="1936" spans="1:27">
      <c r="A1936" s="84" t="str">
        <f t="shared" si="211"/>
        <v>859934533</v>
      </c>
      <c r="B1936" s="84" t="str">
        <f t="shared" si="212"/>
        <v>02-387-05</v>
      </c>
      <c r="C1936" s="113" t="s">
        <v>3735</v>
      </c>
      <c r="D1936" s="113" t="s">
        <v>3736</v>
      </c>
      <c r="E1936" s="113" t="s">
        <v>800</v>
      </c>
      <c r="F1936" s="114">
        <v>0</v>
      </c>
      <c r="G1936" s="113" t="s">
        <v>3728</v>
      </c>
      <c r="H1936" s="113" t="s">
        <v>277</v>
      </c>
      <c r="I1936" s="113" t="s">
        <v>786</v>
      </c>
      <c r="J1936" s="113" t="s">
        <v>340</v>
      </c>
      <c r="K1936" s="113" t="s">
        <v>382</v>
      </c>
      <c r="L1936" s="113" t="s">
        <v>420</v>
      </c>
      <c r="M1936" s="113" t="s">
        <v>389</v>
      </c>
      <c r="N1936" s="113" t="s">
        <v>44</v>
      </c>
      <c r="O1936" s="113" t="s">
        <v>385</v>
      </c>
      <c r="P1936" s="113" t="s">
        <v>824</v>
      </c>
      <c r="Q1936" s="113">
        <v>33</v>
      </c>
      <c r="R1936" s="113" t="s">
        <v>83</v>
      </c>
      <c r="S1936" s="84" t="str">
        <f t="shared" si="210"/>
        <v>BEANIE MERINO</v>
      </c>
      <c r="T1936" s="84" t="str">
        <f t="shared" si="213"/>
        <v>темно-серый</v>
      </c>
      <c r="Y1936" s="60">
        <f t="shared" si="214"/>
        <v>2</v>
      </c>
      <c r="Z1936" s="49">
        <f t="shared" si="215"/>
        <v>387</v>
      </c>
      <c r="AA1936" s="60">
        <f t="shared" si="216"/>
        <v>2387</v>
      </c>
    </row>
    <row r="1937" spans="1:27">
      <c r="A1937" s="84" t="str">
        <f t="shared" si="211"/>
        <v>859934552</v>
      </c>
      <c r="B1937" s="84" t="str">
        <f t="shared" si="212"/>
        <v>02-387-03</v>
      </c>
      <c r="C1937" s="113" t="s">
        <v>3737</v>
      </c>
      <c r="D1937" s="113" t="s">
        <v>3738</v>
      </c>
      <c r="E1937" s="113" t="s">
        <v>800</v>
      </c>
      <c r="F1937" s="114">
        <v>0</v>
      </c>
      <c r="G1937" s="113" t="s">
        <v>3728</v>
      </c>
      <c r="H1937" s="113" t="s">
        <v>195</v>
      </c>
      <c r="I1937" s="113" t="s">
        <v>786</v>
      </c>
      <c r="J1937" s="113" t="s">
        <v>340</v>
      </c>
      <c r="K1937" s="113" t="s">
        <v>382</v>
      </c>
      <c r="L1937" s="113" t="s">
        <v>420</v>
      </c>
      <c r="M1937" s="113" t="s">
        <v>389</v>
      </c>
      <c r="N1937" s="113" t="s">
        <v>44</v>
      </c>
      <c r="O1937" s="113" t="s">
        <v>385</v>
      </c>
      <c r="P1937" s="113" t="s">
        <v>824</v>
      </c>
      <c r="Q1937" s="113">
        <v>52</v>
      </c>
      <c r="R1937" s="113" t="s">
        <v>195</v>
      </c>
      <c r="S1937" s="84" t="str">
        <f t="shared" si="210"/>
        <v>BEANIE MERINO</v>
      </c>
      <c r="T1937" s="84" t="str">
        <f t="shared" si="213"/>
        <v>оливковый</v>
      </c>
      <c r="Y1937" s="60">
        <f t="shared" si="214"/>
        <v>2</v>
      </c>
      <c r="Z1937" s="49">
        <f t="shared" si="215"/>
        <v>387</v>
      </c>
      <c r="AA1937" s="60">
        <f t="shared" si="216"/>
        <v>2387</v>
      </c>
    </row>
    <row r="1938" spans="1:27">
      <c r="A1938" s="84" t="str">
        <f t="shared" si="211"/>
        <v>859934561</v>
      </c>
      <c r="B1938" s="84" t="str">
        <f t="shared" si="212"/>
        <v>02-387-14</v>
      </c>
      <c r="C1938" s="113" t="s">
        <v>3739</v>
      </c>
      <c r="D1938" s="113" t="s">
        <v>3740</v>
      </c>
      <c r="E1938" s="113" t="s">
        <v>800</v>
      </c>
      <c r="F1938" s="114">
        <v>0</v>
      </c>
      <c r="G1938" s="113" t="s">
        <v>3728</v>
      </c>
      <c r="H1938" s="113" t="s">
        <v>86</v>
      </c>
      <c r="I1938" s="113" t="s">
        <v>786</v>
      </c>
      <c r="J1938" s="113" t="s">
        <v>340</v>
      </c>
      <c r="K1938" s="113" t="s">
        <v>382</v>
      </c>
      <c r="L1938" s="113" t="s">
        <v>420</v>
      </c>
      <c r="M1938" s="113" t="s">
        <v>389</v>
      </c>
      <c r="N1938" s="113" t="s">
        <v>44</v>
      </c>
      <c r="O1938" s="113" t="s">
        <v>385</v>
      </c>
      <c r="P1938" s="113" t="s">
        <v>824</v>
      </c>
      <c r="Q1938" s="113">
        <v>61</v>
      </c>
      <c r="R1938" s="113" t="s">
        <v>86</v>
      </c>
      <c r="S1938" s="84" t="str">
        <f t="shared" si="210"/>
        <v>BEANIE MERINO</v>
      </c>
      <c r="T1938" s="84" t="str">
        <f t="shared" si="213"/>
        <v>коричневый</v>
      </c>
      <c r="Y1938" s="60">
        <f t="shared" si="214"/>
        <v>2</v>
      </c>
      <c r="Z1938" s="49">
        <f t="shared" si="215"/>
        <v>387</v>
      </c>
      <c r="AA1938" s="60">
        <f t="shared" si="216"/>
        <v>2387</v>
      </c>
    </row>
    <row r="1939" spans="1:27">
      <c r="A1939" s="84" t="str">
        <f t="shared" si="211"/>
        <v>871930268</v>
      </c>
      <c r="B1939" s="84" t="str">
        <f t="shared" si="212"/>
        <v>02-388-91</v>
      </c>
      <c r="C1939" s="113" t="s">
        <v>3741</v>
      </c>
      <c r="D1939" s="113" t="s">
        <v>3742</v>
      </c>
      <c r="E1939" s="113" t="s">
        <v>800</v>
      </c>
      <c r="F1939" s="114">
        <v>0</v>
      </c>
      <c r="G1939" s="113" t="s">
        <v>3743</v>
      </c>
      <c r="H1939" s="113" t="s">
        <v>271</v>
      </c>
      <c r="I1939" s="113" t="s">
        <v>3744</v>
      </c>
      <c r="J1939" s="113" t="s">
        <v>515</v>
      </c>
      <c r="K1939" s="113" t="s">
        <v>382</v>
      </c>
      <c r="L1939" s="113" t="s">
        <v>420</v>
      </c>
      <c r="M1939" s="113" t="s">
        <v>388</v>
      </c>
      <c r="N1939" s="113" t="s">
        <v>44</v>
      </c>
      <c r="O1939" s="113" t="s">
        <v>386</v>
      </c>
      <c r="P1939" s="113" t="s">
        <v>824</v>
      </c>
      <c r="Q1939" s="113">
        <v>68</v>
      </c>
      <c r="R1939" s="113" t="s">
        <v>86</v>
      </c>
      <c r="S1939" s="84" t="str">
        <f t="shared" si="210"/>
        <v>DUMBELL PEAK ALPACA</v>
      </c>
      <c r="T1939" s="84" t="str">
        <f t="shared" si="213"/>
        <v>темно-коричневый</v>
      </c>
      <c r="Y1939" s="60">
        <f t="shared" si="214"/>
        <v>2</v>
      </c>
      <c r="Z1939" s="49">
        <f t="shared" si="215"/>
        <v>388</v>
      </c>
      <c r="AA1939" s="60">
        <f t="shared" si="216"/>
        <v>2388</v>
      </c>
    </row>
    <row r="1940" spans="1:27">
      <c r="A1940" s="84" t="str">
        <f t="shared" si="211"/>
        <v>88111011</v>
      </c>
      <c r="B1940" s="84" t="str">
        <f t="shared" si="212"/>
        <v>02-389-09</v>
      </c>
      <c r="C1940" s="113" t="s">
        <v>3745</v>
      </c>
      <c r="D1940" s="113" t="s">
        <v>3746</v>
      </c>
      <c r="E1940" s="113" t="s">
        <v>787</v>
      </c>
      <c r="F1940" s="114">
        <v>57</v>
      </c>
      <c r="G1940" s="113" t="s">
        <v>3747</v>
      </c>
      <c r="H1940" s="113" t="s">
        <v>53</v>
      </c>
      <c r="I1940" s="113" t="s">
        <v>3748</v>
      </c>
      <c r="J1940" s="113" t="s">
        <v>361</v>
      </c>
      <c r="K1940" s="113" t="s">
        <v>382</v>
      </c>
      <c r="L1940" s="113" t="s">
        <v>420</v>
      </c>
      <c r="M1940" s="113" t="s">
        <v>389</v>
      </c>
      <c r="N1940" s="113" t="s">
        <v>43</v>
      </c>
      <c r="O1940" s="113" t="s">
        <v>386</v>
      </c>
      <c r="P1940" s="113" t="s">
        <v>824</v>
      </c>
      <c r="Q1940" s="113">
        <v>1</v>
      </c>
      <c r="R1940" s="113" t="s">
        <v>53</v>
      </c>
      <c r="S1940" s="84" t="str">
        <f t="shared" si="210"/>
        <v>DOCKER COTTON</v>
      </c>
      <c r="T1940" s="84" t="str">
        <f t="shared" si="213"/>
        <v>черный</v>
      </c>
      <c r="Y1940" s="60">
        <f t="shared" si="214"/>
        <v>2</v>
      </c>
      <c r="Z1940" s="49">
        <f t="shared" si="215"/>
        <v>389</v>
      </c>
      <c r="AA1940" s="60">
        <f t="shared" si="216"/>
        <v>2389</v>
      </c>
    </row>
    <row r="1941" spans="1:27">
      <c r="A1941" s="84" t="str">
        <f t="shared" si="211"/>
        <v>88111011</v>
      </c>
      <c r="B1941" s="84" t="str">
        <f t="shared" si="212"/>
        <v>02-389-09</v>
      </c>
      <c r="C1941" s="113" t="s">
        <v>3749</v>
      </c>
      <c r="D1941" s="113" t="s">
        <v>3746</v>
      </c>
      <c r="E1941" s="113" t="s">
        <v>785</v>
      </c>
      <c r="F1941" s="114">
        <v>59</v>
      </c>
      <c r="G1941" s="113" t="s">
        <v>3747</v>
      </c>
      <c r="H1941" s="113" t="s">
        <v>53</v>
      </c>
      <c r="I1941" s="113" t="s">
        <v>3748</v>
      </c>
      <c r="J1941" s="113" t="s">
        <v>361</v>
      </c>
      <c r="K1941" s="113" t="s">
        <v>382</v>
      </c>
      <c r="L1941" s="113" t="s">
        <v>420</v>
      </c>
      <c r="M1941" s="113" t="s">
        <v>389</v>
      </c>
      <c r="N1941" s="113" t="s">
        <v>43</v>
      </c>
      <c r="O1941" s="113" t="s">
        <v>386</v>
      </c>
      <c r="P1941" s="113" t="s">
        <v>824</v>
      </c>
      <c r="Q1941" s="113">
        <v>1</v>
      </c>
      <c r="R1941" s="113" t="s">
        <v>53</v>
      </c>
      <c r="S1941" s="84" t="str">
        <f t="shared" si="210"/>
        <v>DOCKER COTTON</v>
      </c>
      <c r="T1941" s="84" t="str">
        <f t="shared" si="213"/>
        <v>черный</v>
      </c>
      <c r="Y1941" s="60">
        <f t="shared" si="214"/>
        <v>2</v>
      </c>
      <c r="Z1941" s="49">
        <f t="shared" si="215"/>
        <v>389</v>
      </c>
      <c r="AA1941" s="60">
        <f t="shared" si="216"/>
        <v>2389</v>
      </c>
    </row>
    <row r="1942" spans="1:27">
      <c r="A1942" s="84" t="str">
        <f t="shared" si="211"/>
        <v>88111011</v>
      </c>
      <c r="B1942" s="84" t="str">
        <f t="shared" si="212"/>
        <v>02-389-09</v>
      </c>
      <c r="C1942" s="113" t="s">
        <v>3750</v>
      </c>
      <c r="D1942" s="113" t="s">
        <v>3746</v>
      </c>
      <c r="E1942" s="113" t="s">
        <v>788</v>
      </c>
      <c r="F1942" s="114">
        <v>61</v>
      </c>
      <c r="G1942" s="113" t="s">
        <v>3747</v>
      </c>
      <c r="H1942" s="113" t="s">
        <v>53</v>
      </c>
      <c r="I1942" s="113" t="s">
        <v>3748</v>
      </c>
      <c r="J1942" s="113" t="s">
        <v>361</v>
      </c>
      <c r="K1942" s="113" t="s">
        <v>382</v>
      </c>
      <c r="L1942" s="113" t="s">
        <v>420</v>
      </c>
      <c r="M1942" s="113" t="s">
        <v>389</v>
      </c>
      <c r="N1942" s="113" t="s">
        <v>43</v>
      </c>
      <c r="O1942" s="113" t="s">
        <v>386</v>
      </c>
      <c r="P1942" s="113" t="s">
        <v>824</v>
      </c>
      <c r="Q1942" s="113">
        <v>1</v>
      </c>
      <c r="R1942" s="113" t="s">
        <v>53</v>
      </c>
      <c r="S1942" s="84" t="str">
        <f t="shared" si="210"/>
        <v>DOCKER COTTON</v>
      </c>
      <c r="T1942" s="84" t="str">
        <f t="shared" si="213"/>
        <v>черный</v>
      </c>
      <c r="Y1942" s="60">
        <f t="shared" si="214"/>
        <v>2</v>
      </c>
      <c r="Z1942" s="49">
        <f t="shared" si="215"/>
        <v>389</v>
      </c>
      <c r="AA1942" s="60">
        <f t="shared" si="216"/>
        <v>2389</v>
      </c>
    </row>
    <row r="1943" spans="1:27">
      <c r="A1943" s="84" t="str">
        <f t="shared" si="211"/>
        <v>25411106</v>
      </c>
      <c r="B1943" s="84" t="str">
        <f t="shared" si="212"/>
        <v>02-390-14</v>
      </c>
      <c r="C1943" s="113" t="s">
        <v>3751</v>
      </c>
      <c r="D1943" s="113" t="s">
        <v>3752</v>
      </c>
      <c r="E1943" s="113" t="s">
        <v>787</v>
      </c>
      <c r="F1943" s="114">
        <v>57</v>
      </c>
      <c r="G1943" s="113" t="s">
        <v>3753</v>
      </c>
      <c r="H1943" s="113" t="s">
        <v>86</v>
      </c>
      <c r="I1943" s="113" t="s">
        <v>3103</v>
      </c>
      <c r="J1943" s="113" t="s">
        <v>330</v>
      </c>
      <c r="K1943" s="113" t="s">
        <v>382</v>
      </c>
      <c r="L1943" s="113" t="s">
        <v>420</v>
      </c>
      <c r="M1943" s="113" t="s">
        <v>388</v>
      </c>
      <c r="N1943" s="113" t="s">
        <v>43</v>
      </c>
      <c r="O1943" s="113" t="s">
        <v>448</v>
      </c>
      <c r="P1943" s="113" t="s">
        <v>824</v>
      </c>
      <c r="Q1943" s="113">
        <v>6</v>
      </c>
      <c r="R1943" s="113" t="s">
        <v>86</v>
      </c>
      <c r="S1943" s="84" t="str">
        <f t="shared" si="210"/>
        <v>TRAVELLER COTTON EF</v>
      </c>
      <c r="T1943" s="84" t="str">
        <f t="shared" si="213"/>
        <v>коричневый</v>
      </c>
      <c r="Y1943" s="60">
        <f t="shared" si="214"/>
        <v>2</v>
      </c>
      <c r="Z1943" s="49">
        <f t="shared" si="215"/>
        <v>390</v>
      </c>
      <c r="AA1943" s="60">
        <f t="shared" si="216"/>
        <v>2390</v>
      </c>
    </row>
    <row r="1944" spans="1:27">
      <c r="A1944" s="84" t="str">
        <f t="shared" si="211"/>
        <v>25411106</v>
      </c>
      <c r="B1944" s="84" t="str">
        <f t="shared" si="212"/>
        <v>02-390-14</v>
      </c>
      <c r="C1944" s="113" t="s">
        <v>3754</v>
      </c>
      <c r="D1944" s="113" t="s">
        <v>3752</v>
      </c>
      <c r="E1944" s="113" t="s">
        <v>788</v>
      </c>
      <c r="F1944" s="114">
        <v>61</v>
      </c>
      <c r="G1944" s="113" t="s">
        <v>3753</v>
      </c>
      <c r="H1944" s="113" t="s">
        <v>86</v>
      </c>
      <c r="I1944" s="113" t="s">
        <v>3103</v>
      </c>
      <c r="J1944" s="113" t="s">
        <v>330</v>
      </c>
      <c r="K1944" s="113" t="s">
        <v>382</v>
      </c>
      <c r="L1944" s="113" t="s">
        <v>420</v>
      </c>
      <c r="M1944" s="113" t="s">
        <v>388</v>
      </c>
      <c r="N1944" s="113" t="s">
        <v>43</v>
      </c>
      <c r="O1944" s="113" t="s">
        <v>448</v>
      </c>
      <c r="P1944" s="113" t="s">
        <v>824</v>
      </c>
      <c r="Q1944" s="113">
        <v>6</v>
      </c>
      <c r="R1944" s="113" t="s">
        <v>86</v>
      </c>
      <c r="S1944" s="84" t="str">
        <f t="shared" si="210"/>
        <v>TRAVELLER COTTON EF</v>
      </c>
      <c r="T1944" s="84" t="str">
        <f t="shared" si="213"/>
        <v>коричневый</v>
      </c>
      <c r="Y1944" s="60">
        <f t="shared" si="214"/>
        <v>2</v>
      </c>
      <c r="Z1944" s="49">
        <f t="shared" si="215"/>
        <v>390</v>
      </c>
      <c r="AA1944" s="60">
        <f t="shared" si="216"/>
        <v>2390</v>
      </c>
    </row>
    <row r="1945" spans="1:27">
      <c r="A1945" s="84" t="str">
        <f t="shared" si="211"/>
        <v>25411106</v>
      </c>
      <c r="B1945" s="84" t="str">
        <f t="shared" si="212"/>
        <v>02-390-14</v>
      </c>
      <c r="C1945" s="113" t="s">
        <v>3755</v>
      </c>
      <c r="D1945" s="113" t="s">
        <v>3752</v>
      </c>
      <c r="E1945" s="113" t="s">
        <v>789</v>
      </c>
      <c r="F1945" s="114">
        <v>63</v>
      </c>
      <c r="G1945" s="113" t="s">
        <v>3753</v>
      </c>
      <c r="H1945" s="113" t="s">
        <v>86</v>
      </c>
      <c r="I1945" s="113" t="s">
        <v>3103</v>
      </c>
      <c r="J1945" s="113" t="s">
        <v>330</v>
      </c>
      <c r="K1945" s="113" t="s">
        <v>382</v>
      </c>
      <c r="L1945" s="113" t="s">
        <v>420</v>
      </c>
      <c r="M1945" s="113" t="s">
        <v>388</v>
      </c>
      <c r="N1945" s="113" t="s">
        <v>43</v>
      </c>
      <c r="O1945" s="113" t="s">
        <v>448</v>
      </c>
      <c r="P1945" s="113" t="s">
        <v>824</v>
      </c>
      <c r="Q1945" s="113">
        <v>6</v>
      </c>
      <c r="R1945" s="113" t="s">
        <v>86</v>
      </c>
      <c r="S1945" s="84" t="str">
        <f t="shared" si="210"/>
        <v>TRAVELLER COTTON EF</v>
      </c>
      <c r="T1945" s="84" t="str">
        <f t="shared" si="213"/>
        <v>коричневый</v>
      </c>
      <c r="Y1945" s="60">
        <f t="shared" si="214"/>
        <v>2</v>
      </c>
      <c r="Z1945" s="49">
        <f t="shared" si="215"/>
        <v>390</v>
      </c>
      <c r="AA1945" s="60">
        <f t="shared" si="216"/>
        <v>2390</v>
      </c>
    </row>
    <row r="1946" spans="1:27">
      <c r="A1946" s="84" t="str">
        <f t="shared" si="211"/>
        <v>25411106</v>
      </c>
      <c r="B1946" s="84" t="str">
        <f t="shared" si="212"/>
        <v>02-390-14</v>
      </c>
      <c r="C1946" s="113" t="s">
        <v>3756</v>
      </c>
      <c r="D1946" s="113" t="s">
        <v>3752</v>
      </c>
      <c r="E1946" s="113" t="s">
        <v>785</v>
      </c>
      <c r="F1946" s="114">
        <v>59</v>
      </c>
      <c r="G1946" s="113" t="s">
        <v>3753</v>
      </c>
      <c r="H1946" s="113" t="s">
        <v>86</v>
      </c>
      <c r="I1946" s="113" t="s">
        <v>3103</v>
      </c>
      <c r="J1946" s="113" t="s">
        <v>330</v>
      </c>
      <c r="K1946" s="113" t="s">
        <v>382</v>
      </c>
      <c r="L1946" s="113" t="s">
        <v>420</v>
      </c>
      <c r="M1946" s="113" t="s">
        <v>388</v>
      </c>
      <c r="N1946" s="113" t="s">
        <v>43</v>
      </c>
      <c r="O1946" s="113" t="s">
        <v>448</v>
      </c>
      <c r="P1946" s="113" t="s">
        <v>824</v>
      </c>
      <c r="Q1946" s="113">
        <v>6</v>
      </c>
      <c r="R1946" s="113" t="s">
        <v>86</v>
      </c>
      <c r="S1946" s="84" t="str">
        <f t="shared" si="210"/>
        <v>TRAVELLER COTTON EF</v>
      </c>
      <c r="T1946" s="84" t="str">
        <f t="shared" si="213"/>
        <v>коричневый</v>
      </c>
      <c r="Y1946" s="60">
        <f t="shared" si="214"/>
        <v>2</v>
      </c>
      <c r="Z1946" s="49">
        <f t="shared" si="215"/>
        <v>390</v>
      </c>
      <c r="AA1946" s="60">
        <f t="shared" si="216"/>
        <v>2390</v>
      </c>
    </row>
    <row r="1947" spans="1:27">
      <c r="A1947" s="84" t="str">
        <f t="shared" si="211"/>
        <v>7720303225</v>
      </c>
      <c r="B1947" s="84" t="str">
        <f t="shared" si="212"/>
        <v>02-391-78</v>
      </c>
      <c r="C1947" s="113" t="s">
        <v>3757</v>
      </c>
      <c r="D1947" s="113" t="s">
        <v>3758</v>
      </c>
      <c r="E1947" s="113" t="s">
        <v>787</v>
      </c>
      <c r="F1947" s="114">
        <v>57</v>
      </c>
      <c r="G1947" s="113" t="s">
        <v>3759</v>
      </c>
      <c r="H1947" s="113" t="s">
        <v>259</v>
      </c>
      <c r="I1947" s="113" t="s">
        <v>786</v>
      </c>
      <c r="J1947" s="113" t="s">
        <v>327</v>
      </c>
      <c r="K1947" s="113" t="s">
        <v>382</v>
      </c>
      <c r="L1947" s="113" t="s">
        <v>420</v>
      </c>
      <c r="M1947" s="113" t="s">
        <v>388</v>
      </c>
      <c r="N1947" s="113" t="s">
        <v>44</v>
      </c>
      <c r="O1947" s="113" t="s">
        <v>386</v>
      </c>
      <c r="P1947" s="113" t="s">
        <v>824</v>
      </c>
      <c r="Q1947" s="113">
        <v>225</v>
      </c>
      <c r="R1947" s="113" t="s">
        <v>71</v>
      </c>
      <c r="S1947" s="84" t="str">
        <f t="shared" si="210"/>
        <v>BASEBALL CAP WOOL CHECK</v>
      </c>
      <c r="T1947" s="84" t="str">
        <f t="shared" si="213"/>
        <v>синий / черный</v>
      </c>
      <c r="Y1947" s="60">
        <f t="shared" si="214"/>
        <v>2</v>
      </c>
      <c r="Z1947" s="49">
        <f t="shared" si="215"/>
        <v>391</v>
      </c>
      <c r="AA1947" s="60">
        <f t="shared" si="216"/>
        <v>2391</v>
      </c>
    </row>
    <row r="1948" spans="1:27">
      <c r="A1948" s="84" t="str">
        <f t="shared" si="211"/>
        <v>7720303225</v>
      </c>
      <c r="B1948" s="84" t="str">
        <f t="shared" si="212"/>
        <v>02-391-78</v>
      </c>
      <c r="C1948" s="113" t="s">
        <v>3760</v>
      </c>
      <c r="D1948" s="113" t="s">
        <v>3758</v>
      </c>
      <c r="E1948" s="113" t="s">
        <v>785</v>
      </c>
      <c r="F1948" s="114">
        <v>59</v>
      </c>
      <c r="G1948" s="113" t="s">
        <v>3759</v>
      </c>
      <c r="H1948" s="113" t="s">
        <v>259</v>
      </c>
      <c r="I1948" s="113" t="s">
        <v>786</v>
      </c>
      <c r="J1948" s="113" t="s">
        <v>327</v>
      </c>
      <c r="K1948" s="113" t="s">
        <v>382</v>
      </c>
      <c r="L1948" s="113" t="s">
        <v>420</v>
      </c>
      <c r="M1948" s="113" t="s">
        <v>388</v>
      </c>
      <c r="N1948" s="113" t="s">
        <v>44</v>
      </c>
      <c r="O1948" s="113" t="s">
        <v>386</v>
      </c>
      <c r="P1948" s="113" t="s">
        <v>824</v>
      </c>
      <c r="Q1948" s="113">
        <v>225</v>
      </c>
      <c r="R1948" s="113" t="s">
        <v>71</v>
      </c>
      <c r="S1948" s="84" t="str">
        <f t="shared" si="210"/>
        <v>BASEBALL CAP WOOL CHECK</v>
      </c>
      <c r="T1948" s="84" t="str">
        <f t="shared" si="213"/>
        <v>синий / черный</v>
      </c>
      <c r="Y1948" s="60">
        <f t="shared" si="214"/>
        <v>2</v>
      </c>
      <c r="Z1948" s="49">
        <f t="shared" si="215"/>
        <v>391</v>
      </c>
      <c r="AA1948" s="60">
        <f t="shared" si="216"/>
        <v>2391</v>
      </c>
    </row>
    <row r="1949" spans="1:27">
      <c r="A1949" s="84" t="str">
        <f t="shared" si="211"/>
        <v>7720303225</v>
      </c>
      <c r="B1949" s="84" t="str">
        <f t="shared" si="212"/>
        <v>02-391-78</v>
      </c>
      <c r="C1949" s="113" t="s">
        <v>3761</v>
      </c>
      <c r="D1949" s="113" t="s">
        <v>3758</v>
      </c>
      <c r="E1949" s="113" t="s">
        <v>788</v>
      </c>
      <c r="F1949" s="114">
        <v>61</v>
      </c>
      <c r="G1949" s="113" t="s">
        <v>3759</v>
      </c>
      <c r="H1949" s="113" t="s">
        <v>259</v>
      </c>
      <c r="I1949" s="113" t="s">
        <v>786</v>
      </c>
      <c r="J1949" s="113" t="s">
        <v>327</v>
      </c>
      <c r="K1949" s="113" t="s">
        <v>382</v>
      </c>
      <c r="L1949" s="113" t="s">
        <v>420</v>
      </c>
      <c r="M1949" s="113" t="s">
        <v>388</v>
      </c>
      <c r="N1949" s="113" t="s">
        <v>44</v>
      </c>
      <c r="O1949" s="113" t="s">
        <v>386</v>
      </c>
      <c r="P1949" s="113" t="s">
        <v>824</v>
      </c>
      <c r="Q1949" s="113">
        <v>225</v>
      </c>
      <c r="R1949" s="113" t="s">
        <v>71</v>
      </c>
      <c r="S1949" s="84" t="str">
        <f t="shared" si="210"/>
        <v>BASEBALL CAP WOOL CHECK</v>
      </c>
      <c r="T1949" s="84" t="str">
        <f t="shared" si="213"/>
        <v>синий / черный</v>
      </c>
      <c r="Y1949" s="60">
        <f t="shared" si="214"/>
        <v>2</v>
      </c>
      <c r="Z1949" s="49">
        <f t="shared" si="215"/>
        <v>391</v>
      </c>
      <c r="AA1949" s="60">
        <f t="shared" si="216"/>
        <v>2391</v>
      </c>
    </row>
    <row r="1950" spans="1:27">
      <c r="A1950" s="84" t="str">
        <f t="shared" si="211"/>
        <v>77211067</v>
      </c>
      <c r="B1950" s="84" t="str">
        <f t="shared" si="212"/>
        <v>02-392-02</v>
      </c>
      <c r="C1950" s="113" t="s">
        <v>3762</v>
      </c>
      <c r="D1950" s="113" t="s">
        <v>3763</v>
      </c>
      <c r="E1950" s="113" t="s">
        <v>787</v>
      </c>
      <c r="F1950" s="114">
        <v>57</v>
      </c>
      <c r="G1950" s="113" t="s">
        <v>3764</v>
      </c>
      <c r="H1950" s="113" t="s">
        <v>63</v>
      </c>
      <c r="I1950" s="113" t="s">
        <v>792</v>
      </c>
      <c r="J1950" s="113" t="s">
        <v>327</v>
      </c>
      <c r="K1950" s="113" t="s">
        <v>382</v>
      </c>
      <c r="L1950" s="113" t="s">
        <v>420</v>
      </c>
      <c r="M1950" s="113" t="s">
        <v>388</v>
      </c>
      <c r="N1950" s="113" t="s">
        <v>1569</v>
      </c>
      <c r="O1950" s="113" t="s">
        <v>386</v>
      </c>
      <c r="P1950" s="113" t="s">
        <v>824</v>
      </c>
      <c r="Q1950" s="113">
        <v>7</v>
      </c>
      <c r="R1950" s="113" t="s">
        <v>63</v>
      </c>
      <c r="S1950" s="84" t="str">
        <f t="shared" si="210"/>
        <v>BASEBALL CAP CORD</v>
      </c>
      <c r="T1950" s="84" t="str">
        <f t="shared" si="213"/>
        <v>бежевый</v>
      </c>
      <c r="Y1950" s="60">
        <f t="shared" si="214"/>
        <v>2</v>
      </c>
      <c r="Z1950" s="49">
        <f t="shared" si="215"/>
        <v>392</v>
      </c>
      <c r="AA1950" s="60">
        <f t="shared" si="216"/>
        <v>2392</v>
      </c>
    </row>
    <row r="1951" spans="1:27">
      <c r="A1951" s="84" t="str">
        <f t="shared" si="211"/>
        <v>77211067</v>
      </c>
      <c r="B1951" s="84" t="str">
        <f t="shared" si="212"/>
        <v>02-392-02</v>
      </c>
      <c r="C1951" s="113" t="s">
        <v>3765</v>
      </c>
      <c r="D1951" s="113" t="s">
        <v>3763</v>
      </c>
      <c r="E1951" s="113" t="s">
        <v>785</v>
      </c>
      <c r="F1951" s="114">
        <v>59</v>
      </c>
      <c r="G1951" s="113" t="s">
        <v>3764</v>
      </c>
      <c r="H1951" s="113" t="s">
        <v>63</v>
      </c>
      <c r="I1951" s="113" t="s">
        <v>792</v>
      </c>
      <c r="J1951" s="113" t="s">
        <v>327</v>
      </c>
      <c r="K1951" s="113" t="s">
        <v>382</v>
      </c>
      <c r="L1951" s="113" t="s">
        <v>420</v>
      </c>
      <c r="M1951" s="113" t="s">
        <v>388</v>
      </c>
      <c r="N1951" s="113" t="s">
        <v>1569</v>
      </c>
      <c r="O1951" s="113" t="s">
        <v>386</v>
      </c>
      <c r="P1951" s="113" t="s">
        <v>824</v>
      </c>
      <c r="Q1951" s="113">
        <v>7</v>
      </c>
      <c r="R1951" s="113" t="s">
        <v>63</v>
      </c>
      <c r="S1951" s="84" t="str">
        <f t="shared" si="210"/>
        <v>BASEBALL CAP CORD</v>
      </c>
      <c r="T1951" s="84" t="str">
        <f t="shared" si="213"/>
        <v>бежевый</v>
      </c>
      <c r="Y1951" s="60">
        <f t="shared" si="214"/>
        <v>2</v>
      </c>
      <c r="Z1951" s="49">
        <f t="shared" si="215"/>
        <v>392</v>
      </c>
      <c r="AA1951" s="60">
        <f t="shared" si="216"/>
        <v>2392</v>
      </c>
    </row>
    <row r="1952" spans="1:27">
      <c r="A1952" s="84" t="str">
        <f t="shared" si="211"/>
        <v>77211067</v>
      </c>
      <c r="B1952" s="84" t="str">
        <f t="shared" si="212"/>
        <v>02-392-02</v>
      </c>
      <c r="C1952" s="113" t="s">
        <v>3766</v>
      </c>
      <c r="D1952" s="113" t="s">
        <v>3763</v>
      </c>
      <c r="E1952" s="113" t="s">
        <v>788</v>
      </c>
      <c r="F1952" s="114">
        <v>61</v>
      </c>
      <c r="G1952" s="113" t="s">
        <v>3764</v>
      </c>
      <c r="H1952" s="113" t="s">
        <v>63</v>
      </c>
      <c r="I1952" s="113" t="s">
        <v>792</v>
      </c>
      <c r="J1952" s="113" t="s">
        <v>327</v>
      </c>
      <c r="K1952" s="113" t="s">
        <v>382</v>
      </c>
      <c r="L1952" s="113" t="s">
        <v>420</v>
      </c>
      <c r="M1952" s="113" t="s">
        <v>388</v>
      </c>
      <c r="N1952" s="113" t="s">
        <v>1569</v>
      </c>
      <c r="O1952" s="113" t="s">
        <v>386</v>
      </c>
      <c r="P1952" s="113" t="s">
        <v>824</v>
      </c>
      <c r="Q1952" s="113">
        <v>7</v>
      </c>
      <c r="R1952" s="113" t="s">
        <v>63</v>
      </c>
      <c r="S1952" s="84" t="str">
        <f t="shared" si="210"/>
        <v>BASEBALL CAP CORD</v>
      </c>
      <c r="T1952" s="84" t="str">
        <f t="shared" si="213"/>
        <v>бежевый</v>
      </c>
      <c r="Y1952" s="60">
        <f t="shared" si="214"/>
        <v>2</v>
      </c>
      <c r="Z1952" s="49">
        <f t="shared" si="215"/>
        <v>392</v>
      </c>
      <c r="AA1952" s="60">
        <f t="shared" si="216"/>
        <v>2392</v>
      </c>
    </row>
    <row r="1953" spans="1:27">
      <c r="A1953" s="84" t="str">
        <f t="shared" si="211"/>
        <v>77211062</v>
      </c>
      <c r="B1953" s="84" t="str">
        <f t="shared" si="212"/>
        <v>02-392-16</v>
      </c>
      <c r="C1953" s="113" t="s">
        <v>3767</v>
      </c>
      <c r="D1953" s="113" t="s">
        <v>3768</v>
      </c>
      <c r="E1953" s="113" t="s">
        <v>787</v>
      </c>
      <c r="F1953" s="114">
        <v>57</v>
      </c>
      <c r="G1953" s="113" t="s">
        <v>3764</v>
      </c>
      <c r="H1953" s="113" t="s">
        <v>55</v>
      </c>
      <c r="I1953" s="113" t="s">
        <v>792</v>
      </c>
      <c r="J1953" s="113" t="s">
        <v>327</v>
      </c>
      <c r="K1953" s="113" t="s">
        <v>382</v>
      </c>
      <c r="L1953" s="113" t="s">
        <v>420</v>
      </c>
      <c r="M1953" s="113" t="s">
        <v>388</v>
      </c>
      <c r="N1953" s="113" t="s">
        <v>1569</v>
      </c>
      <c r="O1953" s="113" t="s">
        <v>386</v>
      </c>
      <c r="P1953" s="113" t="s">
        <v>824</v>
      </c>
      <c r="Q1953" s="113">
        <v>2</v>
      </c>
      <c r="R1953" s="113" t="s">
        <v>71</v>
      </c>
      <c r="S1953" s="84" t="str">
        <f t="shared" si="210"/>
        <v>BASEBALL CAP CORD</v>
      </c>
      <c r="T1953" s="84" t="str">
        <f t="shared" si="213"/>
        <v>темно-синий</v>
      </c>
      <c r="Y1953" s="60">
        <f t="shared" si="214"/>
        <v>2</v>
      </c>
      <c r="Z1953" s="49">
        <f t="shared" si="215"/>
        <v>392</v>
      </c>
      <c r="AA1953" s="60">
        <f t="shared" si="216"/>
        <v>2392</v>
      </c>
    </row>
    <row r="1954" spans="1:27">
      <c r="A1954" s="84" t="str">
        <f t="shared" si="211"/>
        <v>77211062</v>
      </c>
      <c r="B1954" s="84" t="str">
        <f t="shared" si="212"/>
        <v>02-392-16</v>
      </c>
      <c r="C1954" s="113" t="s">
        <v>3769</v>
      </c>
      <c r="D1954" s="113" t="s">
        <v>3768</v>
      </c>
      <c r="E1954" s="113" t="s">
        <v>785</v>
      </c>
      <c r="F1954" s="114">
        <v>59</v>
      </c>
      <c r="G1954" s="113" t="s">
        <v>3764</v>
      </c>
      <c r="H1954" s="113" t="s">
        <v>55</v>
      </c>
      <c r="I1954" s="113" t="s">
        <v>792</v>
      </c>
      <c r="J1954" s="113" t="s">
        <v>327</v>
      </c>
      <c r="K1954" s="113" t="s">
        <v>382</v>
      </c>
      <c r="L1954" s="113" t="s">
        <v>420</v>
      </c>
      <c r="M1954" s="113" t="s">
        <v>388</v>
      </c>
      <c r="N1954" s="113" t="s">
        <v>1569</v>
      </c>
      <c r="O1954" s="113" t="s">
        <v>386</v>
      </c>
      <c r="P1954" s="113" t="s">
        <v>824</v>
      </c>
      <c r="Q1954" s="113">
        <v>2</v>
      </c>
      <c r="R1954" s="113" t="s">
        <v>71</v>
      </c>
      <c r="S1954" s="84" t="str">
        <f t="shared" si="210"/>
        <v>BASEBALL CAP CORD</v>
      </c>
      <c r="T1954" s="84" t="str">
        <f t="shared" si="213"/>
        <v>темно-синий</v>
      </c>
      <c r="Y1954" s="60">
        <f t="shared" si="214"/>
        <v>2</v>
      </c>
      <c r="Z1954" s="49">
        <f t="shared" si="215"/>
        <v>392</v>
      </c>
      <c r="AA1954" s="60">
        <f t="shared" si="216"/>
        <v>2392</v>
      </c>
    </row>
    <row r="1955" spans="1:27">
      <c r="A1955" s="84" t="str">
        <f t="shared" si="211"/>
        <v>77211062</v>
      </c>
      <c r="B1955" s="84" t="str">
        <f t="shared" si="212"/>
        <v>02-392-16</v>
      </c>
      <c r="C1955" s="113" t="s">
        <v>3770</v>
      </c>
      <c r="D1955" s="113" t="s">
        <v>3768</v>
      </c>
      <c r="E1955" s="113" t="s">
        <v>788</v>
      </c>
      <c r="F1955" s="114">
        <v>61</v>
      </c>
      <c r="G1955" s="113" t="s">
        <v>3764</v>
      </c>
      <c r="H1955" s="113" t="s">
        <v>55</v>
      </c>
      <c r="I1955" s="113" t="s">
        <v>792</v>
      </c>
      <c r="J1955" s="113" t="s">
        <v>327</v>
      </c>
      <c r="K1955" s="113" t="s">
        <v>382</v>
      </c>
      <c r="L1955" s="113" t="s">
        <v>420</v>
      </c>
      <c r="M1955" s="113" t="s">
        <v>388</v>
      </c>
      <c r="N1955" s="113" t="s">
        <v>1569</v>
      </c>
      <c r="O1955" s="113" t="s">
        <v>386</v>
      </c>
      <c r="P1955" s="113" t="s">
        <v>824</v>
      </c>
      <c r="Q1955" s="113">
        <v>2</v>
      </c>
      <c r="R1955" s="113" t="s">
        <v>71</v>
      </c>
      <c r="S1955" s="84" t="str">
        <f t="shared" si="210"/>
        <v>BASEBALL CAP CORD</v>
      </c>
      <c r="T1955" s="84" t="str">
        <f t="shared" si="213"/>
        <v>темно-синий</v>
      </c>
      <c r="Y1955" s="60">
        <f t="shared" si="214"/>
        <v>2</v>
      </c>
      <c r="Z1955" s="49">
        <f t="shared" si="215"/>
        <v>392</v>
      </c>
      <c r="AA1955" s="60">
        <f t="shared" si="216"/>
        <v>2392</v>
      </c>
    </row>
    <row r="1956" spans="1:27">
      <c r="A1956" s="84" t="str">
        <f t="shared" si="211"/>
        <v>772110726</v>
      </c>
      <c r="B1956" s="84" t="str">
        <f t="shared" si="212"/>
        <v>02-393-16</v>
      </c>
      <c r="C1956" s="113" t="s">
        <v>3771</v>
      </c>
      <c r="D1956" s="113" t="s">
        <v>3772</v>
      </c>
      <c r="E1956" s="113" t="s">
        <v>800</v>
      </c>
      <c r="F1956" s="114">
        <v>0</v>
      </c>
      <c r="G1956" s="113" t="s">
        <v>3773</v>
      </c>
      <c r="H1956" s="113" t="s">
        <v>55</v>
      </c>
      <c r="I1956" s="113" t="s">
        <v>792</v>
      </c>
      <c r="J1956" s="113" t="s">
        <v>327</v>
      </c>
      <c r="K1956" s="113" t="s">
        <v>382</v>
      </c>
      <c r="L1956" s="113" t="s">
        <v>420</v>
      </c>
      <c r="M1956" s="113" t="s">
        <v>388</v>
      </c>
      <c r="N1956" s="113" t="s">
        <v>44</v>
      </c>
      <c r="O1956" s="113" t="s">
        <v>386</v>
      </c>
      <c r="P1956" s="113" t="s">
        <v>824</v>
      </c>
      <c r="Q1956" s="113">
        <v>26</v>
      </c>
      <c r="R1956" s="113" t="s">
        <v>71</v>
      </c>
      <c r="S1956" s="84" t="str">
        <f t="shared" si="210"/>
        <v>BASEBALL CAP DENIM</v>
      </c>
      <c r="T1956" s="84" t="str">
        <f t="shared" si="213"/>
        <v>темно-синий</v>
      </c>
      <c r="Y1956" s="60">
        <f t="shared" si="214"/>
        <v>2</v>
      </c>
      <c r="Z1956" s="49">
        <f t="shared" si="215"/>
        <v>393</v>
      </c>
      <c r="AA1956" s="60">
        <f t="shared" si="216"/>
        <v>2393</v>
      </c>
    </row>
    <row r="1957" spans="1:27">
      <c r="A1957" s="84" t="str">
        <f t="shared" si="211"/>
        <v>7750305267</v>
      </c>
      <c r="B1957" s="84" t="str">
        <f t="shared" si="212"/>
        <v>02-394-14</v>
      </c>
      <c r="C1957" s="113" t="s">
        <v>3774</v>
      </c>
      <c r="D1957" s="113" t="s">
        <v>3775</v>
      </c>
      <c r="E1957" s="113" t="s">
        <v>800</v>
      </c>
      <c r="F1957" s="114">
        <v>0</v>
      </c>
      <c r="G1957" s="113" t="s">
        <v>3776</v>
      </c>
      <c r="H1957" s="113" t="s">
        <v>164</v>
      </c>
      <c r="I1957" s="113" t="s">
        <v>786</v>
      </c>
      <c r="J1957" s="113" t="s">
        <v>327</v>
      </c>
      <c r="K1957" s="113" t="s">
        <v>382</v>
      </c>
      <c r="L1957" s="113" t="s">
        <v>420</v>
      </c>
      <c r="M1957" s="113" t="s">
        <v>388</v>
      </c>
      <c r="N1957" s="113" t="s">
        <v>44</v>
      </c>
      <c r="O1957" s="113" t="s">
        <v>386</v>
      </c>
      <c r="P1957" s="113" t="s">
        <v>824</v>
      </c>
      <c r="Q1957" s="113">
        <v>267</v>
      </c>
      <c r="R1957" s="113" t="s">
        <v>86</v>
      </c>
      <c r="S1957" s="84" t="str">
        <f t="shared" si="210"/>
        <v>TRUCKER CAP LAMBSWOOL</v>
      </c>
      <c r="T1957" s="84" t="str">
        <f t="shared" si="213"/>
        <v>коричневый / бежевый</v>
      </c>
      <c r="Y1957" s="60">
        <f t="shared" si="214"/>
        <v>2</v>
      </c>
      <c r="Z1957" s="49">
        <f t="shared" si="215"/>
        <v>394</v>
      </c>
      <c r="AA1957" s="60">
        <f t="shared" si="216"/>
        <v>2394</v>
      </c>
    </row>
    <row r="1958" spans="1:27">
      <c r="A1958" s="84" t="str">
        <f t="shared" si="211"/>
        <v>7750305223</v>
      </c>
      <c r="B1958" s="84" t="str">
        <f t="shared" si="212"/>
        <v>02-394-26</v>
      </c>
      <c r="C1958" s="113" t="s">
        <v>3777</v>
      </c>
      <c r="D1958" s="113" t="s">
        <v>3778</v>
      </c>
      <c r="E1958" s="113" t="s">
        <v>800</v>
      </c>
      <c r="F1958" s="114">
        <v>0</v>
      </c>
      <c r="G1958" s="113" t="s">
        <v>3776</v>
      </c>
      <c r="H1958" s="113" t="s">
        <v>245</v>
      </c>
      <c r="I1958" s="113" t="s">
        <v>786</v>
      </c>
      <c r="J1958" s="113" t="s">
        <v>327</v>
      </c>
      <c r="K1958" s="113" t="s">
        <v>382</v>
      </c>
      <c r="L1958" s="113" t="s">
        <v>420</v>
      </c>
      <c r="M1958" s="113" t="s">
        <v>388</v>
      </c>
      <c r="N1958" s="113" t="s">
        <v>44</v>
      </c>
      <c r="O1958" s="113" t="s">
        <v>386</v>
      </c>
      <c r="P1958" s="113" t="s">
        <v>824</v>
      </c>
      <c r="Q1958" s="113">
        <v>223</v>
      </c>
      <c r="R1958" s="113" t="s">
        <v>83</v>
      </c>
      <c r="S1958" s="84" t="str">
        <f t="shared" si="210"/>
        <v>TRUCKER CAP LAMBSWOOL</v>
      </c>
      <c r="T1958" s="84" t="str">
        <f t="shared" si="213"/>
        <v>серый / синий</v>
      </c>
      <c r="Y1958" s="60">
        <f t="shared" si="214"/>
        <v>2</v>
      </c>
      <c r="Z1958" s="49">
        <f t="shared" si="215"/>
        <v>394</v>
      </c>
      <c r="AA1958" s="60">
        <f t="shared" si="216"/>
        <v>2394</v>
      </c>
    </row>
    <row r="1959" spans="1:27">
      <c r="A1959" s="84" t="str">
        <f t="shared" si="211"/>
        <v>775114264</v>
      </c>
      <c r="B1959" s="84" t="str">
        <f t="shared" si="212"/>
        <v>02-395-27</v>
      </c>
      <c r="C1959" s="113" t="s">
        <v>3779</v>
      </c>
      <c r="D1959" s="113" t="s">
        <v>3780</v>
      </c>
      <c r="E1959" s="113" t="s">
        <v>800</v>
      </c>
      <c r="F1959" s="114">
        <v>0</v>
      </c>
      <c r="G1959" s="113" t="s">
        <v>3781</v>
      </c>
      <c r="H1959" s="113" t="s">
        <v>152</v>
      </c>
      <c r="I1959" s="113" t="s">
        <v>792</v>
      </c>
      <c r="J1959" s="113" t="s">
        <v>356</v>
      </c>
      <c r="K1959" s="113" t="s">
        <v>382</v>
      </c>
      <c r="L1959" s="113" t="s">
        <v>420</v>
      </c>
      <c r="M1959" s="113" t="s">
        <v>388</v>
      </c>
      <c r="N1959" s="113" t="s">
        <v>43</v>
      </c>
      <c r="O1959" s="113" t="s">
        <v>386</v>
      </c>
      <c r="P1959" s="113" t="s">
        <v>824</v>
      </c>
      <c r="Q1959" s="113">
        <v>64</v>
      </c>
      <c r="R1959" s="113" t="s">
        <v>60</v>
      </c>
      <c r="S1959" s="84" t="str">
        <f t="shared" si="210"/>
        <v>TRUCKER CAP GREW UP</v>
      </c>
      <c r="T1959" s="84" t="str">
        <f t="shared" si="213"/>
        <v>зеленый / коричневый</v>
      </c>
      <c r="Y1959" s="60">
        <f t="shared" si="214"/>
        <v>2</v>
      </c>
      <c r="Z1959" s="49">
        <f t="shared" si="215"/>
        <v>395</v>
      </c>
      <c r="AA1959" s="60">
        <f t="shared" si="216"/>
        <v>2395</v>
      </c>
    </row>
    <row r="1960" spans="1:27">
      <c r="A1960" s="84" t="str">
        <f t="shared" si="211"/>
        <v>775116623</v>
      </c>
      <c r="B1960" s="84" t="str">
        <f t="shared" si="212"/>
        <v>02-396-00</v>
      </c>
      <c r="C1960" s="113" t="s">
        <v>3782</v>
      </c>
      <c r="D1960" s="113" t="s">
        <v>3783</v>
      </c>
      <c r="E1960" s="113" t="s">
        <v>800</v>
      </c>
      <c r="F1960" s="114">
        <v>0</v>
      </c>
      <c r="G1960" s="113" t="s">
        <v>3784</v>
      </c>
      <c r="H1960" s="113" t="s">
        <v>256</v>
      </c>
      <c r="I1960" s="113" t="s">
        <v>792</v>
      </c>
      <c r="J1960" s="113" t="s">
        <v>356</v>
      </c>
      <c r="K1960" s="113" t="s">
        <v>382</v>
      </c>
      <c r="L1960" s="113" t="s">
        <v>420</v>
      </c>
      <c r="M1960" s="113" t="s">
        <v>388</v>
      </c>
      <c r="N1960" s="113" t="s">
        <v>43</v>
      </c>
      <c r="O1960" s="113" t="s">
        <v>386</v>
      </c>
      <c r="P1960" s="113" t="s">
        <v>824</v>
      </c>
      <c r="Q1960" s="113">
        <v>23</v>
      </c>
      <c r="R1960" s="113" t="s">
        <v>71</v>
      </c>
      <c r="S1960" s="84" t="str">
        <f t="shared" si="210"/>
        <v>TRUCKER CAP TRUCKING</v>
      </c>
      <c r="T1960" s="84" t="str">
        <f t="shared" si="213"/>
        <v>синий / серый</v>
      </c>
      <c r="Y1960" s="60">
        <f t="shared" si="214"/>
        <v>2</v>
      </c>
      <c r="Z1960" s="49">
        <f t="shared" si="215"/>
        <v>396</v>
      </c>
      <c r="AA1960" s="60">
        <f t="shared" si="216"/>
        <v>2396</v>
      </c>
    </row>
    <row r="1961" spans="1:27">
      <c r="A1961" s="84" t="str">
        <f t="shared" si="211"/>
        <v>775116729</v>
      </c>
      <c r="B1961" s="84" t="str">
        <f t="shared" si="212"/>
        <v>02-397-13</v>
      </c>
      <c r="C1961" s="113" t="s">
        <v>3785</v>
      </c>
      <c r="D1961" s="113" t="s">
        <v>3786</v>
      </c>
      <c r="E1961" s="113" t="s">
        <v>800</v>
      </c>
      <c r="F1961" s="114">
        <v>0</v>
      </c>
      <c r="G1961" s="113" t="s">
        <v>3787</v>
      </c>
      <c r="H1961" s="113" t="s">
        <v>199</v>
      </c>
      <c r="I1961" s="113" t="s">
        <v>792</v>
      </c>
      <c r="J1961" s="113" t="s">
        <v>356</v>
      </c>
      <c r="K1961" s="113" t="s">
        <v>382</v>
      </c>
      <c r="L1961" s="113" t="s">
        <v>420</v>
      </c>
      <c r="M1961" s="113" t="s">
        <v>388</v>
      </c>
      <c r="N1961" s="113" t="s">
        <v>43</v>
      </c>
      <c r="O1961" s="113" t="s">
        <v>386</v>
      </c>
      <c r="P1961" s="113" t="s">
        <v>824</v>
      </c>
      <c r="Q1961" s="113">
        <v>29</v>
      </c>
      <c r="R1961" s="113" t="s">
        <v>199</v>
      </c>
      <c r="S1961" s="84" t="str">
        <f t="shared" si="210"/>
        <v>TRUCKER CAP CONNECTING</v>
      </c>
      <c r="T1961" s="84" t="str">
        <f t="shared" si="213"/>
        <v>оранжевый</v>
      </c>
      <c r="Y1961" s="60">
        <f t="shared" si="214"/>
        <v>2</v>
      </c>
      <c r="Z1961" s="49">
        <f t="shared" si="215"/>
        <v>397</v>
      </c>
      <c r="AA1961" s="60">
        <f t="shared" si="216"/>
        <v>2397</v>
      </c>
    </row>
    <row r="1962" spans="1:27">
      <c r="A1962" s="84" t="str">
        <f t="shared" si="211"/>
        <v>775117463</v>
      </c>
      <c r="B1962" s="84" t="str">
        <f t="shared" si="212"/>
        <v>02-398-60</v>
      </c>
      <c r="C1962" s="113" t="s">
        <v>3788</v>
      </c>
      <c r="D1962" s="113" t="s">
        <v>3789</v>
      </c>
      <c r="E1962" s="113" t="s">
        <v>800</v>
      </c>
      <c r="F1962" s="114">
        <v>0</v>
      </c>
      <c r="G1962" s="113" t="s">
        <v>3790</v>
      </c>
      <c r="H1962" s="113" t="s">
        <v>174</v>
      </c>
      <c r="I1962" s="113" t="s">
        <v>3748</v>
      </c>
      <c r="J1962" s="113" t="s">
        <v>356</v>
      </c>
      <c r="K1962" s="113" t="s">
        <v>382</v>
      </c>
      <c r="L1962" s="113" t="s">
        <v>420</v>
      </c>
      <c r="M1962" s="113" t="s">
        <v>388</v>
      </c>
      <c r="N1962" s="113" t="s">
        <v>43</v>
      </c>
      <c r="O1962" s="113" t="s">
        <v>386</v>
      </c>
      <c r="P1962" s="113" t="s">
        <v>824</v>
      </c>
      <c r="Q1962" s="113">
        <v>63</v>
      </c>
      <c r="R1962" s="113" t="s">
        <v>83</v>
      </c>
      <c r="S1962" s="84" t="str">
        <f t="shared" si="210"/>
        <v>TRUCKER CAP MOONSHINE</v>
      </c>
      <c r="T1962" s="84" t="str">
        <f t="shared" si="213"/>
        <v>коричневый / серый</v>
      </c>
      <c r="Y1962" s="60">
        <f t="shared" si="214"/>
        <v>2</v>
      </c>
      <c r="Z1962" s="49">
        <f t="shared" si="215"/>
        <v>398</v>
      </c>
      <c r="AA1962" s="60">
        <f t="shared" si="216"/>
        <v>2398</v>
      </c>
    </row>
    <row r="1963" spans="1:27">
      <c r="A1963" s="84" t="str">
        <f t="shared" si="211"/>
        <v>775610176</v>
      </c>
      <c r="B1963" s="84" t="str">
        <f t="shared" si="212"/>
        <v>02-399-14</v>
      </c>
      <c r="C1963" s="113" t="s">
        <v>3791</v>
      </c>
      <c r="D1963" s="113" t="s">
        <v>3792</v>
      </c>
      <c r="E1963" s="113" t="s">
        <v>800</v>
      </c>
      <c r="F1963" s="114">
        <v>0</v>
      </c>
      <c r="G1963" s="113" t="s">
        <v>3793</v>
      </c>
      <c r="H1963" s="113" t="s">
        <v>86</v>
      </c>
      <c r="I1963" s="113" t="s">
        <v>801</v>
      </c>
      <c r="J1963" s="113" t="s">
        <v>327</v>
      </c>
      <c r="K1963" s="113" t="s">
        <v>382</v>
      </c>
      <c r="L1963" s="113" t="s">
        <v>420</v>
      </c>
      <c r="M1963" s="113" t="s">
        <v>388</v>
      </c>
      <c r="O1963" s="113" t="s">
        <v>386</v>
      </c>
      <c r="P1963" s="113" t="s">
        <v>824</v>
      </c>
      <c r="Q1963" s="113">
        <v>76</v>
      </c>
      <c r="R1963" s="113" t="s">
        <v>86</v>
      </c>
      <c r="S1963" s="84" t="str">
        <f t="shared" si="210"/>
        <v>TRUCKER CAP BUFFALO HORN</v>
      </c>
      <c r="T1963" s="84" t="str">
        <f t="shared" si="213"/>
        <v>коричневый</v>
      </c>
      <c r="Y1963" s="60">
        <f t="shared" si="214"/>
        <v>2</v>
      </c>
      <c r="Z1963" s="49">
        <f t="shared" si="215"/>
        <v>399</v>
      </c>
      <c r="AA1963" s="60">
        <f t="shared" si="216"/>
        <v>2399</v>
      </c>
    </row>
    <row r="1964" spans="1:27">
      <c r="A1964" s="84" t="str">
        <f t="shared" si="211"/>
        <v>775610568</v>
      </c>
      <c r="B1964" s="84" t="str">
        <f t="shared" si="212"/>
        <v>02-400-87</v>
      </c>
      <c r="C1964" s="113" t="s">
        <v>3794</v>
      </c>
      <c r="D1964" s="113" t="s">
        <v>3795</v>
      </c>
      <c r="E1964" s="113" t="s">
        <v>800</v>
      </c>
      <c r="F1964" s="114">
        <v>0</v>
      </c>
      <c r="G1964" s="113" t="s">
        <v>3796</v>
      </c>
      <c r="H1964" s="113" t="s">
        <v>182</v>
      </c>
      <c r="I1964" s="113" t="s">
        <v>801</v>
      </c>
      <c r="J1964" s="113" t="s">
        <v>356</v>
      </c>
      <c r="K1964" s="113" t="s">
        <v>382</v>
      </c>
      <c r="L1964" s="113" t="s">
        <v>420</v>
      </c>
      <c r="M1964" s="113" t="s">
        <v>388</v>
      </c>
      <c r="O1964" s="113" t="s">
        <v>386</v>
      </c>
      <c r="P1964" s="113" t="s">
        <v>824</v>
      </c>
      <c r="Q1964" s="113">
        <v>68</v>
      </c>
      <c r="R1964" s="113" t="s">
        <v>78</v>
      </c>
      <c r="S1964" s="84" t="str">
        <f t="shared" si="210"/>
        <v>TRUCKER CAP ON THE ROAD</v>
      </c>
      <c r="T1964" s="84" t="str">
        <f t="shared" si="213"/>
        <v>красный / коричневый</v>
      </c>
      <c r="Y1964" s="60">
        <f t="shared" si="214"/>
        <v>2</v>
      </c>
      <c r="Z1964" s="49">
        <f t="shared" si="215"/>
        <v>400</v>
      </c>
      <c r="AA1964" s="60">
        <f t="shared" si="216"/>
        <v>2400</v>
      </c>
    </row>
    <row r="1965" spans="1:27">
      <c r="A1965" s="84" t="str">
        <f t="shared" si="211"/>
        <v>6380318267</v>
      </c>
      <c r="B1965" s="84" t="str">
        <f t="shared" si="212"/>
        <v>02-401-14</v>
      </c>
      <c r="C1965" s="113" t="s">
        <v>3797</v>
      </c>
      <c r="D1965" s="113" t="s">
        <v>3798</v>
      </c>
      <c r="E1965" s="113" t="s">
        <v>813</v>
      </c>
      <c r="F1965" s="114">
        <v>56</v>
      </c>
      <c r="G1965" s="113" t="s">
        <v>3799</v>
      </c>
      <c r="H1965" s="113" t="s">
        <v>164</v>
      </c>
      <c r="I1965" s="113" t="s">
        <v>786</v>
      </c>
      <c r="J1965" s="113" t="s">
        <v>324</v>
      </c>
      <c r="K1965" s="113" t="s">
        <v>382</v>
      </c>
      <c r="L1965" s="113" t="s">
        <v>420</v>
      </c>
      <c r="M1965" s="113" t="s">
        <v>388</v>
      </c>
      <c r="N1965" s="113" t="s">
        <v>44</v>
      </c>
      <c r="O1965" s="113" t="s">
        <v>433</v>
      </c>
      <c r="P1965" s="113" t="s">
        <v>824</v>
      </c>
      <c r="Q1965" s="113">
        <v>267</v>
      </c>
      <c r="R1965" s="113" t="s">
        <v>86</v>
      </c>
      <c r="S1965" s="84" t="str">
        <f t="shared" si="210"/>
        <v>DRIVER CAP WOOL CHECK</v>
      </c>
      <c r="T1965" s="84" t="str">
        <f t="shared" si="213"/>
        <v>коричневый / бежевый</v>
      </c>
      <c r="Y1965" s="60">
        <f t="shared" si="214"/>
        <v>2</v>
      </c>
      <c r="Z1965" s="49">
        <f t="shared" si="215"/>
        <v>401</v>
      </c>
      <c r="AA1965" s="60">
        <f t="shared" si="216"/>
        <v>2401</v>
      </c>
    </row>
    <row r="1966" spans="1:27">
      <c r="A1966" s="84" t="str">
        <f t="shared" si="211"/>
        <v>6380318267</v>
      </c>
      <c r="B1966" s="84" t="str">
        <f t="shared" si="212"/>
        <v>02-401-14</v>
      </c>
      <c r="C1966" s="113" t="s">
        <v>3800</v>
      </c>
      <c r="D1966" s="113" t="s">
        <v>3798</v>
      </c>
      <c r="E1966" s="113" t="s">
        <v>787</v>
      </c>
      <c r="F1966" s="114">
        <v>57</v>
      </c>
      <c r="G1966" s="113" t="s">
        <v>3799</v>
      </c>
      <c r="H1966" s="113" t="s">
        <v>164</v>
      </c>
      <c r="I1966" s="113" t="s">
        <v>786</v>
      </c>
      <c r="J1966" s="113" t="s">
        <v>324</v>
      </c>
      <c r="K1966" s="113" t="s">
        <v>382</v>
      </c>
      <c r="L1966" s="113" t="s">
        <v>420</v>
      </c>
      <c r="M1966" s="113" t="s">
        <v>388</v>
      </c>
      <c r="N1966" s="113" t="s">
        <v>44</v>
      </c>
      <c r="O1966" s="113" t="s">
        <v>433</v>
      </c>
      <c r="P1966" s="113" t="s">
        <v>824</v>
      </c>
      <c r="Q1966" s="113">
        <v>267</v>
      </c>
      <c r="R1966" s="113" t="s">
        <v>86</v>
      </c>
      <c r="S1966" s="84" t="str">
        <f t="shared" si="210"/>
        <v>DRIVER CAP WOOL CHECK</v>
      </c>
      <c r="T1966" s="84" t="str">
        <f t="shared" si="213"/>
        <v>коричневый / бежевый</v>
      </c>
      <c r="Y1966" s="60">
        <f t="shared" si="214"/>
        <v>2</v>
      </c>
      <c r="Z1966" s="49">
        <f t="shared" si="215"/>
        <v>401</v>
      </c>
      <c r="AA1966" s="60">
        <f t="shared" si="216"/>
        <v>2401</v>
      </c>
    </row>
    <row r="1967" spans="1:27">
      <c r="A1967" s="84" t="str">
        <f t="shared" si="211"/>
        <v>6380318267</v>
      </c>
      <c r="B1967" s="84" t="str">
        <f t="shared" si="212"/>
        <v>02-401-14</v>
      </c>
      <c r="C1967" s="113" t="s">
        <v>3801</v>
      </c>
      <c r="D1967" s="113" t="s">
        <v>3798</v>
      </c>
      <c r="E1967" s="113" t="s">
        <v>797</v>
      </c>
      <c r="F1967" s="114">
        <v>58</v>
      </c>
      <c r="G1967" s="113" t="s">
        <v>3799</v>
      </c>
      <c r="H1967" s="113" t="s">
        <v>164</v>
      </c>
      <c r="I1967" s="113" t="s">
        <v>786</v>
      </c>
      <c r="J1967" s="113" t="s">
        <v>324</v>
      </c>
      <c r="K1967" s="113" t="s">
        <v>382</v>
      </c>
      <c r="L1967" s="113" t="s">
        <v>420</v>
      </c>
      <c r="M1967" s="113" t="s">
        <v>388</v>
      </c>
      <c r="N1967" s="113" t="s">
        <v>44</v>
      </c>
      <c r="O1967" s="113" t="s">
        <v>433</v>
      </c>
      <c r="P1967" s="113" t="s">
        <v>824</v>
      </c>
      <c r="Q1967" s="113">
        <v>267</v>
      </c>
      <c r="R1967" s="113" t="s">
        <v>86</v>
      </c>
      <c r="S1967" s="84" t="str">
        <f t="shared" si="210"/>
        <v>DRIVER CAP WOOL CHECK</v>
      </c>
      <c r="T1967" s="84" t="str">
        <f t="shared" si="213"/>
        <v>коричневый / бежевый</v>
      </c>
      <c r="Y1967" s="60">
        <f t="shared" si="214"/>
        <v>2</v>
      </c>
      <c r="Z1967" s="49">
        <f t="shared" si="215"/>
        <v>401</v>
      </c>
      <c r="AA1967" s="60">
        <f t="shared" si="216"/>
        <v>2401</v>
      </c>
    </row>
    <row r="1968" spans="1:27">
      <c r="A1968" s="84" t="str">
        <f t="shared" si="211"/>
        <v>6380318267</v>
      </c>
      <c r="B1968" s="84" t="str">
        <f t="shared" si="212"/>
        <v>02-401-14</v>
      </c>
      <c r="C1968" s="113" t="s">
        <v>3802</v>
      </c>
      <c r="D1968" s="113" t="s">
        <v>3798</v>
      </c>
      <c r="E1968" s="113" t="s">
        <v>785</v>
      </c>
      <c r="F1968" s="114">
        <v>59</v>
      </c>
      <c r="G1968" s="113" t="s">
        <v>3799</v>
      </c>
      <c r="H1968" s="113" t="s">
        <v>164</v>
      </c>
      <c r="I1968" s="113" t="s">
        <v>786</v>
      </c>
      <c r="J1968" s="113" t="s">
        <v>324</v>
      </c>
      <c r="K1968" s="113" t="s">
        <v>382</v>
      </c>
      <c r="L1968" s="113" t="s">
        <v>420</v>
      </c>
      <c r="M1968" s="113" t="s">
        <v>388</v>
      </c>
      <c r="N1968" s="113" t="s">
        <v>44</v>
      </c>
      <c r="O1968" s="113" t="s">
        <v>433</v>
      </c>
      <c r="P1968" s="113" t="s">
        <v>824</v>
      </c>
      <c r="Q1968" s="113">
        <v>267</v>
      </c>
      <c r="R1968" s="113" t="s">
        <v>86</v>
      </c>
      <c r="S1968" s="84" t="str">
        <f t="shared" si="210"/>
        <v>DRIVER CAP WOOL CHECK</v>
      </c>
      <c r="T1968" s="84" t="str">
        <f t="shared" si="213"/>
        <v>коричневый / бежевый</v>
      </c>
      <c r="Y1968" s="60">
        <f t="shared" si="214"/>
        <v>2</v>
      </c>
      <c r="Z1968" s="49">
        <f t="shared" si="215"/>
        <v>401</v>
      </c>
      <c r="AA1968" s="60">
        <f t="shared" si="216"/>
        <v>2401</v>
      </c>
    </row>
    <row r="1969" spans="1:27">
      <c r="A1969" s="84" t="str">
        <f t="shared" si="211"/>
        <v>6380318267</v>
      </c>
      <c r="B1969" s="84" t="str">
        <f t="shared" si="212"/>
        <v>02-401-14</v>
      </c>
      <c r="C1969" s="113" t="s">
        <v>3803</v>
      </c>
      <c r="D1969" s="113" t="s">
        <v>3798</v>
      </c>
      <c r="E1969" s="113" t="s">
        <v>798</v>
      </c>
      <c r="F1969" s="114">
        <v>60</v>
      </c>
      <c r="G1969" s="113" t="s">
        <v>3799</v>
      </c>
      <c r="H1969" s="113" t="s">
        <v>164</v>
      </c>
      <c r="I1969" s="113" t="s">
        <v>786</v>
      </c>
      <c r="J1969" s="113" t="s">
        <v>324</v>
      </c>
      <c r="K1969" s="113" t="s">
        <v>382</v>
      </c>
      <c r="L1969" s="113" t="s">
        <v>420</v>
      </c>
      <c r="M1969" s="113" t="s">
        <v>388</v>
      </c>
      <c r="N1969" s="113" t="s">
        <v>44</v>
      </c>
      <c r="O1969" s="113" t="s">
        <v>433</v>
      </c>
      <c r="P1969" s="113" t="s">
        <v>824</v>
      </c>
      <c r="Q1969" s="113">
        <v>267</v>
      </c>
      <c r="R1969" s="113" t="s">
        <v>86</v>
      </c>
      <c r="S1969" s="84" t="str">
        <f t="shared" si="210"/>
        <v>DRIVER CAP WOOL CHECK</v>
      </c>
      <c r="T1969" s="84" t="str">
        <f t="shared" si="213"/>
        <v>коричневый / бежевый</v>
      </c>
      <c r="Y1969" s="60">
        <f t="shared" si="214"/>
        <v>2</v>
      </c>
      <c r="Z1969" s="49">
        <f t="shared" si="215"/>
        <v>401</v>
      </c>
      <c r="AA1969" s="60">
        <f t="shared" si="216"/>
        <v>2401</v>
      </c>
    </row>
    <row r="1970" spans="1:27">
      <c r="A1970" s="84" t="str">
        <f t="shared" si="211"/>
        <v>6380318267</v>
      </c>
      <c r="B1970" s="84" t="str">
        <f t="shared" si="212"/>
        <v>02-401-14</v>
      </c>
      <c r="C1970" s="113" t="s">
        <v>3804</v>
      </c>
      <c r="D1970" s="113" t="s">
        <v>3798</v>
      </c>
      <c r="E1970" s="113" t="s">
        <v>788</v>
      </c>
      <c r="F1970" s="114">
        <v>61</v>
      </c>
      <c r="G1970" s="113" t="s">
        <v>3799</v>
      </c>
      <c r="H1970" s="113" t="s">
        <v>164</v>
      </c>
      <c r="I1970" s="113" t="s">
        <v>786</v>
      </c>
      <c r="J1970" s="113" t="s">
        <v>324</v>
      </c>
      <c r="K1970" s="113" t="s">
        <v>382</v>
      </c>
      <c r="L1970" s="113" t="s">
        <v>420</v>
      </c>
      <c r="M1970" s="113" t="s">
        <v>388</v>
      </c>
      <c r="N1970" s="113" t="s">
        <v>44</v>
      </c>
      <c r="O1970" s="113" t="s">
        <v>433</v>
      </c>
      <c r="P1970" s="113" t="s">
        <v>824</v>
      </c>
      <c r="Q1970" s="113">
        <v>267</v>
      </c>
      <c r="R1970" s="113" t="s">
        <v>86</v>
      </c>
      <c r="S1970" s="84" t="str">
        <f t="shared" si="210"/>
        <v>DRIVER CAP WOOL CHECK</v>
      </c>
      <c r="T1970" s="84" t="str">
        <f t="shared" si="213"/>
        <v>коричневый / бежевый</v>
      </c>
      <c r="Y1970" s="60">
        <f t="shared" si="214"/>
        <v>2</v>
      </c>
      <c r="Z1970" s="49">
        <f t="shared" si="215"/>
        <v>401</v>
      </c>
      <c r="AA1970" s="60">
        <f t="shared" si="216"/>
        <v>2401</v>
      </c>
    </row>
    <row r="1971" spans="1:27">
      <c r="A1971" s="84" t="str">
        <f t="shared" si="211"/>
        <v>6380318267</v>
      </c>
      <c r="B1971" s="84" t="str">
        <f t="shared" si="212"/>
        <v>02-401-14</v>
      </c>
      <c r="C1971" s="113" t="s">
        <v>3805</v>
      </c>
      <c r="D1971" s="113" t="s">
        <v>3798</v>
      </c>
      <c r="E1971" s="113" t="s">
        <v>835</v>
      </c>
      <c r="F1971" s="114">
        <v>62</v>
      </c>
      <c r="G1971" s="113" t="s">
        <v>3799</v>
      </c>
      <c r="H1971" s="113" t="s">
        <v>164</v>
      </c>
      <c r="I1971" s="113" t="s">
        <v>786</v>
      </c>
      <c r="J1971" s="113" t="s">
        <v>324</v>
      </c>
      <c r="K1971" s="113" t="s">
        <v>382</v>
      </c>
      <c r="L1971" s="113" t="s">
        <v>420</v>
      </c>
      <c r="M1971" s="113" t="s">
        <v>388</v>
      </c>
      <c r="N1971" s="113" t="s">
        <v>44</v>
      </c>
      <c r="O1971" s="113" t="s">
        <v>433</v>
      </c>
      <c r="P1971" s="113" t="s">
        <v>824</v>
      </c>
      <c r="Q1971" s="113">
        <v>267</v>
      </c>
      <c r="R1971" s="113" t="s">
        <v>86</v>
      </c>
      <c r="S1971" s="84" t="str">
        <f t="shared" si="210"/>
        <v>DRIVER CAP WOOL CHECK</v>
      </c>
      <c r="T1971" s="84" t="str">
        <f t="shared" si="213"/>
        <v>коричневый / бежевый</v>
      </c>
      <c r="Y1971" s="60">
        <f t="shared" si="214"/>
        <v>2</v>
      </c>
      <c r="Z1971" s="49">
        <f t="shared" si="215"/>
        <v>401</v>
      </c>
      <c r="AA1971" s="60">
        <f t="shared" si="216"/>
        <v>2401</v>
      </c>
    </row>
    <row r="1972" spans="1:27">
      <c r="A1972" s="84" t="str">
        <f t="shared" si="211"/>
        <v>6380318267</v>
      </c>
      <c r="B1972" s="84" t="str">
        <f t="shared" si="212"/>
        <v>02-401-14</v>
      </c>
      <c r="C1972" s="113" t="s">
        <v>3806</v>
      </c>
      <c r="D1972" s="113" t="s">
        <v>3798</v>
      </c>
      <c r="E1972" s="113" t="s">
        <v>789</v>
      </c>
      <c r="F1972" s="114">
        <v>63</v>
      </c>
      <c r="G1972" s="113" t="s">
        <v>3799</v>
      </c>
      <c r="H1972" s="113" t="s">
        <v>164</v>
      </c>
      <c r="I1972" s="113" t="s">
        <v>786</v>
      </c>
      <c r="J1972" s="113" t="s">
        <v>324</v>
      </c>
      <c r="K1972" s="113" t="s">
        <v>382</v>
      </c>
      <c r="L1972" s="113" t="s">
        <v>420</v>
      </c>
      <c r="M1972" s="113" t="s">
        <v>388</v>
      </c>
      <c r="N1972" s="113" t="s">
        <v>44</v>
      </c>
      <c r="O1972" s="113" t="s">
        <v>433</v>
      </c>
      <c r="P1972" s="113" t="s">
        <v>824</v>
      </c>
      <c r="Q1972" s="113">
        <v>267</v>
      </c>
      <c r="R1972" s="113" t="s">
        <v>86</v>
      </c>
      <c r="S1972" s="84" t="str">
        <f t="shared" si="210"/>
        <v>DRIVER CAP WOOL CHECK</v>
      </c>
      <c r="T1972" s="84" t="str">
        <f t="shared" si="213"/>
        <v>коричневый / бежевый</v>
      </c>
      <c r="Y1972" s="60">
        <f t="shared" si="214"/>
        <v>2</v>
      </c>
      <c r="Z1972" s="49">
        <f t="shared" si="215"/>
        <v>401</v>
      </c>
      <c r="AA1972" s="60">
        <f t="shared" si="216"/>
        <v>2401</v>
      </c>
    </row>
    <row r="1973" spans="1:27">
      <c r="A1973" s="84" t="str">
        <f t="shared" si="211"/>
        <v>6380318225</v>
      </c>
      <c r="B1973" s="84" t="str">
        <f t="shared" si="212"/>
        <v>02-401-78</v>
      </c>
      <c r="C1973" s="113" t="s">
        <v>3807</v>
      </c>
      <c r="D1973" s="113" t="s">
        <v>3808</v>
      </c>
      <c r="E1973" s="113" t="s">
        <v>813</v>
      </c>
      <c r="F1973" s="114">
        <v>56</v>
      </c>
      <c r="G1973" s="113" t="s">
        <v>3799</v>
      </c>
      <c r="H1973" s="113" t="s">
        <v>259</v>
      </c>
      <c r="I1973" s="113" t="s">
        <v>786</v>
      </c>
      <c r="J1973" s="113" t="s">
        <v>324</v>
      </c>
      <c r="K1973" s="113" t="s">
        <v>382</v>
      </c>
      <c r="L1973" s="113" t="s">
        <v>420</v>
      </c>
      <c r="M1973" s="113" t="s">
        <v>388</v>
      </c>
      <c r="N1973" s="113" t="s">
        <v>44</v>
      </c>
      <c r="O1973" s="113" t="s">
        <v>433</v>
      </c>
      <c r="P1973" s="113" t="s">
        <v>824</v>
      </c>
      <c r="Q1973" s="113">
        <v>225</v>
      </c>
      <c r="R1973" s="113" t="s">
        <v>71</v>
      </c>
      <c r="S1973" s="84" t="str">
        <f t="shared" si="210"/>
        <v>DRIVER CAP WOOL CHECK</v>
      </c>
      <c r="T1973" s="84" t="str">
        <f t="shared" si="213"/>
        <v>синий / черный</v>
      </c>
      <c r="Y1973" s="60">
        <f t="shared" si="214"/>
        <v>2</v>
      </c>
      <c r="Z1973" s="49">
        <f t="shared" si="215"/>
        <v>401</v>
      </c>
      <c r="AA1973" s="60">
        <f t="shared" si="216"/>
        <v>2401</v>
      </c>
    </row>
    <row r="1974" spans="1:27">
      <c r="A1974" s="84" t="str">
        <f t="shared" si="211"/>
        <v>6380318225</v>
      </c>
      <c r="B1974" s="84" t="str">
        <f t="shared" si="212"/>
        <v>02-401-78</v>
      </c>
      <c r="C1974" s="113" t="s">
        <v>3809</v>
      </c>
      <c r="D1974" s="113" t="s">
        <v>3808</v>
      </c>
      <c r="E1974" s="113" t="s">
        <v>787</v>
      </c>
      <c r="F1974" s="114">
        <v>57</v>
      </c>
      <c r="G1974" s="113" t="s">
        <v>3799</v>
      </c>
      <c r="H1974" s="113" t="s">
        <v>259</v>
      </c>
      <c r="I1974" s="113" t="s">
        <v>786</v>
      </c>
      <c r="J1974" s="113" t="s">
        <v>324</v>
      </c>
      <c r="K1974" s="113" t="s">
        <v>382</v>
      </c>
      <c r="L1974" s="113" t="s">
        <v>420</v>
      </c>
      <c r="M1974" s="113" t="s">
        <v>388</v>
      </c>
      <c r="N1974" s="113" t="s">
        <v>44</v>
      </c>
      <c r="O1974" s="113" t="s">
        <v>433</v>
      </c>
      <c r="P1974" s="113" t="s">
        <v>824</v>
      </c>
      <c r="Q1974" s="113">
        <v>225</v>
      </c>
      <c r="R1974" s="113" t="s">
        <v>71</v>
      </c>
      <c r="S1974" s="84" t="str">
        <f t="shared" si="210"/>
        <v>DRIVER CAP WOOL CHECK</v>
      </c>
      <c r="T1974" s="84" t="str">
        <f t="shared" si="213"/>
        <v>синий / черный</v>
      </c>
      <c r="Y1974" s="60">
        <f t="shared" si="214"/>
        <v>2</v>
      </c>
      <c r="Z1974" s="49">
        <f t="shared" si="215"/>
        <v>401</v>
      </c>
      <c r="AA1974" s="60">
        <f t="shared" si="216"/>
        <v>2401</v>
      </c>
    </row>
    <row r="1975" spans="1:27">
      <c r="A1975" s="84" t="str">
        <f t="shared" si="211"/>
        <v>6380318225</v>
      </c>
      <c r="B1975" s="84" t="str">
        <f t="shared" si="212"/>
        <v>02-401-78</v>
      </c>
      <c r="C1975" s="113" t="s">
        <v>3810</v>
      </c>
      <c r="D1975" s="113" t="s">
        <v>3808</v>
      </c>
      <c r="E1975" s="113" t="s">
        <v>797</v>
      </c>
      <c r="F1975" s="114">
        <v>58</v>
      </c>
      <c r="G1975" s="113" t="s">
        <v>3799</v>
      </c>
      <c r="H1975" s="113" t="s">
        <v>259</v>
      </c>
      <c r="I1975" s="113" t="s">
        <v>786</v>
      </c>
      <c r="J1975" s="113" t="s">
        <v>324</v>
      </c>
      <c r="K1975" s="113" t="s">
        <v>382</v>
      </c>
      <c r="L1975" s="113" t="s">
        <v>420</v>
      </c>
      <c r="M1975" s="113" t="s">
        <v>388</v>
      </c>
      <c r="N1975" s="113" t="s">
        <v>44</v>
      </c>
      <c r="O1975" s="113" t="s">
        <v>433</v>
      </c>
      <c r="P1975" s="113" t="s">
        <v>824</v>
      </c>
      <c r="Q1975" s="113">
        <v>225</v>
      </c>
      <c r="R1975" s="113" t="s">
        <v>71</v>
      </c>
      <c r="S1975" s="84" t="str">
        <f t="shared" si="210"/>
        <v>DRIVER CAP WOOL CHECK</v>
      </c>
      <c r="T1975" s="84" t="str">
        <f t="shared" si="213"/>
        <v>синий / черный</v>
      </c>
      <c r="Y1975" s="60">
        <f t="shared" si="214"/>
        <v>2</v>
      </c>
      <c r="Z1975" s="49">
        <f t="shared" si="215"/>
        <v>401</v>
      </c>
      <c r="AA1975" s="60">
        <f t="shared" si="216"/>
        <v>2401</v>
      </c>
    </row>
    <row r="1976" spans="1:27">
      <c r="A1976" s="84" t="str">
        <f t="shared" si="211"/>
        <v>6380318225</v>
      </c>
      <c r="B1976" s="84" t="str">
        <f t="shared" si="212"/>
        <v>02-401-78</v>
      </c>
      <c r="C1976" s="113" t="s">
        <v>3811</v>
      </c>
      <c r="D1976" s="113" t="s">
        <v>3808</v>
      </c>
      <c r="E1976" s="113" t="s">
        <v>785</v>
      </c>
      <c r="F1976" s="114">
        <v>59</v>
      </c>
      <c r="G1976" s="113" t="s">
        <v>3799</v>
      </c>
      <c r="H1976" s="113" t="s">
        <v>259</v>
      </c>
      <c r="I1976" s="113" t="s">
        <v>786</v>
      </c>
      <c r="J1976" s="113" t="s">
        <v>324</v>
      </c>
      <c r="K1976" s="113" t="s">
        <v>382</v>
      </c>
      <c r="L1976" s="113" t="s">
        <v>420</v>
      </c>
      <c r="M1976" s="113" t="s">
        <v>388</v>
      </c>
      <c r="N1976" s="113" t="s">
        <v>44</v>
      </c>
      <c r="O1976" s="113" t="s">
        <v>433</v>
      </c>
      <c r="P1976" s="113" t="s">
        <v>824</v>
      </c>
      <c r="Q1976" s="113">
        <v>225</v>
      </c>
      <c r="R1976" s="113" t="s">
        <v>71</v>
      </c>
      <c r="S1976" s="84" t="str">
        <f t="shared" si="210"/>
        <v>DRIVER CAP WOOL CHECK</v>
      </c>
      <c r="T1976" s="84" t="str">
        <f t="shared" si="213"/>
        <v>синий / черный</v>
      </c>
      <c r="Y1976" s="60">
        <f t="shared" si="214"/>
        <v>2</v>
      </c>
      <c r="Z1976" s="49">
        <f t="shared" si="215"/>
        <v>401</v>
      </c>
      <c r="AA1976" s="60">
        <f t="shared" si="216"/>
        <v>2401</v>
      </c>
    </row>
    <row r="1977" spans="1:27">
      <c r="A1977" s="84" t="str">
        <f t="shared" si="211"/>
        <v>6380318225</v>
      </c>
      <c r="B1977" s="84" t="str">
        <f t="shared" si="212"/>
        <v>02-401-78</v>
      </c>
      <c r="C1977" s="113" t="s">
        <v>3812</v>
      </c>
      <c r="D1977" s="113" t="s">
        <v>3808</v>
      </c>
      <c r="E1977" s="113" t="s">
        <v>798</v>
      </c>
      <c r="F1977" s="114">
        <v>60</v>
      </c>
      <c r="G1977" s="113" t="s">
        <v>3799</v>
      </c>
      <c r="H1977" s="113" t="s">
        <v>259</v>
      </c>
      <c r="I1977" s="113" t="s">
        <v>786</v>
      </c>
      <c r="J1977" s="113" t="s">
        <v>324</v>
      </c>
      <c r="K1977" s="113" t="s">
        <v>382</v>
      </c>
      <c r="L1977" s="113" t="s">
        <v>420</v>
      </c>
      <c r="M1977" s="113" t="s">
        <v>388</v>
      </c>
      <c r="N1977" s="113" t="s">
        <v>44</v>
      </c>
      <c r="O1977" s="113" t="s">
        <v>433</v>
      </c>
      <c r="P1977" s="113" t="s">
        <v>824</v>
      </c>
      <c r="Q1977" s="113">
        <v>225</v>
      </c>
      <c r="R1977" s="113" t="s">
        <v>71</v>
      </c>
      <c r="S1977" s="84" t="str">
        <f t="shared" si="210"/>
        <v>DRIVER CAP WOOL CHECK</v>
      </c>
      <c r="T1977" s="84" t="str">
        <f t="shared" si="213"/>
        <v>синий / черный</v>
      </c>
      <c r="Y1977" s="60">
        <f t="shared" si="214"/>
        <v>2</v>
      </c>
      <c r="Z1977" s="49">
        <f t="shared" si="215"/>
        <v>401</v>
      </c>
      <c r="AA1977" s="60">
        <f t="shared" si="216"/>
        <v>2401</v>
      </c>
    </row>
    <row r="1978" spans="1:27">
      <c r="A1978" s="84" t="str">
        <f t="shared" si="211"/>
        <v>6380318225</v>
      </c>
      <c r="B1978" s="84" t="str">
        <f t="shared" si="212"/>
        <v>02-401-78</v>
      </c>
      <c r="C1978" s="113" t="s">
        <v>3813</v>
      </c>
      <c r="D1978" s="113" t="s">
        <v>3808</v>
      </c>
      <c r="E1978" s="113" t="s">
        <v>788</v>
      </c>
      <c r="F1978" s="114">
        <v>61</v>
      </c>
      <c r="G1978" s="113" t="s">
        <v>3799</v>
      </c>
      <c r="H1978" s="113" t="s">
        <v>259</v>
      </c>
      <c r="I1978" s="113" t="s">
        <v>786</v>
      </c>
      <c r="J1978" s="113" t="s">
        <v>324</v>
      </c>
      <c r="K1978" s="113" t="s">
        <v>382</v>
      </c>
      <c r="L1978" s="113" t="s">
        <v>420</v>
      </c>
      <c r="M1978" s="113" t="s">
        <v>388</v>
      </c>
      <c r="N1978" s="113" t="s">
        <v>44</v>
      </c>
      <c r="O1978" s="113" t="s">
        <v>433</v>
      </c>
      <c r="P1978" s="113" t="s">
        <v>824</v>
      </c>
      <c r="Q1978" s="113">
        <v>225</v>
      </c>
      <c r="R1978" s="113" t="s">
        <v>71</v>
      </c>
      <c r="S1978" s="84" t="str">
        <f t="shared" si="210"/>
        <v>DRIVER CAP WOOL CHECK</v>
      </c>
      <c r="T1978" s="84" t="str">
        <f t="shared" si="213"/>
        <v>синий / черный</v>
      </c>
      <c r="Y1978" s="60">
        <f t="shared" si="214"/>
        <v>2</v>
      </c>
      <c r="Z1978" s="49">
        <f t="shared" si="215"/>
        <v>401</v>
      </c>
      <c r="AA1978" s="60">
        <f t="shared" si="216"/>
        <v>2401</v>
      </c>
    </row>
    <row r="1979" spans="1:27">
      <c r="A1979" s="84" t="str">
        <f t="shared" si="211"/>
        <v>6380318225</v>
      </c>
      <c r="B1979" s="84" t="str">
        <f t="shared" si="212"/>
        <v>02-401-78</v>
      </c>
      <c r="C1979" s="113" t="s">
        <v>3814</v>
      </c>
      <c r="D1979" s="113" t="s">
        <v>3808</v>
      </c>
      <c r="E1979" s="113" t="s">
        <v>835</v>
      </c>
      <c r="F1979" s="114">
        <v>62</v>
      </c>
      <c r="G1979" s="113" t="s">
        <v>3799</v>
      </c>
      <c r="H1979" s="113" t="s">
        <v>259</v>
      </c>
      <c r="I1979" s="113" t="s">
        <v>786</v>
      </c>
      <c r="J1979" s="113" t="s">
        <v>324</v>
      </c>
      <c r="K1979" s="113" t="s">
        <v>382</v>
      </c>
      <c r="L1979" s="113" t="s">
        <v>420</v>
      </c>
      <c r="M1979" s="113" t="s">
        <v>388</v>
      </c>
      <c r="N1979" s="113" t="s">
        <v>44</v>
      </c>
      <c r="O1979" s="113" t="s">
        <v>433</v>
      </c>
      <c r="P1979" s="113" t="s">
        <v>824</v>
      </c>
      <c r="Q1979" s="113">
        <v>225</v>
      </c>
      <c r="R1979" s="113" t="s">
        <v>71</v>
      </c>
      <c r="S1979" s="84" t="str">
        <f t="shared" si="210"/>
        <v>DRIVER CAP WOOL CHECK</v>
      </c>
      <c r="T1979" s="84" t="str">
        <f t="shared" si="213"/>
        <v>синий / черный</v>
      </c>
      <c r="Y1979" s="60">
        <f t="shared" si="214"/>
        <v>2</v>
      </c>
      <c r="Z1979" s="49">
        <f t="shared" si="215"/>
        <v>401</v>
      </c>
      <c r="AA1979" s="60">
        <f t="shared" si="216"/>
        <v>2401</v>
      </c>
    </row>
    <row r="1980" spans="1:27">
      <c r="A1980" s="84" t="str">
        <f t="shared" si="211"/>
        <v>6380318225</v>
      </c>
      <c r="B1980" s="84" t="str">
        <f t="shared" si="212"/>
        <v>02-401-78</v>
      </c>
      <c r="C1980" s="113" t="s">
        <v>3815</v>
      </c>
      <c r="D1980" s="113" t="s">
        <v>3808</v>
      </c>
      <c r="E1980" s="113" t="s">
        <v>789</v>
      </c>
      <c r="F1980" s="114">
        <v>63</v>
      </c>
      <c r="G1980" s="113" t="s">
        <v>3799</v>
      </c>
      <c r="H1980" s="113" t="s">
        <v>259</v>
      </c>
      <c r="I1980" s="113" t="s">
        <v>786</v>
      </c>
      <c r="J1980" s="113" t="s">
        <v>324</v>
      </c>
      <c r="K1980" s="113" t="s">
        <v>382</v>
      </c>
      <c r="L1980" s="113" t="s">
        <v>420</v>
      </c>
      <c r="M1980" s="113" t="s">
        <v>388</v>
      </c>
      <c r="N1980" s="113" t="s">
        <v>44</v>
      </c>
      <c r="O1980" s="113" t="s">
        <v>433</v>
      </c>
      <c r="P1980" s="113" t="s">
        <v>824</v>
      </c>
      <c r="Q1980" s="113">
        <v>225</v>
      </c>
      <c r="R1980" s="113" t="s">
        <v>71</v>
      </c>
      <c r="S1980" s="84" t="str">
        <f t="shared" si="210"/>
        <v>DRIVER CAP WOOL CHECK</v>
      </c>
      <c r="T1980" s="84" t="str">
        <f t="shared" si="213"/>
        <v>синий / черный</v>
      </c>
      <c r="Y1980" s="60">
        <f t="shared" si="214"/>
        <v>2</v>
      </c>
      <c r="Z1980" s="49">
        <f t="shared" si="215"/>
        <v>401</v>
      </c>
      <c r="AA1980" s="60">
        <f t="shared" si="216"/>
        <v>2401</v>
      </c>
    </row>
    <row r="1981" spans="1:27">
      <c r="A1981" s="84" t="str">
        <f t="shared" si="211"/>
        <v>6610312267</v>
      </c>
      <c r="B1981" s="84" t="str">
        <f t="shared" si="212"/>
        <v>02-402-14</v>
      </c>
      <c r="C1981" s="113" t="s">
        <v>3816</v>
      </c>
      <c r="D1981" s="113" t="s">
        <v>3817</v>
      </c>
      <c r="E1981" s="113" t="s">
        <v>813</v>
      </c>
      <c r="F1981" s="114">
        <v>56</v>
      </c>
      <c r="G1981" s="113" t="s">
        <v>3818</v>
      </c>
      <c r="H1981" s="113" t="s">
        <v>164</v>
      </c>
      <c r="I1981" s="113" t="s">
        <v>786</v>
      </c>
      <c r="J1981" s="113" t="s">
        <v>320</v>
      </c>
      <c r="K1981" s="113" t="s">
        <v>382</v>
      </c>
      <c r="L1981" s="113" t="s">
        <v>420</v>
      </c>
      <c r="M1981" s="113" t="s">
        <v>388</v>
      </c>
      <c r="N1981" s="113" t="s">
        <v>44</v>
      </c>
      <c r="O1981" s="113" t="s">
        <v>433</v>
      </c>
      <c r="P1981" s="113" t="s">
        <v>824</v>
      </c>
      <c r="Q1981" s="113">
        <v>267</v>
      </c>
      <c r="R1981" s="113" t="s">
        <v>86</v>
      </c>
      <c r="S1981" s="84" t="str">
        <f t="shared" si="210"/>
        <v>TEXAS LAMBSWOOL CHECK</v>
      </c>
      <c r="T1981" s="84" t="str">
        <f t="shared" si="213"/>
        <v>коричневый / бежевый</v>
      </c>
      <c r="Y1981" s="60">
        <f t="shared" si="214"/>
        <v>2</v>
      </c>
      <c r="Z1981" s="49">
        <f t="shared" si="215"/>
        <v>402</v>
      </c>
      <c r="AA1981" s="60">
        <f t="shared" si="216"/>
        <v>2402</v>
      </c>
    </row>
    <row r="1982" spans="1:27">
      <c r="A1982" s="84" t="str">
        <f t="shared" si="211"/>
        <v>6610312267</v>
      </c>
      <c r="B1982" s="84" t="str">
        <f t="shared" si="212"/>
        <v>02-402-14</v>
      </c>
      <c r="C1982" s="113" t="s">
        <v>3819</v>
      </c>
      <c r="D1982" s="113" t="s">
        <v>3817</v>
      </c>
      <c r="E1982" s="113" t="s">
        <v>787</v>
      </c>
      <c r="F1982" s="114">
        <v>57</v>
      </c>
      <c r="G1982" s="113" t="s">
        <v>3818</v>
      </c>
      <c r="H1982" s="113" t="s">
        <v>164</v>
      </c>
      <c r="I1982" s="113" t="s">
        <v>786</v>
      </c>
      <c r="J1982" s="113" t="s">
        <v>320</v>
      </c>
      <c r="K1982" s="113" t="s">
        <v>382</v>
      </c>
      <c r="L1982" s="113" t="s">
        <v>420</v>
      </c>
      <c r="M1982" s="113" t="s">
        <v>388</v>
      </c>
      <c r="N1982" s="113" t="s">
        <v>44</v>
      </c>
      <c r="O1982" s="113" t="s">
        <v>433</v>
      </c>
      <c r="P1982" s="113" t="s">
        <v>824</v>
      </c>
      <c r="Q1982" s="113">
        <v>267</v>
      </c>
      <c r="R1982" s="113" t="s">
        <v>86</v>
      </c>
      <c r="S1982" s="84" t="str">
        <f t="shared" si="210"/>
        <v>TEXAS LAMBSWOOL CHECK</v>
      </c>
      <c r="T1982" s="84" t="str">
        <f t="shared" si="213"/>
        <v>коричневый / бежевый</v>
      </c>
      <c r="Y1982" s="60">
        <f t="shared" si="214"/>
        <v>2</v>
      </c>
      <c r="Z1982" s="49">
        <f t="shared" si="215"/>
        <v>402</v>
      </c>
      <c r="AA1982" s="60">
        <f t="shared" si="216"/>
        <v>2402</v>
      </c>
    </row>
    <row r="1983" spans="1:27">
      <c r="A1983" s="84" t="str">
        <f t="shared" si="211"/>
        <v>6610312267</v>
      </c>
      <c r="B1983" s="84" t="str">
        <f t="shared" si="212"/>
        <v>02-402-14</v>
      </c>
      <c r="C1983" s="113" t="s">
        <v>3820</v>
      </c>
      <c r="D1983" s="113" t="s">
        <v>3817</v>
      </c>
      <c r="E1983" s="113" t="s">
        <v>797</v>
      </c>
      <c r="F1983" s="114">
        <v>58</v>
      </c>
      <c r="G1983" s="113" t="s">
        <v>3818</v>
      </c>
      <c r="H1983" s="113" t="s">
        <v>164</v>
      </c>
      <c r="I1983" s="113" t="s">
        <v>786</v>
      </c>
      <c r="J1983" s="113" t="s">
        <v>320</v>
      </c>
      <c r="K1983" s="113" t="s">
        <v>382</v>
      </c>
      <c r="L1983" s="113" t="s">
        <v>420</v>
      </c>
      <c r="M1983" s="113" t="s">
        <v>388</v>
      </c>
      <c r="N1983" s="113" t="s">
        <v>44</v>
      </c>
      <c r="O1983" s="113" t="s">
        <v>433</v>
      </c>
      <c r="P1983" s="113" t="s">
        <v>824</v>
      </c>
      <c r="Q1983" s="113">
        <v>267</v>
      </c>
      <c r="R1983" s="113" t="s">
        <v>86</v>
      </c>
      <c r="S1983" s="84" t="str">
        <f t="shared" si="210"/>
        <v>TEXAS LAMBSWOOL CHECK</v>
      </c>
      <c r="T1983" s="84" t="str">
        <f t="shared" si="213"/>
        <v>коричневый / бежевый</v>
      </c>
      <c r="Y1983" s="60">
        <f t="shared" si="214"/>
        <v>2</v>
      </c>
      <c r="Z1983" s="49">
        <f t="shared" si="215"/>
        <v>402</v>
      </c>
      <c r="AA1983" s="60">
        <f t="shared" si="216"/>
        <v>2402</v>
      </c>
    </row>
    <row r="1984" spans="1:27">
      <c r="A1984" s="84" t="str">
        <f t="shared" si="211"/>
        <v>6610312267</v>
      </c>
      <c r="B1984" s="84" t="str">
        <f t="shared" si="212"/>
        <v>02-402-14</v>
      </c>
      <c r="C1984" s="113" t="s">
        <v>3821</v>
      </c>
      <c r="D1984" s="113" t="s">
        <v>3817</v>
      </c>
      <c r="E1984" s="113" t="s">
        <v>785</v>
      </c>
      <c r="F1984" s="114">
        <v>59</v>
      </c>
      <c r="G1984" s="113" t="s">
        <v>3818</v>
      </c>
      <c r="H1984" s="113" t="s">
        <v>164</v>
      </c>
      <c r="I1984" s="113" t="s">
        <v>786</v>
      </c>
      <c r="J1984" s="113" t="s">
        <v>320</v>
      </c>
      <c r="K1984" s="113" t="s">
        <v>382</v>
      </c>
      <c r="L1984" s="113" t="s">
        <v>420</v>
      </c>
      <c r="M1984" s="113" t="s">
        <v>388</v>
      </c>
      <c r="N1984" s="113" t="s">
        <v>44</v>
      </c>
      <c r="O1984" s="113" t="s">
        <v>433</v>
      </c>
      <c r="P1984" s="113" t="s">
        <v>824</v>
      </c>
      <c r="Q1984" s="113">
        <v>267</v>
      </c>
      <c r="R1984" s="113" t="s">
        <v>86</v>
      </c>
      <c r="S1984" s="84" t="str">
        <f t="shared" si="210"/>
        <v>TEXAS LAMBSWOOL CHECK</v>
      </c>
      <c r="T1984" s="84" t="str">
        <f t="shared" si="213"/>
        <v>коричневый / бежевый</v>
      </c>
      <c r="Y1984" s="60">
        <f t="shared" si="214"/>
        <v>2</v>
      </c>
      <c r="Z1984" s="49">
        <f t="shared" si="215"/>
        <v>402</v>
      </c>
      <c r="AA1984" s="60">
        <f t="shared" si="216"/>
        <v>2402</v>
      </c>
    </row>
    <row r="1985" spans="1:27">
      <c r="A1985" s="84" t="str">
        <f t="shared" si="211"/>
        <v>6610312267</v>
      </c>
      <c r="B1985" s="84" t="str">
        <f t="shared" si="212"/>
        <v>02-402-14</v>
      </c>
      <c r="C1985" s="113" t="s">
        <v>3822</v>
      </c>
      <c r="D1985" s="113" t="s">
        <v>3817</v>
      </c>
      <c r="E1985" s="113" t="s">
        <v>798</v>
      </c>
      <c r="F1985" s="114">
        <v>60</v>
      </c>
      <c r="G1985" s="113" t="s">
        <v>3818</v>
      </c>
      <c r="H1985" s="113" t="s">
        <v>164</v>
      </c>
      <c r="I1985" s="113" t="s">
        <v>786</v>
      </c>
      <c r="J1985" s="113" t="s">
        <v>320</v>
      </c>
      <c r="K1985" s="113" t="s">
        <v>382</v>
      </c>
      <c r="L1985" s="113" t="s">
        <v>420</v>
      </c>
      <c r="M1985" s="113" t="s">
        <v>388</v>
      </c>
      <c r="N1985" s="113" t="s">
        <v>44</v>
      </c>
      <c r="O1985" s="113" t="s">
        <v>433</v>
      </c>
      <c r="P1985" s="113" t="s">
        <v>824</v>
      </c>
      <c r="Q1985" s="113">
        <v>267</v>
      </c>
      <c r="R1985" s="113" t="s">
        <v>86</v>
      </c>
      <c r="S1985" s="84" t="str">
        <f t="shared" si="210"/>
        <v>TEXAS LAMBSWOOL CHECK</v>
      </c>
      <c r="T1985" s="84" t="str">
        <f t="shared" si="213"/>
        <v>коричневый / бежевый</v>
      </c>
      <c r="Y1985" s="60">
        <f t="shared" si="214"/>
        <v>2</v>
      </c>
      <c r="Z1985" s="49">
        <f t="shared" si="215"/>
        <v>402</v>
      </c>
      <c r="AA1985" s="60">
        <f t="shared" si="216"/>
        <v>2402</v>
      </c>
    </row>
    <row r="1986" spans="1:27">
      <c r="A1986" s="84" t="str">
        <f t="shared" si="211"/>
        <v>6610312267</v>
      </c>
      <c r="B1986" s="84" t="str">
        <f t="shared" si="212"/>
        <v>02-402-14</v>
      </c>
      <c r="C1986" s="113" t="s">
        <v>3823</v>
      </c>
      <c r="D1986" s="113" t="s">
        <v>3817</v>
      </c>
      <c r="E1986" s="113" t="s">
        <v>788</v>
      </c>
      <c r="F1986" s="114">
        <v>61</v>
      </c>
      <c r="G1986" s="113" t="s">
        <v>3818</v>
      </c>
      <c r="H1986" s="113" t="s">
        <v>164</v>
      </c>
      <c r="I1986" s="113" t="s">
        <v>786</v>
      </c>
      <c r="J1986" s="113" t="s">
        <v>320</v>
      </c>
      <c r="K1986" s="113" t="s">
        <v>382</v>
      </c>
      <c r="L1986" s="113" t="s">
        <v>420</v>
      </c>
      <c r="M1986" s="113" t="s">
        <v>388</v>
      </c>
      <c r="N1986" s="113" t="s">
        <v>44</v>
      </c>
      <c r="O1986" s="113" t="s">
        <v>433</v>
      </c>
      <c r="P1986" s="113" t="s">
        <v>824</v>
      </c>
      <c r="Q1986" s="113">
        <v>267</v>
      </c>
      <c r="R1986" s="113" t="s">
        <v>86</v>
      </c>
      <c r="S1986" s="84" t="str">
        <f t="shared" ref="S1986:S2049" si="217">IF(A1986&lt;&gt;"",IF(FIND(" ",G1986)&gt;=1,MID(G1986,FIND(" ",G1986)+1,LEN(G1986)),""),"")</f>
        <v>TEXAS LAMBSWOOL CHECK</v>
      </c>
      <c r="T1986" s="84" t="str">
        <f t="shared" si="213"/>
        <v>коричневый / бежевый</v>
      </c>
      <c r="Y1986" s="60">
        <f t="shared" si="214"/>
        <v>2</v>
      </c>
      <c r="Z1986" s="49">
        <f t="shared" si="215"/>
        <v>402</v>
      </c>
      <c r="AA1986" s="60">
        <f t="shared" si="216"/>
        <v>2402</v>
      </c>
    </row>
    <row r="1987" spans="1:27">
      <c r="A1987" s="84" t="str">
        <f t="shared" ref="A1987:A2050" si="218">IF(G1987&amp;Q1987&lt;&gt;"",IF(FIND(" ",G1987)&gt;=1,MID(G1987,1,FIND(" ",G1987)-1)&amp;Q1987,G1987&amp;Q1987),"")</f>
        <v>6610312267</v>
      </c>
      <c r="B1987" s="84" t="str">
        <f t="shared" ref="B1987:B2050" si="219">IF(C1987&lt;&gt;"",LEFT(C1987,9),"")</f>
        <v>02-402-14</v>
      </c>
      <c r="C1987" s="113" t="s">
        <v>3824</v>
      </c>
      <c r="D1987" s="113" t="s">
        <v>3817</v>
      </c>
      <c r="E1987" s="113" t="s">
        <v>835</v>
      </c>
      <c r="F1987" s="114">
        <v>62</v>
      </c>
      <c r="G1987" s="113" t="s">
        <v>3818</v>
      </c>
      <c r="H1987" s="113" t="s">
        <v>164</v>
      </c>
      <c r="I1987" s="113" t="s">
        <v>786</v>
      </c>
      <c r="J1987" s="113" t="s">
        <v>320</v>
      </c>
      <c r="K1987" s="113" t="s">
        <v>382</v>
      </c>
      <c r="L1987" s="113" t="s">
        <v>420</v>
      </c>
      <c r="M1987" s="113" t="s">
        <v>388</v>
      </c>
      <c r="N1987" s="113" t="s">
        <v>44</v>
      </c>
      <c r="O1987" s="113" t="s">
        <v>433</v>
      </c>
      <c r="P1987" s="113" t="s">
        <v>824</v>
      </c>
      <c r="Q1987" s="113">
        <v>267</v>
      </c>
      <c r="R1987" s="113" t="s">
        <v>86</v>
      </c>
      <c r="S1987" s="84" t="str">
        <f t="shared" si="217"/>
        <v>TEXAS LAMBSWOOL CHECK</v>
      </c>
      <c r="T1987" s="84" t="str">
        <f t="shared" ref="T1987:T2050" si="220">IF(H1987&lt;&gt;"",H1987,"")</f>
        <v>коричневый / бежевый</v>
      </c>
      <c r="Y1987" s="60">
        <f t="shared" ref="Y1987:Y2050" si="221">IFERROR(VALUE(MID($C1987,1,2)),0)</f>
        <v>2</v>
      </c>
      <c r="Z1987" s="49">
        <f t="shared" ref="Z1987:Z2050" si="222">IFERROR(VALUE(MID($C1987,4,3)),0)</f>
        <v>402</v>
      </c>
      <c r="AA1987" s="60">
        <f t="shared" ref="AA1987:AA2050" si="223">VALUE(RIGHT("00"&amp;Y1987,2)&amp;RIGHT("000"&amp;Z1987,3))</f>
        <v>2402</v>
      </c>
    </row>
    <row r="1988" spans="1:27">
      <c r="A1988" s="84" t="str">
        <f t="shared" si="218"/>
        <v>6610312267</v>
      </c>
      <c r="B1988" s="84" t="str">
        <f t="shared" si="219"/>
        <v>02-402-14</v>
      </c>
      <c r="C1988" s="113" t="s">
        <v>3825</v>
      </c>
      <c r="D1988" s="113" t="s">
        <v>3817</v>
      </c>
      <c r="E1988" s="113" t="s">
        <v>789</v>
      </c>
      <c r="F1988" s="114">
        <v>63</v>
      </c>
      <c r="G1988" s="113" t="s">
        <v>3818</v>
      </c>
      <c r="H1988" s="113" t="s">
        <v>164</v>
      </c>
      <c r="I1988" s="113" t="s">
        <v>786</v>
      </c>
      <c r="J1988" s="113" t="s">
        <v>320</v>
      </c>
      <c r="K1988" s="113" t="s">
        <v>382</v>
      </c>
      <c r="L1988" s="113" t="s">
        <v>420</v>
      </c>
      <c r="M1988" s="113" t="s">
        <v>388</v>
      </c>
      <c r="N1988" s="113" t="s">
        <v>44</v>
      </c>
      <c r="O1988" s="113" t="s">
        <v>433</v>
      </c>
      <c r="P1988" s="113" t="s">
        <v>824</v>
      </c>
      <c r="Q1988" s="113">
        <v>267</v>
      </c>
      <c r="R1988" s="113" t="s">
        <v>86</v>
      </c>
      <c r="S1988" s="84" t="str">
        <f t="shared" si="217"/>
        <v>TEXAS LAMBSWOOL CHECK</v>
      </c>
      <c r="T1988" s="84" t="str">
        <f t="shared" si="220"/>
        <v>коричневый / бежевый</v>
      </c>
      <c r="Y1988" s="60">
        <f t="shared" si="221"/>
        <v>2</v>
      </c>
      <c r="Z1988" s="49">
        <f t="shared" si="222"/>
        <v>402</v>
      </c>
      <c r="AA1988" s="60">
        <f t="shared" si="223"/>
        <v>2402</v>
      </c>
    </row>
    <row r="1989" spans="1:27">
      <c r="A1989" s="84" t="str">
        <f t="shared" si="218"/>
        <v>6610312223</v>
      </c>
      <c r="B1989" s="84" t="str">
        <f t="shared" si="219"/>
        <v>02-402-26</v>
      </c>
      <c r="C1989" s="113" t="s">
        <v>3826</v>
      </c>
      <c r="D1989" s="113" t="s">
        <v>3827</v>
      </c>
      <c r="E1989" s="113" t="s">
        <v>813</v>
      </c>
      <c r="F1989" s="114">
        <v>56</v>
      </c>
      <c r="G1989" s="113" t="s">
        <v>3818</v>
      </c>
      <c r="H1989" s="113" t="s">
        <v>245</v>
      </c>
      <c r="I1989" s="113" t="s">
        <v>786</v>
      </c>
      <c r="J1989" s="113" t="s">
        <v>320</v>
      </c>
      <c r="K1989" s="113" t="s">
        <v>382</v>
      </c>
      <c r="L1989" s="113" t="s">
        <v>420</v>
      </c>
      <c r="M1989" s="113" t="s">
        <v>388</v>
      </c>
      <c r="N1989" s="113" t="s">
        <v>44</v>
      </c>
      <c r="O1989" s="113" t="s">
        <v>433</v>
      </c>
      <c r="P1989" s="113" t="s">
        <v>824</v>
      </c>
      <c r="Q1989" s="113">
        <v>223</v>
      </c>
      <c r="R1989" s="113" t="s">
        <v>83</v>
      </c>
      <c r="S1989" s="84" t="str">
        <f t="shared" si="217"/>
        <v>TEXAS LAMBSWOOL CHECK</v>
      </c>
      <c r="T1989" s="84" t="str">
        <f t="shared" si="220"/>
        <v>серый / синий</v>
      </c>
      <c r="Y1989" s="60">
        <f t="shared" si="221"/>
        <v>2</v>
      </c>
      <c r="Z1989" s="49">
        <f t="shared" si="222"/>
        <v>402</v>
      </c>
      <c r="AA1989" s="60">
        <f t="shared" si="223"/>
        <v>2402</v>
      </c>
    </row>
    <row r="1990" spans="1:27">
      <c r="A1990" s="84" t="str">
        <f t="shared" si="218"/>
        <v>6610312223</v>
      </c>
      <c r="B1990" s="84" t="str">
        <f t="shared" si="219"/>
        <v>02-402-26</v>
      </c>
      <c r="C1990" s="113" t="s">
        <v>3828</v>
      </c>
      <c r="D1990" s="113" t="s">
        <v>3827</v>
      </c>
      <c r="E1990" s="113" t="s">
        <v>787</v>
      </c>
      <c r="F1990" s="114">
        <v>57</v>
      </c>
      <c r="G1990" s="113" t="s">
        <v>3818</v>
      </c>
      <c r="H1990" s="113" t="s">
        <v>245</v>
      </c>
      <c r="I1990" s="113" t="s">
        <v>786</v>
      </c>
      <c r="J1990" s="113" t="s">
        <v>320</v>
      </c>
      <c r="K1990" s="113" t="s">
        <v>382</v>
      </c>
      <c r="L1990" s="113" t="s">
        <v>420</v>
      </c>
      <c r="M1990" s="113" t="s">
        <v>388</v>
      </c>
      <c r="N1990" s="113" t="s">
        <v>44</v>
      </c>
      <c r="O1990" s="113" t="s">
        <v>433</v>
      </c>
      <c r="P1990" s="113" t="s">
        <v>824</v>
      </c>
      <c r="Q1990" s="113">
        <v>223</v>
      </c>
      <c r="R1990" s="113" t="s">
        <v>83</v>
      </c>
      <c r="S1990" s="84" t="str">
        <f t="shared" si="217"/>
        <v>TEXAS LAMBSWOOL CHECK</v>
      </c>
      <c r="T1990" s="84" t="str">
        <f t="shared" si="220"/>
        <v>серый / синий</v>
      </c>
      <c r="Y1990" s="60">
        <f t="shared" si="221"/>
        <v>2</v>
      </c>
      <c r="Z1990" s="49">
        <f t="shared" si="222"/>
        <v>402</v>
      </c>
      <c r="AA1990" s="60">
        <f t="shared" si="223"/>
        <v>2402</v>
      </c>
    </row>
    <row r="1991" spans="1:27">
      <c r="A1991" s="84" t="str">
        <f t="shared" si="218"/>
        <v>6610312223</v>
      </c>
      <c r="B1991" s="84" t="str">
        <f t="shared" si="219"/>
        <v>02-402-26</v>
      </c>
      <c r="C1991" s="113" t="s">
        <v>3829</v>
      </c>
      <c r="D1991" s="113" t="s">
        <v>3827</v>
      </c>
      <c r="E1991" s="113" t="s">
        <v>797</v>
      </c>
      <c r="F1991" s="114">
        <v>58</v>
      </c>
      <c r="G1991" s="113" t="s">
        <v>3818</v>
      </c>
      <c r="H1991" s="113" t="s">
        <v>245</v>
      </c>
      <c r="I1991" s="113" t="s">
        <v>786</v>
      </c>
      <c r="J1991" s="113" t="s">
        <v>320</v>
      </c>
      <c r="K1991" s="113" t="s">
        <v>382</v>
      </c>
      <c r="L1991" s="113" t="s">
        <v>420</v>
      </c>
      <c r="M1991" s="113" t="s">
        <v>388</v>
      </c>
      <c r="N1991" s="113" t="s">
        <v>44</v>
      </c>
      <c r="O1991" s="113" t="s">
        <v>433</v>
      </c>
      <c r="P1991" s="113" t="s">
        <v>824</v>
      </c>
      <c r="Q1991" s="113">
        <v>223</v>
      </c>
      <c r="R1991" s="113" t="s">
        <v>83</v>
      </c>
      <c r="S1991" s="84" t="str">
        <f t="shared" si="217"/>
        <v>TEXAS LAMBSWOOL CHECK</v>
      </c>
      <c r="T1991" s="84" t="str">
        <f t="shared" si="220"/>
        <v>серый / синий</v>
      </c>
      <c r="Y1991" s="60">
        <f t="shared" si="221"/>
        <v>2</v>
      </c>
      <c r="Z1991" s="49">
        <f t="shared" si="222"/>
        <v>402</v>
      </c>
      <c r="AA1991" s="60">
        <f t="shared" si="223"/>
        <v>2402</v>
      </c>
    </row>
    <row r="1992" spans="1:27">
      <c r="A1992" s="84" t="str">
        <f t="shared" si="218"/>
        <v>6610312223</v>
      </c>
      <c r="B1992" s="84" t="str">
        <f t="shared" si="219"/>
        <v>02-402-26</v>
      </c>
      <c r="C1992" s="113" t="s">
        <v>3830</v>
      </c>
      <c r="D1992" s="113" t="s">
        <v>3827</v>
      </c>
      <c r="E1992" s="113" t="s">
        <v>785</v>
      </c>
      <c r="F1992" s="114">
        <v>59</v>
      </c>
      <c r="G1992" s="113" t="s">
        <v>3818</v>
      </c>
      <c r="H1992" s="113" t="s">
        <v>245</v>
      </c>
      <c r="I1992" s="113" t="s">
        <v>786</v>
      </c>
      <c r="J1992" s="113" t="s">
        <v>320</v>
      </c>
      <c r="K1992" s="113" t="s">
        <v>382</v>
      </c>
      <c r="L1992" s="113" t="s">
        <v>420</v>
      </c>
      <c r="M1992" s="113" t="s">
        <v>388</v>
      </c>
      <c r="N1992" s="113" t="s">
        <v>44</v>
      </c>
      <c r="O1992" s="113" t="s">
        <v>433</v>
      </c>
      <c r="P1992" s="113" t="s">
        <v>824</v>
      </c>
      <c r="Q1992" s="113">
        <v>223</v>
      </c>
      <c r="R1992" s="113" t="s">
        <v>83</v>
      </c>
      <c r="S1992" s="84" t="str">
        <f t="shared" si="217"/>
        <v>TEXAS LAMBSWOOL CHECK</v>
      </c>
      <c r="T1992" s="84" t="str">
        <f t="shared" si="220"/>
        <v>серый / синий</v>
      </c>
      <c r="Y1992" s="60">
        <f t="shared" si="221"/>
        <v>2</v>
      </c>
      <c r="Z1992" s="49">
        <f t="shared" si="222"/>
        <v>402</v>
      </c>
      <c r="AA1992" s="60">
        <f t="shared" si="223"/>
        <v>2402</v>
      </c>
    </row>
    <row r="1993" spans="1:27">
      <c r="A1993" s="84" t="str">
        <f t="shared" si="218"/>
        <v>6610312223</v>
      </c>
      <c r="B1993" s="84" t="str">
        <f t="shared" si="219"/>
        <v>02-402-26</v>
      </c>
      <c r="C1993" s="113" t="s">
        <v>3831</v>
      </c>
      <c r="D1993" s="113" t="s">
        <v>3827</v>
      </c>
      <c r="E1993" s="113" t="s">
        <v>798</v>
      </c>
      <c r="F1993" s="114">
        <v>60</v>
      </c>
      <c r="G1993" s="113" t="s">
        <v>3818</v>
      </c>
      <c r="H1993" s="113" t="s">
        <v>245</v>
      </c>
      <c r="I1993" s="113" t="s">
        <v>786</v>
      </c>
      <c r="J1993" s="113" t="s">
        <v>320</v>
      </c>
      <c r="K1993" s="113" t="s">
        <v>382</v>
      </c>
      <c r="L1993" s="113" t="s">
        <v>420</v>
      </c>
      <c r="M1993" s="113" t="s">
        <v>388</v>
      </c>
      <c r="N1993" s="113" t="s">
        <v>44</v>
      </c>
      <c r="O1993" s="113" t="s">
        <v>433</v>
      </c>
      <c r="P1993" s="113" t="s">
        <v>824</v>
      </c>
      <c r="Q1993" s="113">
        <v>223</v>
      </c>
      <c r="R1993" s="113" t="s">
        <v>83</v>
      </c>
      <c r="S1993" s="84" t="str">
        <f t="shared" si="217"/>
        <v>TEXAS LAMBSWOOL CHECK</v>
      </c>
      <c r="T1993" s="84" t="str">
        <f t="shared" si="220"/>
        <v>серый / синий</v>
      </c>
      <c r="Y1993" s="60">
        <f t="shared" si="221"/>
        <v>2</v>
      </c>
      <c r="Z1993" s="49">
        <f t="shared" si="222"/>
        <v>402</v>
      </c>
      <c r="AA1993" s="60">
        <f t="shared" si="223"/>
        <v>2402</v>
      </c>
    </row>
    <row r="1994" spans="1:27">
      <c r="A1994" s="84" t="str">
        <f t="shared" si="218"/>
        <v>6610312223</v>
      </c>
      <c r="B1994" s="84" t="str">
        <f t="shared" si="219"/>
        <v>02-402-26</v>
      </c>
      <c r="C1994" s="113" t="s">
        <v>3832</v>
      </c>
      <c r="D1994" s="113" t="s">
        <v>3827</v>
      </c>
      <c r="E1994" s="113" t="s">
        <v>788</v>
      </c>
      <c r="F1994" s="114">
        <v>61</v>
      </c>
      <c r="G1994" s="113" t="s">
        <v>3818</v>
      </c>
      <c r="H1994" s="113" t="s">
        <v>245</v>
      </c>
      <c r="I1994" s="113" t="s">
        <v>786</v>
      </c>
      <c r="J1994" s="113" t="s">
        <v>320</v>
      </c>
      <c r="K1994" s="113" t="s">
        <v>382</v>
      </c>
      <c r="L1994" s="113" t="s">
        <v>420</v>
      </c>
      <c r="M1994" s="113" t="s">
        <v>388</v>
      </c>
      <c r="N1994" s="113" t="s">
        <v>44</v>
      </c>
      <c r="O1994" s="113" t="s">
        <v>433</v>
      </c>
      <c r="P1994" s="113" t="s">
        <v>824</v>
      </c>
      <c r="Q1994" s="113">
        <v>223</v>
      </c>
      <c r="R1994" s="113" t="s">
        <v>83</v>
      </c>
      <c r="S1994" s="84" t="str">
        <f t="shared" si="217"/>
        <v>TEXAS LAMBSWOOL CHECK</v>
      </c>
      <c r="T1994" s="84" t="str">
        <f t="shared" si="220"/>
        <v>серый / синий</v>
      </c>
      <c r="Y1994" s="60">
        <f t="shared" si="221"/>
        <v>2</v>
      </c>
      <c r="Z1994" s="49">
        <f t="shared" si="222"/>
        <v>402</v>
      </c>
      <c r="AA1994" s="60">
        <f t="shared" si="223"/>
        <v>2402</v>
      </c>
    </row>
    <row r="1995" spans="1:27">
      <c r="A1995" s="84" t="str">
        <f t="shared" si="218"/>
        <v>6610312223</v>
      </c>
      <c r="B1995" s="84" t="str">
        <f t="shared" si="219"/>
        <v>02-402-26</v>
      </c>
      <c r="C1995" s="113" t="s">
        <v>3833</v>
      </c>
      <c r="D1995" s="113" t="s">
        <v>3827</v>
      </c>
      <c r="E1995" s="113" t="s">
        <v>835</v>
      </c>
      <c r="F1995" s="114">
        <v>62</v>
      </c>
      <c r="G1995" s="113" t="s">
        <v>3818</v>
      </c>
      <c r="H1995" s="113" t="s">
        <v>245</v>
      </c>
      <c r="I1995" s="113" t="s">
        <v>786</v>
      </c>
      <c r="J1995" s="113" t="s">
        <v>320</v>
      </c>
      <c r="K1995" s="113" t="s">
        <v>382</v>
      </c>
      <c r="L1995" s="113" t="s">
        <v>420</v>
      </c>
      <c r="M1995" s="113" t="s">
        <v>388</v>
      </c>
      <c r="N1995" s="113" t="s">
        <v>44</v>
      </c>
      <c r="O1995" s="113" t="s">
        <v>433</v>
      </c>
      <c r="P1995" s="113" t="s">
        <v>824</v>
      </c>
      <c r="Q1995" s="113">
        <v>223</v>
      </c>
      <c r="R1995" s="113" t="s">
        <v>83</v>
      </c>
      <c r="S1995" s="84" t="str">
        <f t="shared" si="217"/>
        <v>TEXAS LAMBSWOOL CHECK</v>
      </c>
      <c r="T1995" s="84" t="str">
        <f t="shared" si="220"/>
        <v>серый / синий</v>
      </c>
      <c r="Y1995" s="60">
        <f t="shared" si="221"/>
        <v>2</v>
      </c>
      <c r="Z1995" s="49">
        <f t="shared" si="222"/>
        <v>402</v>
      </c>
      <c r="AA1995" s="60">
        <f t="shared" si="223"/>
        <v>2402</v>
      </c>
    </row>
    <row r="1996" spans="1:27">
      <c r="A1996" s="84" t="str">
        <f t="shared" si="218"/>
        <v>6610312223</v>
      </c>
      <c r="B1996" s="84" t="str">
        <f t="shared" si="219"/>
        <v>02-402-26</v>
      </c>
      <c r="C1996" s="113" t="s">
        <v>3834</v>
      </c>
      <c r="D1996" s="113" t="s">
        <v>3827</v>
      </c>
      <c r="E1996" s="113" t="s">
        <v>789</v>
      </c>
      <c r="F1996" s="114">
        <v>63</v>
      </c>
      <c r="G1996" s="113" t="s">
        <v>3818</v>
      </c>
      <c r="H1996" s="113" t="s">
        <v>245</v>
      </c>
      <c r="I1996" s="113" t="s">
        <v>786</v>
      </c>
      <c r="J1996" s="113" t="s">
        <v>320</v>
      </c>
      <c r="K1996" s="113" t="s">
        <v>382</v>
      </c>
      <c r="L1996" s="113" t="s">
        <v>420</v>
      </c>
      <c r="M1996" s="113" t="s">
        <v>388</v>
      </c>
      <c r="N1996" s="113" t="s">
        <v>44</v>
      </c>
      <c r="O1996" s="113" t="s">
        <v>433</v>
      </c>
      <c r="P1996" s="113" t="s">
        <v>824</v>
      </c>
      <c r="Q1996" s="113">
        <v>223</v>
      </c>
      <c r="R1996" s="113" t="s">
        <v>83</v>
      </c>
      <c r="S1996" s="84" t="str">
        <f t="shared" si="217"/>
        <v>TEXAS LAMBSWOOL CHECK</v>
      </c>
      <c r="T1996" s="84" t="str">
        <f t="shared" si="220"/>
        <v>серый / синий</v>
      </c>
      <c r="Y1996" s="60">
        <f t="shared" si="221"/>
        <v>2</v>
      </c>
      <c r="Z1996" s="49">
        <f t="shared" si="222"/>
        <v>402</v>
      </c>
      <c r="AA1996" s="60">
        <f t="shared" si="223"/>
        <v>2402</v>
      </c>
    </row>
    <row r="1997" spans="1:27">
      <c r="A1997" s="84" t="str">
        <f t="shared" si="218"/>
        <v>6610603427</v>
      </c>
      <c r="B1997" s="84" t="str">
        <f t="shared" si="219"/>
        <v>02-403-00</v>
      </c>
      <c r="C1997" s="113" t="s">
        <v>3835</v>
      </c>
      <c r="D1997" s="113" t="s">
        <v>3836</v>
      </c>
      <c r="E1997" s="113" t="s">
        <v>787</v>
      </c>
      <c r="F1997" s="114">
        <v>57</v>
      </c>
      <c r="G1997" s="113" t="s">
        <v>3837</v>
      </c>
      <c r="H1997" s="113" t="s">
        <v>240</v>
      </c>
      <c r="I1997" s="113" t="s">
        <v>786</v>
      </c>
      <c r="J1997" s="113" t="s">
        <v>320</v>
      </c>
      <c r="K1997" s="113" t="s">
        <v>382</v>
      </c>
      <c r="L1997" s="113" t="s">
        <v>420</v>
      </c>
      <c r="M1997" s="113" t="s">
        <v>388</v>
      </c>
      <c r="N1997" s="113" t="s">
        <v>44</v>
      </c>
      <c r="O1997" s="113" t="s">
        <v>433</v>
      </c>
      <c r="P1997" s="113" t="s">
        <v>824</v>
      </c>
      <c r="Q1997" s="113">
        <v>427</v>
      </c>
      <c r="R1997" s="113" t="s">
        <v>83</v>
      </c>
      <c r="S1997" s="84" t="str">
        <f t="shared" si="217"/>
        <v>TEXAS DONEGAL WV</v>
      </c>
      <c r="T1997" s="84" t="str">
        <f t="shared" si="220"/>
        <v>серый / коричневый</v>
      </c>
      <c r="Y1997" s="60">
        <f t="shared" si="221"/>
        <v>2</v>
      </c>
      <c r="Z1997" s="49">
        <f t="shared" si="222"/>
        <v>403</v>
      </c>
      <c r="AA1997" s="60">
        <f t="shared" si="223"/>
        <v>2403</v>
      </c>
    </row>
    <row r="1998" spans="1:27">
      <c r="A1998" s="84" t="str">
        <f t="shared" si="218"/>
        <v>6610603427</v>
      </c>
      <c r="B1998" s="84" t="str">
        <f t="shared" si="219"/>
        <v>02-403-00</v>
      </c>
      <c r="C1998" s="113" t="s">
        <v>3838</v>
      </c>
      <c r="D1998" s="113" t="s">
        <v>3836</v>
      </c>
      <c r="E1998" s="113" t="s">
        <v>785</v>
      </c>
      <c r="F1998" s="114">
        <v>59</v>
      </c>
      <c r="G1998" s="113" t="s">
        <v>3837</v>
      </c>
      <c r="H1998" s="113" t="s">
        <v>240</v>
      </c>
      <c r="I1998" s="113" t="s">
        <v>786</v>
      </c>
      <c r="J1998" s="113" t="s">
        <v>320</v>
      </c>
      <c r="K1998" s="113" t="s">
        <v>382</v>
      </c>
      <c r="L1998" s="113" t="s">
        <v>420</v>
      </c>
      <c r="M1998" s="113" t="s">
        <v>388</v>
      </c>
      <c r="N1998" s="113" t="s">
        <v>44</v>
      </c>
      <c r="O1998" s="113" t="s">
        <v>433</v>
      </c>
      <c r="P1998" s="113" t="s">
        <v>824</v>
      </c>
      <c r="Q1998" s="113">
        <v>427</v>
      </c>
      <c r="R1998" s="113" t="s">
        <v>83</v>
      </c>
      <c r="S1998" s="84" t="str">
        <f t="shared" si="217"/>
        <v>TEXAS DONEGAL WV</v>
      </c>
      <c r="T1998" s="84" t="str">
        <f t="shared" si="220"/>
        <v>серый / коричневый</v>
      </c>
      <c r="Y1998" s="60">
        <f t="shared" si="221"/>
        <v>2</v>
      </c>
      <c r="Z1998" s="49">
        <f t="shared" si="222"/>
        <v>403</v>
      </c>
      <c r="AA1998" s="60">
        <f t="shared" si="223"/>
        <v>2403</v>
      </c>
    </row>
    <row r="1999" spans="1:27">
      <c r="A1999" s="84" t="str">
        <f t="shared" si="218"/>
        <v>6610603427</v>
      </c>
      <c r="B1999" s="84" t="str">
        <f t="shared" si="219"/>
        <v>02-403-00</v>
      </c>
      <c r="C1999" s="113" t="s">
        <v>3839</v>
      </c>
      <c r="D1999" s="113" t="s">
        <v>3836</v>
      </c>
      <c r="E1999" s="113" t="s">
        <v>788</v>
      </c>
      <c r="F1999" s="114">
        <v>61</v>
      </c>
      <c r="G1999" s="113" t="s">
        <v>3837</v>
      </c>
      <c r="H1999" s="113" t="s">
        <v>240</v>
      </c>
      <c r="I1999" s="113" t="s">
        <v>786</v>
      </c>
      <c r="J1999" s="113" t="s">
        <v>320</v>
      </c>
      <c r="K1999" s="113" t="s">
        <v>382</v>
      </c>
      <c r="L1999" s="113" t="s">
        <v>420</v>
      </c>
      <c r="M1999" s="113" t="s">
        <v>388</v>
      </c>
      <c r="N1999" s="113" t="s">
        <v>44</v>
      </c>
      <c r="O1999" s="113" t="s">
        <v>433</v>
      </c>
      <c r="P1999" s="113" t="s">
        <v>824</v>
      </c>
      <c r="Q1999" s="113">
        <v>427</v>
      </c>
      <c r="R1999" s="113" t="s">
        <v>83</v>
      </c>
      <c r="S1999" s="84" t="str">
        <f t="shared" si="217"/>
        <v>TEXAS DONEGAL WV</v>
      </c>
      <c r="T1999" s="84" t="str">
        <f t="shared" si="220"/>
        <v>серый / коричневый</v>
      </c>
      <c r="Y1999" s="60">
        <f t="shared" si="221"/>
        <v>2</v>
      </c>
      <c r="Z1999" s="49">
        <f t="shared" si="222"/>
        <v>403</v>
      </c>
      <c r="AA1999" s="60">
        <f t="shared" si="223"/>
        <v>2403</v>
      </c>
    </row>
    <row r="2000" spans="1:27">
      <c r="A2000" s="84" t="str">
        <f t="shared" si="218"/>
        <v>6610603427</v>
      </c>
      <c r="B2000" s="84" t="str">
        <f t="shared" si="219"/>
        <v>02-403-00</v>
      </c>
      <c r="C2000" s="113" t="s">
        <v>3840</v>
      </c>
      <c r="D2000" s="113" t="s">
        <v>3836</v>
      </c>
      <c r="E2000" s="113" t="s">
        <v>789</v>
      </c>
      <c r="F2000" s="114">
        <v>63</v>
      </c>
      <c r="G2000" s="113" t="s">
        <v>3837</v>
      </c>
      <c r="H2000" s="113" t="s">
        <v>240</v>
      </c>
      <c r="I2000" s="113" t="s">
        <v>786</v>
      </c>
      <c r="J2000" s="113" t="s">
        <v>320</v>
      </c>
      <c r="K2000" s="113" t="s">
        <v>382</v>
      </c>
      <c r="L2000" s="113" t="s">
        <v>420</v>
      </c>
      <c r="M2000" s="113" t="s">
        <v>388</v>
      </c>
      <c r="N2000" s="113" t="s">
        <v>44</v>
      </c>
      <c r="O2000" s="113" t="s">
        <v>433</v>
      </c>
      <c r="P2000" s="113" t="s">
        <v>824</v>
      </c>
      <c r="Q2000" s="113">
        <v>427</v>
      </c>
      <c r="R2000" s="113" t="s">
        <v>83</v>
      </c>
      <c r="S2000" s="84" t="str">
        <f t="shared" si="217"/>
        <v>TEXAS DONEGAL WV</v>
      </c>
      <c r="T2000" s="84" t="str">
        <f t="shared" si="220"/>
        <v>серый / коричневый</v>
      </c>
      <c r="Y2000" s="60">
        <f t="shared" si="221"/>
        <v>2</v>
      </c>
      <c r="Z2000" s="49">
        <f t="shared" si="222"/>
        <v>403</v>
      </c>
      <c r="AA2000" s="60">
        <f t="shared" si="223"/>
        <v>2403</v>
      </c>
    </row>
    <row r="2001" spans="1:27">
      <c r="A2001" s="84" t="str">
        <f t="shared" si="218"/>
        <v>6610603471</v>
      </c>
      <c r="B2001" s="84" t="str">
        <f t="shared" si="219"/>
        <v>02-403-05</v>
      </c>
      <c r="C2001" s="113" t="s">
        <v>3841</v>
      </c>
      <c r="D2001" s="113" t="s">
        <v>3842</v>
      </c>
      <c r="E2001" s="113" t="s">
        <v>787</v>
      </c>
      <c r="F2001" s="114">
        <v>57</v>
      </c>
      <c r="G2001" s="113" t="s">
        <v>3837</v>
      </c>
      <c r="H2001" s="113" t="s">
        <v>277</v>
      </c>
      <c r="I2001" s="113" t="s">
        <v>786</v>
      </c>
      <c r="J2001" s="113" t="s">
        <v>320</v>
      </c>
      <c r="K2001" s="113" t="s">
        <v>382</v>
      </c>
      <c r="L2001" s="113" t="s">
        <v>420</v>
      </c>
      <c r="M2001" s="113" t="s">
        <v>388</v>
      </c>
      <c r="N2001" s="113" t="s">
        <v>44</v>
      </c>
      <c r="O2001" s="113" t="s">
        <v>433</v>
      </c>
      <c r="P2001" s="113" t="s">
        <v>824</v>
      </c>
      <c r="Q2001" s="113">
        <v>471</v>
      </c>
      <c r="R2001" s="113" t="s">
        <v>83</v>
      </c>
      <c r="S2001" s="84" t="str">
        <f t="shared" si="217"/>
        <v>TEXAS DONEGAL WV</v>
      </c>
      <c r="T2001" s="84" t="str">
        <f t="shared" si="220"/>
        <v>темно-серый</v>
      </c>
      <c r="Y2001" s="60">
        <f t="shared" si="221"/>
        <v>2</v>
      </c>
      <c r="Z2001" s="49">
        <f t="shared" si="222"/>
        <v>403</v>
      </c>
      <c r="AA2001" s="60">
        <f t="shared" si="223"/>
        <v>2403</v>
      </c>
    </row>
    <row r="2002" spans="1:27">
      <c r="A2002" s="84" t="str">
        <f t="shared" si="218"/>
        <v>6610603471</v>
      </c>
      <c r="B2002" s="84" t="str">
        <f t="shared" si="219"/>
        <v>02-403-05</v>
      </c>
      <c r="C2002" s="113" t="s">
        <v>3843</v>
      </c>
      <c r="D2002" s="113" t="s">
        <v>3842</v>
      </c>
      <c r="E2002" s="113" t="s">
        <v>785</v>
      </c>
      <c r="F2002" s="114">
        <v>59</v>
      </c>
      <c r="G2002" s="113" t="s">
        <v>3837</v>
      </c>
      <c r="H2002" s="113" t="s">
        <v>277</v>
      </c>
      <c r="I2002" s="113" t="s">
        <v>786</v>
      </c>
      <c r="J2002" s="113" t="s">
        <v>320</v>
      </c>
      <c r="K2002" s="113" t="s">
        <v>382</v>
      </c>
      <c r="L2002" s="113" t="s">
        <v>420</v>
      </c>
      <c r="M2002" s="113" t="s">
        <v>388</v>
      </c>
      <c r="N2002" s="113" t="s">
        <v>44</v>
      </c>
      <c r="O2002" s="113" t="s">
        <v>433</v>
      </c>
      <c r="P2002" s="113" t="s">
        <v>824</v>
      </c>
      <c r="Q2002" s="113">
        <v>471</v>
      </c>
      <c r="R2002" s="113" t="s">
        <v>83</v>
      </c>
      <c r="S2002" s="84" t="str">
        <f t="shared" si="217"/>
        <v>TEXAS DONEGAL WV</v>
      </c>
      <c r="T2002" s="84" t="str">
        <f t="shared" si="220"/>
        <v>темно-серый</v>
      </c>
      <c r="Y2002" s="60">
        <f t="shared" si="221"/>
        <v>2</v>
      </c>
      <c r="Z2002" s="49">
        <f t="shared" si="222"/>
        <v>403</v>
      </c>
      <c r="AA2002" s="60">
        <f t="shared" si="223"/>
        <v>2403</v>
      </c>
    </row>
    <row r="2003" spans="1:27">
      <c r="A2003" s="84" t="str">
        <f t="shared" si="218"/>
        <v>6610603471</v>
      </c>
      <c r="B2003" s="84" t="str">
        <f t="shared" si="219"/>
        <v>02-403-05</v>
      </c>
      <c r="C2003" s="113" t="s">
        <v>3844</v>
      </c>
      <c r="D2003" s="113" t="s">
        <v>3842</v>
      </c>
      <c r="E2003" s="113" t="s">
        <v>788</v>
      </c>
      <c r="F2003" s="114">
        <v>61</v>
      </c>
      <c r="G2003" s="113" t="s">
        <v>3837</v>
      </c>
      <c r="H2003" s="113" t="s">
        <v>277</v>
      </c>
      <c r="I2003" s="113" t="s">
        <v>786</v>
      </c>
      <c r="J2003" s="113" t="s">
        <v>320</v>
      </c>
      <c r="K2003" s="113" t="s">
        <v>382</v>
      </c>
      <c r="L2003" s="113" t="s">
        <v>420</v>
      </c>
      <c r="M2003" s="113" t="s">
        <v>388</v>
      </c>
      <c r="N2003" s="113" t="s">
        <v>44</v>
      </c>
      <c r="O2003" s="113" t="s">
        <v>433</v>
      </c>
      <c r="P2003" s="113" t="s">
        <v>824</v>
      </c>
      <c r="Q2003" s="113">
        <v>471</v>
      </c>
      <c r="R2003" s="113" t="s">
        <v>83</v>
      </c>
      <c r="S2003" s="84" t="str">
        <f t="shared" si="217"/>
        <v>TEXAS DONEGAL WV</v>
      </c>
      <c r="T2003" s="84" t="str">
        <f t="shared" si="220"/>
        <v>темно-серый</v>
      </c>
      <c r="Y2003" s="60">
        <f t="shared" si="221"/>
        <v>2</v>
      </c>
      <c r="Z2003" s="49">
        <f t="shared" si="222"/>
        <v>403</v>
      </c>
      <c r="AA2003" s="60">
        <f t="shared" si="223"/>
        <v>2403</v>
      </c>
    </row>
    <row r="2004" spans="1:27">
      <c r="A2004" s="84" t="str">
        <f t="shared" si="218"/>
        <v>6610603471</v>
      </c>
      <c r="B2004" s="84" t="str">
        <f t="shared" si="219"/>
        <v>02-403-05</v>
      </c>
      <c r="C2004" s="113" t="s">
        <v>3845</v>
      </c>
      <c r="D2004" s="113" t="s">
        <v>3842</v>
      </c>
      <c r="E2004" s="113" t="s">
        <v>789</v>
      </c>
      <c r="F2004" s="114">
        <v>63</v>
      </c>
      <c r="G2004" s="113" t="s">
        <v>3837</v>
      </c>
      <c r="H2004" s="113" t="s">
        <v>277</v>
      </c>
      <c r="I2004" s="113" t="s">
        <v>786</v>
      </c>
      <c r="J2004" s="113" t="s">
        <v>320</v>
      </c>
      <c r="K2004" s="113" t="s">
        <v>382</v>
      </c>
      <c r="L2004" s="113" t="s">
        <v>420</v>
      </c>
      <c r="M2004" s="113" t="s">
        <v>388</v>
      </c>
      <c r="N2004" s="113" t="s">
        <v>44</v>
      </c>
      <c r="O2004" s="113" t="s">
        <v>433</v>
      </c>
      <c r="P2004" s="113" t="s">
        <v>824</v>
      </c>
      <c r="Q2004" s="113">
        <v>471</v>
      </c>
      <c r="R2004" s="113" t="s">
        <v>83</v>
      </c>
      <c r="S2004" s="84" t="str">
        <f t="shared" si="217"/>
        <v>TEXAS DONEGAL WV</v>
      </c>
      <c r="T2004" s="84" t="str">
        <f t="shared" si="220"/>
        <v>темно-серый</v>
      </c>
      <c r="Y2004" s="60">
        <f t="shared" si="221"/>
        <v>2</v>
      </c>
      <c r="Z2004" s="49">
        <f t="shared" si="222"/>
        <v>403</v>
      </c>
      <c r="AA2004" s="60">
        <f t="shared" si="223"/>
        <v>2403</v>
      </c>
    </row>
    <row r="2005" spans="1:27">
      <c r="A2005" s="84" t="str">
        <f t="shared" si="218"/>
        <v>6640203237</v>
      </c>
      <c r="B2005" s="84" t="str">
        <f t="shared" si="219"/>
        <v>02-404-08</v>
      </c>
      <c r="C2005" s="113" t="s">
        <v>3846</v>
      </c>
      <c r="D2005" s="113" t="s">
        <v>3847</v>
      </c>
      <c r="E2005" s="113" t="s">
        <v>790</v>
      </c>
      <c r="F2005" s="114">
        <v>55</v>
      </c>
      <c r="G2005" s="113" t="s">
        <v>3848</v>
      </c>
      <c r="H2005" s="113" t="s">
        <v>744</v>
      </c>
      <c r="I2005" s="113" t="s">
        <v>3849</v>
      </c>
      <c r="J2005" s="113" t="s">
        <v>349</v>
      </c>
      <c r="K2005" s="113" t="s">
        <v>382</v>
      </c>
      <c r="L2005" s="113" t="s">
        <v>420</v>
      </c>
      <c r="M2005" s="113" t="s">
        <v>388</v>
      </c>
      <c r="N2005" s="113" t="s">
        <v>44</v>
      </c>
      <c r="O2005" s="113" t="s">
        <v>433</v>
      </c>
      <c r="P2005" s="113" t="s">
        <v>824</v>
      </c>
      <c r="Q2005" s="113">
        <v>237</v>
      </c>
      <c r="R2005" s="113" t="s">
        <v>83</v>
      </c>
      <c r="S2005" s="84" t="str">
        <f t="shared" si="217"/>
        <v>6-PANEL CAP WOOL CHECK</v>
      </c>
      <c r="T2005" s="84" t="str">
        <f t="shared" si="220"/>
        <v>серый / рыжий</v>
      </c>
      <c r="Y2005" s="60">
        <f t="shared" si="221"/>
        <v>2</v>
      </c>
      <c r="Z2005" s="49">
        <f t="shared" si="222"/>
        <v>404</v>
      </c>
      <c r="AA2005" s="60">
        <f t="shared" si="223"/>
        <v>2404</v>
      </c>
    </row>
    <row r="2006" spans="1:27">
      <c r="A2006" s="84" t="str">
        <f t="shared" si="218"/>
        <v>6640203237</v>
      </c>
      <c r="B2006" s="84" t="str">
        <f t="shared" si="219"/>
        <v>02-404-08</v>
      </c>
      <c r="C2006" s="113" t="s">
        <v>3850</v>
      </c>
      <c r="D2006" s="113" t="s">
        <v>3847</v>
      </c>
      <c r="E2006" s="113" t="s">
        <v>787</v>
      </c>
      <c r="F2006" s="114">
        <v>57</v>
      </c>
      <c r="G2006" s="113" t="s">
        <v>3848</v>
      </c>
      <c r="H2006" s="113" t="s">
        <v>744</v>
      </c>
      <c r="I2006" s="113" t="s">
        <v>3849</v>
      </c>
      <c r="J2006" s="113" t="s">
        <v>349</v>
      </c>
      <c r="K2006" s="113" t="s">
        <v>382</v>
      </c>
      <c r="L2006" s="113" t="s">
        <v>420</v>
      </c>
      <c r="M2006" s="113" t="s">
        <v>388</v>
      </c>
      <c r="N2006" s="113" t="s">
        <v>44</v>
      </c>
      <c r="O2006" s="113" t="s">
        <v>433</v>
      </c>
      <c r="P2006" s="113" t="s">
        <v>824</v>
      </c>
      <c r="Q2006" s="113">
        <v>237</v>
      </c>
      <c r="R2006" s="113" t="s">
        <v>83</v>
      </c>
      <c r="S2006" s="84" t="str">
        <f t="shared" si="217"/>
        <v>6-PANEL CAP WOOL CHECK</v>
      </c>
      <c r="T2006" s="84" t="str">
        <f t="shared" si="220"/>
        <v>серый / рыжий</v>
      </c>
      <c r="Y2006" s="60">
        <f t="shared" si="221"/>
        <v>2</v>
      </c>
      <c r="Z2006" s="49">
        <f t="shared" si="222"/>
        <v>404</v>
      </c>
      <c r="AA2006" s="60">
        <f t="shared" si="223"/>
        <v>2404</v>
      </c>
    </row>
    <row r="2007" spans="1:27">
      <c r="A2007" s="84" t="str">
        <f t="shared" si="218"/>
        <v>6640203237</v>
      </c>
      <c r="B2007" s="84" t="str">
        <f t="shared" si="219"/>
        <v>02-404-08</v>
      </c>
      <c r="C2007" s="113" t="s">
        <v>3851</v>
      </c>
      <c r="D2007" s="113" t="s">
        <v>3847</v>
      </c>
      <c r="E2007" s="113" t="s">
        <v>785</v>
      </c>
      <c r="F2007" s="114">
        <v>59</v>
      </c>
      <c r="G2007" s="113" t="s">
        <v>3848</v>
      </c>
      <c r="H2007" s="113" t="s">
        <v>744</v>
      </c>
      <c r="I2007" s="113" t="s">
        <v>3849</v>
      </c>
      <c r="J2007" s="113" t="s">
        <v>349</v>
      </c>
      <c r="K2007" s="113" t="s">
        <v>382</v>
      </c>
      <c r="L2007" s="113" t="s">
        <v>420</v>
      </c>
      <c r="M2007" s="113" t="s">
        <v>388</v>
      </c>
      <c r="N2007" s="113" t="s">
        <v>44</v>
      </c>
      <c r="O2007" s="113" t="s">
        <v>433</v>
      </c>
      <c r="P2007" s="113" t="s">
        <v>824</v>
      </c>
      <c r="Q2007" s="113">
        <v>237</v>
      </c>
      <c r="R2007" s="113" t="s">
        <v>83</v>
      </c>
      <c r="S2007" s="84" t="str">
        <f t="shared" si="217"/>
        <v>6-PANEL CAP WOOL CHECK</v>
      </c>
      <c r="T2007" s="84" t="str">
        <f t="shared" si="220"/>
        <v>серый / рыжий</v>
      </c>
      <c r="Y2007" s="60">
        <f t="shared" si="221"/>
        <v>2</v>
      </c>
      <c r="Z2007" s="49">
        <f t="shared" si="222"/>
        <v>404</v>
      </c>
      <c r="AA2007" s="60">
        <f t="shared" si="223"/>
        <v>2404</v>
      </c>
    </row>
    <row r="2008" spans="1:27">
      <c r="A2008" s="84" t="str">
        <f t="shared" si="218"/>
        <v>6640203237</v>
      </c>
      <c r="B2008" s="84" t="str">
        <f t="shared" si="219"/>
        <v>02-404-08</v>
      </c>
      <c r="C2008" s="113" t="s">
        <v>3852</v>
      </c>
      <c r="D2008" s="113" t="s">
        <v>3847</v>
      </c>
      <c r="E2008" s="113" t="s">
        <v>788</v>
      </c>
      <c r="F2008" s="114">
        <v>61</v>
      </c>
      <c r="G2008" s="113" t="s">
        <v>3848</v>
      </c>
      <c r="H2008" s="113" t="s">
        <v>744</v>
      </c>
      <c r="I2008" s="113" t="s">
        <v>3849</v>
      </c>
      <c r="J2008" s="113" t="s">
        <v>349</v>
      </c>
      <c r="K2008" s="113" t="s">
        <v>382</v>
      </c>
      <c r="L2008" s="113" t="s">
        <v>420</v>
      </c>
      <c r="M2008" s="113" t="s">
        <v>388</v>
      </c>
      <c r="N2008" s="113" t="s">
        <v>44</v>
      </c>
      <c r="O2008" s="113" t="s">
        <v>433</v>
      </c>
      <c r="P2008" s="113" t="s">
        <v>824</v>
      </c>
      <c r="Q2008" s="113">
        <v>237</v>
      </c>
      <c r="R2008" s="113" t="s">
        <v>83</v>
      </c>
      <c r="S2008" s="84" t="str">
        <f t="shared" si="217"/>
        <v>6-PANEL CAP WOOL CHECK</v>
      </c>
      <c r="T2008" s="84" t="str">
        <f t="shared" si="220"/>
        <v>серый / рыжий</v>
      </c>
      <c r="Y2008" s="60">
        <f t="shared" si="221"/>
        <v>2</v>
      </c>
      <c r="Z2008" s="49">
        <f t="shared" si="222"/>
        <v>404</v>
      </c>
      <c r="AA2008" s="60">
        <f t="shared" si="223"/>
        <v>2404</v>
      </c>
    </row>
    <row r="2009" spans="1:27">
      <c r="A2009" s="84" t="str">
        <f t="shared" si="218"/>
        <v>6640203237</v>
      </c>
      <c r="B2009" s="84" t="str">
        <f t="shared" si="219"/>
        <v>02-404-08</v>
      </c>
      <c r="C2009" s="113" t="s">
        <v>3853</v>
      </c>
      <c r="D2009" s="113" t="s">
        <v>3847</v>
      </c>
      <c r="E2009" s="113" t="s">
        <v>789</v>
      </c>
      <c r="F2009" s="114">
        <v>63</v>
      </c>
      <c r="G2009" s="113" t="s">
        <v>3848</v>
      </c>
      <c r="H2009" s="113" t="s">
        <v>744</v>
      </c>
      <c r="I2009" s="113" t="s">
        <v>3849</v>
      </c>
      <c r="J2009" s="113" t="s">
        <v>349</v>
      </c>
      <c r="K2009" s="113" t="s">
        <v>382</v>
      </c>
      <c r="L2009" s="113" t="s">
        <v>420</v>
      </c>
      <c r="M2009" s="113" t="s">
        <v>388</v>
      </c>
      <c r="N2009" s="113" t="s">
        <v>44</v>
      </c>
      <c r="O2009" s="113" t="s">
        <v>433</v>
      </c>
      <c r="P2009" s="113" t="s">
        <v>824</v>
      </c>
      <c r="Q2009" s="113">
        <v>237</v>
      </c>
      <c r="R2009" s="113" t="s">
        <v>83</v>
      </c>
      <c r="S2009" s="84" t="str">
        <f t="shared" si="217"/>
        <v>6-PANEL CAP WOOL CHECK</v>
      </c>
      <c r="T2009" s="84" t="str">
        <f t="shared" si="220"/>
        <v>серый / рыжий</v>
      </c>
      <c r="Y2009" s="60">
        <f t="shared" si="221"/>
        <v>2</v>
      </c>
      <c r="Z2009" s="49">
        <f t="shared" si="222"/>
        <v>404</v>
      </c>
      <c r="AA2009" s="60">
        <f t="shared" si="223"/>
        <v>2404</v>
      </c>
    </row>
    <row r="2010" spans="1:27">
      <c r="A2010" s="84" t="str">
        <f t="shared" si="218"/>
        <v>6640203223</v>
      </c>
      <c r="B2010" s="84" t="str">
        <f t="shared" si="219"/>
        <v>02-404-16</v>
      </c>
      <c r="C2010" s="113" t="s">
        <v>3854</v>
      </c>
      <c r="D2010" s="113" t="s">
        <v>3855</v>
      </c>
      <c r="E2010" s="113" t="s">
        <v>790</v>
      </c>
      <c r="F2010" s="114">
        <v>55</v>
      </c>
      <c r="G2010" s="113" t="s">
        <v>3848</v>
      </c>
      <c r="H2010" s="113" t="s">
        <v>252</v>
      </c>
      <c r="I2010" s="113" t="s">
        <v>3849</v>
      </c>
      <c r="J2010" s="113" t="s">
        <v>349</v>
      </c>
      <c r="K2010" s="113" t="s">
        <v>382</v>
      </c>
      <c r="L2010" s="113" t="s">
        <v>420</v>
      </c>
      <c r="M2010" s="113" t="s">
        <v>388</v>
      </c>
      <c r="N2010" s="113" t="s">
        <v>44</v>
      </c>
      <c r="O2010" s="113" t="s">
        <v>433</v>
      </c>
      <c r="P2010" s="113" t="s">
        <v>824</v>
      </c>
      <c r="Q2010" s="113">
        <v>223</v>
      </c>
      <c r="R2010" s="113" t="s">
        <v>71</v>
      </c>
      <c r="S2010" s="84" t="str">
        <f t="shared" si="217"/>
        <v>6-PANEL CAP WOOL CHECK</v>
      </c>
      <c r="T2010" s="84" t="str">
        <f t="shared" si="220"/>
        <v>синий / красный</v>
      </c>
      <c r="Y2010" s="60">
        <f t="shared" si="221"/>
        <v>2</v>
      </c>
      <c r="Z2010" s="49">
        <f t="shared" si="222"/>
        <v>404</v>
      </c>
      <c r="AA2010" s="60">
        <f t="shared" si="223"/>
        <v>2404</v>
      </c>
    </row>
    <row r="2011" spans="1:27">
      <c r="A2011" s="84" t="str">
        <f t="shared" si="218"/>
        <v>6640203223</v>
      </c>
      <c r="B2011" s="84" t="str">
        <f t="shared" si="219"/>
        <v>02-404-16</v>
      </c>
      <c r="C2011" s="113" t="s">
        <v>3856</v>
      </c>
      <c r="D2011" s="113" t="s">
        <v>3855</v>
      </c>
      <c r="E2011" s="113" t="s">
        <v>787</v>
      </c>
      <c r="F2011" s="114">
        <v>57</v>
      </c>
      <c r="G2011" s="113" t="s">
        <v>3848</v>
      </c>
      <c r="H2011" s="113" t="s">
        <v>252</v>
      </c>
      <c r="I2011" s="113" t="s">
        <v>3849</v>
      </c>
      <c r="J2011" s="113" t="s">
        <v>349</v>
      </c>
      <c r="K2011" s="113" t="s">
        <v>382</v>
      </c>
      <c r="L2011" s="113" t="s">
        <v>420</v>
      </c>
      <c r="M2011" s="113" t="s">
        <v>388</v>
      </c>
      <c r="N2011" s="113" t="s">
        <v>44</v>
      </c>
      <c r="O2011" s="113" t="s">
        <v>433</v>
      </c>
      <c r="P2011" s="113" t="s">
        <v>824</v>
      </c>
      <c r="Q2011" s="113">
        <v>223</v>
      </c>
      <c r="R2011" s="113" t="s">
        <v>71</v>
      </c>
      <c r="S2011" s="84" t="str">
        <f t="shared" si="217"/>
        <v>6-PANEL CAP WOOL CHECK</v>
      </c>
      <c r="T2011" s="84" t="str">
        <f t="shared" si="220"/>
        <v>синий / красный</v>
      </c>
      <c r="Y2011" s="60">
        <f t="shared" si="221"/>
        <v>2</v>
      </c>
      <c r="Z2011" s="49">
        <f t="shared" si="222"/>
        <v>404</v>
      </c>
      <c r="AA2011" s="60">
        <f t="shared" si="223"/>
        <v>2404</v>
      </c>
    </row>
    <row r="2012" spans="1:27">
      <c r="A2012" s="84" t="str">
        <f t="shared" si="218"/>
        <v>6640203223</v>
      </c>
      <c r="B2012" s="84" t="str">
        <f t="shared" si="219"/>
        <v>02-404-16</v>
      </c>
      <c r="C2012" s="113" t="s">
        <v>3857</v>
      </c>
      <c r="D2012" s="113" t="s">
        <v>3855</v>
      </c>
      <c r="E2012" s="113" t="s">
        <v>785</v>
      </c>
      <c r="F2012" s="114">
        <v>59</v>
      </c>
      <c r="G2012" s="113" t="s">
        <v>3848</v>
      </c>
      <c r="H2012" s="113" t="s">
        <v>252</v>
      </c>
      <c r="I2012" s="113" t="s">
        <v>3849</v>
      </c>
      <c r="J2012" s="113" t="s">
        <v>349</v>
      </c>
      <c r="K2012" s="113" t="s">
        <v>382</v>
      </c>
      <c r="L2012" s="113" t="s">
        <v>420</v>
      </c>
      <c r="M2012" s="113" t="s">
        <v>388</v>
      </c>
      <c r="N2012" s="113" t="s">
        <v>44</v>
      </c>
      <c r="O2012" s="113" t="s">
        <v>433</v>
      </c>
      <c r="P2012" s="113" t="s">
        <v>824</v>
      </c>
      <c r="Q2012" s="113">
        <v>223</v>
      </c>
      <c r="R2012" s="113" t="s">
        <v>71</v>
      </c>
      <c r="S2012" s="84" t="str">
        <f t="shared" si="217"/>
        <v>6-PANEL CAP WOOL CHECK</v>
      </c>
      <c r="T2012" s="84" t="str">
        <f t="shared" si="220"/>
        <v>синий / красный</v>
      </c>
      <c r="Y2012" s="60">
        <f t="shared" si="221"/>
        <v>2</v>
      </c>
      <c r="Z2012" s="49">
        <f t="shared" si="222"/>
        <v>404</v>
      </c>
      <c r="AA2012" s="60">
        <f t="shared" si="223"/>
        <v>2404</v>
      </c>
    </row>
    <row r="2013" spans="1:27">
      <c r="A2013" s="84" t="str">
        <f t="shared" si="218"/>
        <v>6640203223</v>
      </c>
      <c r="B2013" s="84" t="str">
        <f t="shared" si="219"/>
        <v>02-404-16</v>
      </c>
      <c r="C2013" s="113" t="s">
        <v>3858</v>
      </c>
      <c r="D2013" s="113" t="s">
        <v>3855</v>
      </c>
      <c r="E2013" s="113" t="s">
        <v>788</v>
      </c>
      <c r="F2013" s="114">
        <v>61</v>
      </c>
      <c r="G2013" s="113" t="s">
        <v>3848</v>
      </c>
      <c r="H2013" s="113" t="s">
        <v>252</v>
      </c>
      <c r="I2013" s="113" t="s">
        <v>3849</v>
      </c>
      <c r="J2013" s="113" t="s">
        <v>349</v>
      </c>
      <c r="K2013" s="113" t="s">
        <v>382</v>
      </c>
      <c r="L2013" s="113" t="s">
        <v>420</v>
      </c>
      <c r="M2013" s="113" t="s">
        <v>388</v>
      </c>
      <c r="N2013" s="113" t="s">
        <v>44</v>
      </c>
      <c r="O2013" s="113" t="s">
        <v>433</v>
      </c>
      <c r="P2013" s="113" t="s">
        <v>824</v>
      </c>
      <c r="Q2013" s="113">
        <v>223</v>
      </c>
      <c r="R2013" s="113" t="s">
        <v>71</v>
      </c>
      <c r="S2013" s="84" t="str">
        <f t="shared" si="217"/>
        <v>6-PANEL CAP WOOL CHECK</v>
      </c>
      <c r="T2013" s="84" t="str">
        <f t="shared" si="220"/>
        <v>синий / красный</v>
      </c>
      <c r="Y2013" s="60">
        <f t="shared" si="221"/>
        <v>2</v>
      </c>
      <c r="Z2013" s="49">
        <f t="shared" si="222"/>
        <v>404</v>
      </c>
      <c r="AA2013" s="60">
        <f t="shared" si="223"/>
        <v>2404</v>
      </c>
    </row>
    <row r="2014" spans="1:27">
      <c r="A2014" s="84" t="str">
        <f t="shared" si="218"/>
        <v>6640203223</v>
      </c>
      <c r="B2014" s="84" t="str">
        <f t="shared" si="219"/>
        <v>02-404-16</v>
      </c>
      <c r="C2014" s="113" t="s">
        <v>3859</v>
      </c>
      <c r="D2014" s="113" t="s">
        <v>3855</v>
      </c>
      <c r="E2014" s="113" t="s">
        <v>789</v>
      </c>
      <c r="F2014" s="114">
        <v>63</v>
      </c>
      <c r="G2014" s="113" t="s">
        <v>3848</v>
      </c>
      <c r="H2014" s="113" t="s">
        <v>252</v>
      </c>
      <c r="I2014" s="113" t="s">
        <v>3849</v>
      </c>
      <c r="J2014" s="113" t="s">
        <v>349</v>
      </c>
      <c r="K2014" s="113" t="s">
        <v>382</v>
      </c>
      <c r="L2014" s="113" t="s">
        <v>420</v>
      </c>
      <c r="M2014" s="113" t="s">
        <v>388</v>
      </c>
      <c r="N2014" s="113" t="s">
        <v>44</v>
      </c>
      <c r="O2014" s="113" t="s">
        <v>433</v>
      </c>
      <c r="P2014" s="113" t="s">
        <v>824</v>
      </c>
      <c r="Q2014" s="113">
        <v>223</v>
      </c>
      <c r="R2014" s="113" t="s">
        <v>71</v>
      </c>
      <c r="S2014" s="84" t="str">
        <f t="shared" si="217"/>
        <v>6-PANEL CAP WOOL CHECK</v>
      </c>
      <c r="T2014" s="84" t="str">
        <f t="shared" si="220"/>
        <v>синий / красный</v>
      </c>
      <c r="Y2014" s="60">
        <f t="shared" si="221"/>
        <v>2</v>
      </c>
      <c r="Z2014" s="49">
        <f t="shared" si="222"/>
        <v>404</v>
      </c>
      <c r="AA2014" s="60">
        <f t="shared" si="223"/>
        <v>2404</v>
      </c>
    </row>
    <row r="2015" spans="1:27">
      <c r="A2015" s="84" t="str">
        <f t="shared" si="218"/>
        <v>6640508375</v>
      </c>
      <c r="B2015" s="84" t="str">
        <f t="shared" si="219"/>
        <v>02-405-73</v>
      </c>
      <c r="C2015" s="113" t="s">
        <v>3860</v>
      </c>
      <c r="D2015" s="113" t="s">
        <v>3861</v>
      </c>
      <c r="E2015" s="113" t="s">
        <v>813</v>
      </c>
      <c r="F2015" s="114">
        <v>56</v>
      </c>
      <c r="G2015" s="113" t="s">
        <v>3862</v>
      </c>
      <c r="H2015" s="113" t="s">
        <v>81</v>
      </c>
      <c r="I2015" s="113" t="s">
        <v>786</v>
      </c>
      <c r="J2015" s="113" t="s">
        <v>349</v>
      </c>
      <c r="K2015" s="113" t="s">
        <v>382</v>
      </c>
      <c r="L2015" s="113" t="s">
        <v>420</v>
      </c>
      <c r="M2015" s="113" t="s">
        <v>388</v>
      </c>
      <c r="N2015" s="113" t="s">
        <v>44</v>
      </c>
      <c r="O2015" s="113" t="s">
        <v>428</v>
      </c>
      <c r="P2015" s="113" t="s">
        <v>824</v>
      </c>
      <c r="Q2015" s="113">
        <v>375</v>
      </c>
      <c r="R2015" s="113" t="s">
        <v>63</v>
      </c>
      <c r="S2015" s="84" t="str">
        <f t="shared" si="217"/>
        <v>6-PANEL CAP HARRIS TWEED</v>
      </c>
      <c r="T2015" s="84" t="str">
        <f t="shared" si="220"/>
        <v>бежевый / коричневый</v>
      </c>
      <c r="Y2015" s="60">
        <f t="shared" si="221"/>
        <v>2</v>
      </c>
      <c r="Z2015" s="49">
        <f t="shared" si="222"/>
        <v>405</v>
      </c>
      <c r="AA2015" s="60">
        <f t="shared" si="223"/>
        <v>2405</v>
      </c>
    </row>
    <row r="2016" spans="1:27">
      <c r="A2016" s="84" t="str">
        <f t="shared" si="218"/>
        <v>6640508375</v>
      </c>
      <c r="B2016" s="84" t="str">
        <f t="shared" si="219"/>
        <v>02-405-73</v>
      </c>
      <c r="C2016" s="113" t="s">
        <v>3863</v>
      </c>
      <c r="D2016" s="113" t="s">
        <v>3861</v>
      </c>
      <c r="E2016" s="113" t="s">
        <v>787</v>
      </c>
      <c r="F2016" s="114">
        <v>57</v>
      </c>
      <c r="G2016" s="113" t="s">
        <v>3862</v>
      </c>
      <c r="H2016" s="113" t="s">
        <v>81</v>
      </c>
      <c r="I2016" s="113" t="s">
        <v>786</v>
      </c>
      <c r="J2016" s="113" t="s">
        <v>349</v>
      </c>
      <c r="K2016" s="113" t="s">
        <v>382</v>
      </c>
      <c r="L2016" s="113" t="s">
        <v>420</v>
      </c>
      <c r="M2016" s="113" t="s">
        <v>388</v>
      </c>
      <c r="N2016" s="113" t="s">
        <v>44</v>
      </c>
      <c r="O2016" s="113" t="s">
        <v>428</v>
      </c>
      <c r="P2016" s="113" t="s">
        <v>824</v>
      </c>
      <c r="Q2016" s="113">
        <v>375</v>
      </c>
      <c r="R2016" s="113" t="s">
        <v>63</v>
      </c>
      <c r="S2016" s="84" t="str">
        <f t="shared" si="217"/>
        <v>6-PANEL CAP HARRIS TWEED</v>
      </c>
      <c r="T2016" s="84" t="str">
        <f t="shared" si="220"/>
        <v>бежевый / коричневый</v>
      </c>
      <c r="Y2016" s="60">
        <f t="shared" si="221"/>
        <v>2</v>
      </c>
      <c r="Z2016" s="49">
        <f t="shared" si="222"/>
        <v>405</v>
      </c>
      <c r="AA2016" s="60">
        <f t="shared" si="223"/>
        <v>2405</v>
      </c>
    </row>
    <row r="2017" spans="1:27">
      <c r="A2017" s="84" t="str">
        <f t="shared" si="218"/>
        <v>6640508375</v>
      </c>
      <c r="B2017" s="84" t="str">
        <f t="shared" si="219"/>
        <v>02-405-73</v>
      </c>
      <c r="C2017" s="113" t="s">
        <v>3864</v>
      </c>
      <c r="D2017" s="113" t="s">
        <v>3861</v>
      </c>
      <c r="E2017" s="113" t="s">
        <v>797</v>
      </c>
      <c r="F2017" s="114">
        <v>58</v>
      </c>
      <c r="G2017" s="113" t="s">
        <v>3862</v>
      </c>
      <c r="H2017" s="113" t="s">
        <v>81</v>
      </c>
      <c r="I2017" s="113" t="s">
        <v>786</v>
      </c>
      <c r="J2017" s="113" t="s">
        <v>349</v>
      </c>
      <c r="K2017" s="113" t="s">
        <v>382</v>
      </c>
      <c r="L2017" s="113" t="s">
        <v>420</v>
      </c>
      <c r="M2017" s="113" t="s">
        <v>388</v>
      </c>
      <c r="N2017" s="113" t="s">
        <v>44</v>
      </c>
      <c r="O2017" s="113" t="s">
        <v>428</v>
      </c>
      <c r="P2017" s="113" t="s">
        <v>824</v>
      </c>
      <c r="Q2017" s="113">
        <v>375</v>
      </c>
      <c r="R2017" s="113" t="s">
        <v>63</v>
      </c>
      <c r="S2017" s="84" t="str">
        <f t="shared" si="217"/>
        <v>6-PANEL CAP HARRIS TWEED</v>
      </c>
      <c r="T2017" s="84" t="str">
        <f t="shared" si="220"/>
        <v>бежевый / коричневый</v>
      </c>
      <c r="Y2017" s="60">
        <f t="shared" si="221"/>
        <v>2</v>
      </c>
      <c r="Z2017" s="49">
        <f t="shared" si="222"/>
        <v>405</v>
      </c>
      <c r="AA2017" s="60">
        <f t="shared" si="223"/>
        <v>2405</v>
      </c>
    </row>
    <row r="2018" spans="1:27">
      <c r="A2018" s="84" t="str">
        <f t="shared" si="218"/>
        <v>6640508375</v>
      </c>
      <c r="B2018" s="84" t="str">
        <f t="shared" si="219"/>
        <v>02-405-73</v>
      </c>
      <c r="C2018" s="113" t="s">
        <v>3865</v>
      </c>
      <c r="D2018" s="113" t="s">
        <v>3861</v>
      </c>
      <c r="E2018" s="113" t="s">
        <v>785</v>
      </c>
      <c r="F2018" s="114">
        <v>59</v>
      </c>
      <c r="G2018" s="113" t="s">
        <v>3862</v>
      </c>
      <c r="H2018" s="113" t="s">
        <v>81</v>
      </c>
      <c r="I2018" s="113" t="s">
        <v>786</v>
      </c>
      <c r="J2018" s="113" t="s">
        <v>349</v>
      </c>
      <c r="K2018" s="113" t="s">
        <v>382</v>
      </c>
      <c r="L2018" s="113" t="s">
        <v>420</v>
      </c>
      <c r="M2018" s="113" t="s">
        <v>388</v>
      </c>
      <c r="N2018" s="113" t="s">
        <v>44</v>
      </c>
      <c r="O2018" s="113" t="s">
        <v>428</v>
      </c>
      <c r="P2018" s="113" t="s">
        <v>824</v>
      </c>
      <c r="Q2018" s="113">
        <v>375</v>
      </c>
      <c r="R2018" s="113" t="s">
        <v>63</v>
      </c>
      <c r="S2018" s="84" t="str">
        <f t="shared" si="217"/>
        <v>6-PANEL CAP HARRIS TWEED</v>
      </c>
      <c r="T2018" s="84" t="str">
        <f t="shared" si="220"/>
        <v>бежевый / коричневый</v>
      </c>
      <c r="Y2018" s="60">
        <f t="shared" si="221"/>
        <v>2</v>
      </c>
      <c r="Z2018" s="49">
        <f t="shared" si="222"/>
        <v>405</v>
      </c>
      <c r="AA2018" s="60">
        <f t="shared" si="223"/>
        <v>2405</v>
      </c>
    </row>
    <row r="2019" spans="1:27">
      <c r="A2019" s="84" t="str">
        <f t="shared" si="218"/>
        <v>6640508375</v>
      </c>
      <c r="B2019" s="84" t="str">
        <f t="shared" si="219"/>
        <v>02-405-73</v>
      </c>
      <c r="C2019" s="113" t="s">
        <v>3866</v>
      </c>
      <c r="D2019" s="113" t="s">
        <v>3861</v>
      </c>
      <c r="E2019" s="113" t="s">
        <v>798</v>
      </c>
      <c r="F2019" s="114">
        <v>60</v>
      </c>
      <c r="G2019" s="113" t="s">
        <v>3862</v>
      </c>
      <c r="H2019" s="113" t="s">
        <v>81</v>
      </c>
      <c r="I2019" s="113" t="s">
        <v>786</v>
      </c>
      <c r="J2019" s="113" t="s">
        <v>349</v>
      </c>
      <c r="K2019" s="113" t="s">
        <v>382</v>
      </c>
      <c r="L2019" s="113" t="s">
        <v>420</v>
      </c>
      <c r="M2019" s="113" t="s">
        <v>388</v>
      </c>
      <c r="N2019" s="113" t="s">
        <v>44</v>
      </c>
      <c r="O2019" s="113" t="s">
        <v>428</v>
      </c>
      <c r="P2019" s="113" t="s">
        <v>824</v>
      </c>
      <c r="Q2019" s="113">
        <v>375</v>
      </c>
      <c r="R2019" s="113" t="s">
        <v>63</v>
      </c>
      <c r="S2019" s="84" t="str">
        <f t="shared" si="217"/>
        <v>6-PANEL CAP HARRIS TWEED</v>
      </c>
      <c r="T2019" s="84" t="str">
        <f t="shared" si="220"/>
        <v>бежевый / коричневый</v>
      </c>
      <c r="Y2019" s="60">
        <f t="shared" si="221"/>
        <v>2</v>
      </c>
      <c r="Z2019" s="49">
        <f t="shared" si="222"/>
        <v>405</v>
      </c>
      <c r="AA2019" s="60">
        <f t="shared" si="223"/>
        <v>2405</v>
      </c>
    </row>
    <row r="2020" spans="1:27">
      <c r="A2020" s="84" t="str">
        <f t="shared" si="218"/>
        <v>6640508375</v>
      </c>
      <c r="B2020" s="84" t="str">
        <f t="shared" si="219"/>
        <v>02-405-73</v>
      </c>
      <c r="C2020" s="113" t="s">
        <v>3867</v>
      </c>
      <c r="D2020" s="113" t="s">
        <v>3861</v>
      </c>
      <c r="E2020" s="113" t="s">
        <v>788</v>
      </c>
      <c r="F2020" s="114">
        <v>61</v>
      </c>
      <c r="G2020" s="113" t="s">
        <v>3862</v>
      </c>
      <c r="H2020" s="113" t="s">
        <v>81</v>
      </c>
      <c r="I2020" s="113" t="s">
        <v>786</v>
      </c>
      <c r="J2020" s="113" t="s">
        <v>349</v>
      </c>
      <c r="K2020" s="113" t="s">
        <v>382</v>
      </c>
      <c r="L2020" s="113" t="s">
        <v>420</v>
      </c>
      <c r="M2020" s="113" t="s">
        <v>388</v>
      </c>
      <c r="N2020" s="113" t="s">
        <v>44</v>
      </c>
      <c r="O2020" s="113" t="s">
        <v>428</v>
      </c>
      <c r="P2020" s="113" t="s">
        <v>824</v>
      </c>
      <c r="Q2020" s="113">
        <v>375</v>
      </c>
      <c r="R2020" s="113" t="s">
        <v>63</v>
      </c>
      <c r="S2020" s="84" t="str">
        <f t="shared" si="217"/>
        <v>6-PANEL CAP HARRIS TWEED</v>
      </c>
      <c r="T2020" s="84" t="str">
        <f t="shared" si="220"/>
        <v>бежевый / коричневый</v>
      </c>
      <c r="Y2020" s="60">
        <f t="shared" si="221"/>
        <v>2</v>
      </c>
      <c r="Z2020" s="49">
        <f t="shared" si="222"/>
        <v>405</v>
      </c>
      <c r="AA2020" s="60">
        <f t="shared" si="223"/>
        <v>2405</v>
      </c>
    </row>
    <row r="2021" spans="1:27">
      <c r="A2021" s="84" t="str">
        <f t="shared" si="218"/>
        <v>6640508375</v>
      </c>
      <c r="B2021" s="84" t="str">
        <f t="shared" si="219"/>
        <v>02-405-73</v>
      </c>
      <c r="C2021" s="113" t="s">
        <v>3868</v>
      </c>
      <c r="D2021" s="113" t="s">
        <v>3861</v>
      </c>
      <c r="E2021" s="113" t="s">
        <v>835</v>
      </c>
      <c r="F2021" s="114">
        <v>62</v>
      </c>
      <c r="G2021" s="113" t="s">
        <v>3862</v>
      </c>
      <c r="H2021" s="113" t="s">
        <v>81</v>
      </c>
      <c r="I2021" s="113" t="s">
        <v>786</v>
      </c>
      <c r="J2021" s="113" t="s">
        <v>349</v>
      </c>
      <c r="K2021" s="113" t="s">
        <v>382</v>
      </c>
      <c r="L2021" s="113" t="s">
        <v>420</v>
      </c>
      <c r="M2021" s="113" t="s">
        <v>388</v>
      </c>
      <c r="N2021" s="113" t="s">
        <v>44</v>
      </c>
      <c r="O2021" s="113" t="s">
        <v>428</v>
      </c>
      <c r="P2021" s="113" t="s">
        <v>824</v>
      </c>
      <c r="Q2021" s="113">
        <v>375</v>
      </c>
      <c r="R2021" s="113" t="s">
        <v>63</v>
      </c>
      <c r="S2021" s="84" t="str">
        <f t="shared" si="217"/>
        <v>6-PANEL CAP HARRIS TWEED</v>
      </c>
      <c r="T2021" s="84" t="str">
        <f t="shared" si="220"/>
        <v>бежевый / коричневый</v>
      </c>
      <c r="Y2021" s="60">
        <f t="shared" si="221"/>
        <v>2</v>
      </c>
      <c r="Z2021" s="49">
        <f t="shared" si="222"/>
        <v>405</v>
      </c>
      <c r="AA2021" s="60">
        <f t="shared" si="223"/>
        <v>2405</v>
      </c>
    </row>
    <row r="2022" spans="1:27">
      <c r="A2022" s="84" t="str">
        <f t="shared" si="218"/>
        <v>6640508375</v>
      </c>
      <c r="B2022" s="84" t="str">
        <f t="shared" si="219"/>
        <v>02-405-73</v>
      </c>
      <c r="C2022" s="113" t="s">
        <v>3869</v>
      </c>
      <c r="D2022" s="113" t="s">
        <v>3861</v>
      </c>
      <c r="E2022" s="113" t="s">
        <v>789</v>
      </c>
      <c r="F2022" s="114">
        <v>63</v>
      </c>
      <c r="G2022" s="113" t="s">
        <v>3862</v>
      </c>
      <c r="H2022" s="113" t="s">
        <v>81</v>
      </c>
      <c r="I2022" s="113" t="s">
        <v>786</v>
      </c>
      <c r="J2022" s="113" t="s">
        <v>349</v>
      </c>
      <c r="K2022" s="113" t="s">
        <v>382</v>
      </c>
      <c r="L2022" s="113" t="s">
        <v>420</v>
      </c>
      <c r="M2022" s="113" t="s">
        <v>388</v>
      </c>
      <c r="N2022" s="113" t="s">
        <v>44</v>
      </c>
      <c r="O2022" s="113" t="s">
        <v>428</v>
      </c>
      <c r="P2022" s="113" t="s">
        <v>824</v>
      </c>
      <c r="Q2022" s="113">
        <v>375</v>
      </c>
      <c r="R2022" s="113" t="s">
        <v>63</v>
      </c>
      <c r="S2022" s="84" t="str">
        <f t="shared" si="217"/>
        <v>6-PANEL CAP HARRIS TWEED</v>
      </c>
      <c r="T2022" s="84" t="str">
        <f t="shared" si="220"/>
        <v>бежевый / коричневый</v>
      </c>
      <c r="Y2022" s="60">
        <f t="shared" si="221"/>
        <v>2</v>
      </c>
      <c r="Z2022" s="49">
        <f t="shared" si="222"/>
        <v>405</v>
      </c>
      <c r="AA2022" s="60">
        <f t="shared" si="223"/>
        <v>2405</v>
      </c>
    </row>
    <row r="2023" spans="1:27">
      <c r="A2023" s="84" t="str">
        <f t="shared" si="218"/>
        <v>664080126</v>
      </c>
      <c r="B2023" s="84" t="str">
        <f t="shared" si="219"/>
        <v>02-406-05</v>
      </c>
      <c r="C2023" s="113" t="s">
        <v>3870</v>
      </c>
      <c r="D2023" s="113" t="s">
        <v>3871</v>
      </c>
      <c r="E2023" s="113" t="s">
        <v>790</v>
      </c>
      <c r="F2023" s="114">
        <v>55</v>
      </c>
      <c r="G2023" s="113" t="s">
        <v>3872</v>
      </c>
      <c r="H2023" s="113" t="s">
        <v>277</v>
      </c>
      <c r="I2023" s="113" t="s">
        <v>3873</v>
      </c>
      <c r="J2023" s="113" t="s">
        <v>349</v>
      </c>
      <c r="K2023" s="113" t="s">
        <v>382</v>
      </c>
      <c r="L2023" s="113" t="s">
        <v>420</v>
      </c>
      <c r="M2023" s="113" t="s">
        <v>388</v>
      </c>
      <c r="N2023" s="113" t="s">
        <v>44</v>
      </c>
      <c r="O2023" s="113" t="s">
        <v>433</v>
      </c>
      <c r="P2023" s="113" t="s">
        <v>824</v>
      </c>
      <c r="Q2023" s="113">
        <v>26</v>
      </c>
      <c r="R2023" s="113" t="s">
        <v>83</v>
      </c>
      <c r="S2023" s="84" t="str">
        <f t="shared" si="217"/>
        <v>6-PANEL CAP STRUCTURE</v>
      </c>
      <c r="T2023" s="84" t="str">
        <f t="shared" si="220"/>
        <v>темно-серый</v>
      </c>
      <c r="Y2023" s="60">
        <f t="shared" si="221"/>
        <v>2</v>
      </c>
      <c r="Z2023" s="49">
        <f t="shared" si="222"/>
        <v>406</v>
      </c>
      <c r="AA2023" s="60">
        <f t="shared" si="223"/>
        <v>2406</v>
      </c>
    </row>
    <row r="2024" spans="1:27">
      <c r="A2024" s="84" t="str">
        <f t="shared" si="218"/>
        <v>664080126</v>
      </c>
      <c r="B2024" s="84" t="str">
        <f t="shared" si="219"/>
        <v>02-406-05</v>
      </c>
      <c r="C2024" s="113" t="s">
        <v>3874</v>
      </c>
      <c r="D2024" s="113" t="s">
        <v>3871</v>
      </c>
      <c r="E2024" s="113" t="s">
        <v>813</v>
      </c>
      <c r="F2024" s="114">
        <v>56</v>
      </c>
      <c r="G2024" s="113" t="s">
        <v>3872</v>
      </c>
      <c r="H2024" s="113" t="s">
        <v>277</v>
      </c>
      <c r="I2024" s="113" t="s">
        <v>3873</v>
      </c>
      <c r="J2024" s="113" t="s">
        <v>349</v>
      </c>
      <c r="K2024" s="113" t="s">
        <v>382</v>
      </c>
      <c r="L2024" s="113" t="s">
        <v>420</v>
      </c>
      <c r="M2024" s="113" t="s">
        <v>388</v>
      </c>
      <c r="N2024" s="113" t="s">
        <v>44</v>
      </c>
      <c r="O2024" s="113" t="s">
        <v>433</v>
      </c>
      <c r="P2024" s="113" t="s">
        <v>824</v>
      </c>
      <c r="Q2024" s="113">
        <v>26</v>
      </c>
      <c r="R2024" s="113" t="s">
        <v>83</v>
      </c>
      <c r="S2024" s="84" t="str">
        <f t="shared" si="217"/>
        <v>6-PANEL CAP STRUCTURE</v>
      </c>
      <c r="T2024" s="84" t="str">
        <f t="shared" si="220"/>
        <v>темно-серый</v>
      </c>
      <c r="Y2024" s="60">
        <f t="shared" si="221"/>
        <v>2</v>
      </c>
      <c r="Z2024" s="49">
        <f t="shared" si="222"/>
        <v>406</v>
      </c>
      <c r="AA2024" s="60">
        <f t="shared" si="223"/>
        <v>2406</v>
      </c>
    </row>
    <row r="2025" spans="1:27">
      <c r="A2025" s="84" t="str">
        <f t="shared" si="218"/>
        <v>664080126</v>
      </c>
      <c r="B2025" s="84" t="str">
        <f t="shared" si="219"/>
        <v>02-406-05</v>
      </c>
      <c r="C2025" s="113" t="s">
        <v>3875</v>
      </c>
      <c r="D2025" s="113" t="s">
        <v>3871</v>
      </c>
      <c r="E2025" s="113" t="s">
        <v>787</v>
      </c>
      <c r="F2025" s="114">
        <v>57</v>
      </c>
      <c r="G2025" s="113" t="s">
        <v>3872</v>
      </c>
      <c r="H2025" s="113" t="s">
        <v>277</v>
      </c>
      <c r="I2025" s="113" t="s">
        <v>3873</v>
      </c>
      <c r="J2025" s="113" t="s">
        <v>349</v>
      </c>
      <c r="K2025" s="113" t="s">
        <v>382</v>
      </c>
      <c r="L2025" s="113" t="s">
        <v>420</v>
      </c>
      <c r="M2025" s="113" t="s">
        <v>388</v>
      </c>
      <c r="N2025" s="113" t="s">
        <v>44</v>
      </c>
      <c r="O2025" s="113" t="s">
        <v>433</v>
      </c>
      <c r="P2025" s="113" t="s">
        <v>824</v>
      </c>
      <c r="Q2025" s="113">
        <v>26</v>
      </c>
      <c r="R2025" s="113" t="s">
        <v>83</v>
      </c>
      <c r="S2025" s="84" t="str">
        <f t="shared" si="217"/>
        <v>6-PANEL CAP STRUCTURE</v>
      </c>
      <c r="T2025" s="84" t="str">
        <f t="shared" si="220"/>
        <v>темно-серый</v>
      </c>
      <c r="Y2025" s="60">
        <f t="shared" si="221"/>
        <v>2</v>
      </c>
      <c r="Z2025" s="49">
        <f t="shared" si="222"/>
        <v>406</v>
      </c>
      <c r="AA2025" s="60">
        <f t="shared" si="223"/>
        <v>2406</v>
      </c>
    </row>
    <row r="2026" spans="1:27">
      <c r="A2026" s="84" t="str">
        <f t="shared" si="218"/>
        <v>664080126</v>
      </c>
      <c r="B2026" s="84" t="str">
        <f t="shared" si="219"/>
        <v>02-406-05</v>
      </c>
      <c r="C2026" s="113" t="s">
        <v>3876</v>
      </c>
      <c r="D2026" s="113" t="s">
        <v>3871</v>
      </c>
      <c r="E2026" s="113" t="s">
        <v>797</v>
      </c>
      <c r="F2026" s="114">
        <v>58</v>
      </c>
      <c r="G2026" s="113" t="s">
        <v>3872</v>
      </c>
      <c r="H2026" s="113" t="s">
        <v>277</v>
      </c>
      <c r="I2026" s="113" t="s">
        <v>3873</v>
      </c>
      <c r="J2026" s="113" t="s">
        <v>349</v>
      </c>
      <c r="K2026" s="113" t="s">
        <v>382</v>
      </c>
      <c r="L2026" s="113" t="s">
        <v>420</v>
      </c>
      <c r="M2026" s="113" t="s">
        <v>388</v>
      </c>
      <c r="N2026" s="113" t="s">
        <v>44</v>
      </c>
      <c r="O2026" s="113" t="s">
        <v>433</v>
      </c>
      <c r="P2026" s="113" t="s">
        <v>824</v>
      </c>
      <c r="Q2026" s="113">
        <v>26</v>
      </c>
      <c r="R2026" s="113" t="s">
        <v>83</v>
      </c>
      <c r="S2026" s="84" t="str">
        <f t="shared" si="217"/>
        <v>6-PANEL CAP STRUCTURE</v>
      </c>
      <c r="T2026" s="84" t="str">
        <f t="shared" si="220"/>
        <v>темно-серый</v>
      </c>
      <c r="Y2026" s="60">
        <f t="shared" si="221"/>
        <v>2</v>
      </c>
      <c r="Z2026" s="49">
        <f t="shared" si="222"/>
        <v>406</v>
      </c>
      <c r="AA2026" s="60">
        <f t="shared" si="223"/>
        <v>2406</v>
      </c>
    </row>
    <row r="2027" spans="1:27">
      <c r="A2027" s="84" t="str">
        <f t="shared" si="218"/>
        <v>664080126</v>
      </c>
      <c r="B2027" s="84" t="str">
        <f t="shared" si="219"/>
        <v>02-406-05</v>
      </c>
      <c r="C2027" s="113" t="s">
        <v>3877</v>
      </c>
      <c r="D2027" s="113" t="s">
        <v>3871</v>
      </c>
      <c r="E2027" s="113" t="s">
        <v>785</v>
      </c>
      <c r="F2027" s="114">
        <v>59</v>
      </c>
      <c r="G2027" s="113" t="s">
        <v>3872</v>
      </c>
      <c r="H2027" s="113" t="s">
        <v>277</v>
      </c>
      <c r="I2027" s="113" t="s">
        <v>3873</v>
      </c>
      <c r="J2027" s="113" t="s">
        <v>349</v>
      </c>
      <c r="K2027" s="113" t="s">
        <v>382</v>
      </c>
      <c r="L2027" s="113" t="s">
        <v>420</v>
      </c>
      <c r="M2027" s="113" t="s">
        <v>388</v>
      </c>
      <c r="N2027" s="113" t="s">
        <v>44</v>
      </c>
      <c r="O2027" s="113" t="s">
        <v>433</v>
      </c>
      <c r="P2027" s="113" t="s">
        <v>824</v>
      </c>
      <c r="Q2027" s="113">
        <v>26</v>
      </c>
      <c r="R2027" s="113" t="s">
        <v>83</v>
      </c>
      <c r="S2027" s="84" t="str">
        <f t="shared" si="217"/>
        <v>6-PANEL CAP STRUCTURE</v>
      </c>
      <c r="T2027" s="84" t="str">
        <f t="shared" si="220"/>
        <v>темно-серый</v>
      </c>
      <c r="Y2027" s="60">
        <f t="shared" si="221"/>
        <v>2</v>
      </c>
      <c r="Z2027" s="49">
        <f t="shared" si="222"/>
        <v>406</v>
      </c>
      <c r="AA2027" s="60">
        <f t="shared" si="223"/>
        <v>2406</v>
      </c>
    </row>
    <row r="2028" spans="1:27">
      <c r="A2028" s="84" t="str">
        <f t="shared" si="218"/>
        <v>664080126</v>
      </c>
      <c r="B2028" s="84" t="str">
        <f t="shared" si="219"/>
        <v>02-406-05</v>
      </c>
      <c r="C2028" s="113" t="s">
        <v>3878</v>
      </c>
      <c r="D2028" s="113" t="s">
        <v>3871</v>
      </c>
      <c r="E2028" s="113" t="s">
        <v>798</v>
      </c>
      <c r="F2028" s="114">
        <v>60</v>
      </c>
      <c r="G2028" s="113" t="s">
        <v>3872</v>
      </c>
      <c r="H2028" s="113" t="s">
        <v>277</v>
      </c>
      <c r="I2028" s="113" t="s">
        <v>3873</v>
      </c>
      <c r="J2028" s="113" t="s">
        <v>349</v>
      </c>
      <c r="K2028" s="113" t="s">
        <v>382</v>
      </c>
      <c r="L2028" s="113" t="s">
        <v>420</v>
      </c>
      <c r="M2028" s="113" t="s">
        <v>388</v>
      </c>
      <c r="N2028" s="113" t="s">
        <v>44</v>
      </c>
      <c r="O2028" s="113" t="s">
        <v>433</v>
      </c>
      <c r="P2028" s="113" t="s">
        <v>824</v>
      </c>
      <c r="Q2028" s="113">
        <v>26</v>
      </c>
      <c r="R2028" s="113" t="s">
        <v>83</v>
      </c>
      <c r="S2028" s="84" t="str">
        <f t="shared" si="217"/>
        <v>6-PANEL CAP STRUCTURE</v>
      </c>
      <c r="T2028" s="84" t="str">
        <f t="shared" si="220"/>
        <v>темно-серый</v>
      </c>
      <c r="Y2028" s="60">
        <f t="shared" si="221"/>
        <v>2</v>
      </c>
      <c r="Z2028" s="49">
        <f t="shared" si="222"/>
        <v>406</v>
      </c>
      <c r="AA2028" s="60">
        <f t="shared" si="223"/>
        <v>2406</v>
      </c>
    </row>
    <row r="2029" spans="1:27">
      <c r="A2029" s="84" t="str">
        <f t="shared" si="218"/>
        <v>664080126</v>
      </c>
      <c r="B2029" s="84" t="str">
        <f t="shared" si="219"/>
        <v>02-406-05</v>
      </c>
      <c r="C2029" s="113" t="s">
        <v>3879</v>
      </c>
      <c r="D2029" s="113" t="s">
        <v>3871</v>
      </c>
      <c r="E2029" s="113" t="s">
        <v>788</v>
      </c>
      <c r="F2029" s="114">
        <v>61</v>
      </c>
      <c r="G2029" s="113" t="s">
        <v>3872</v>
      </c>
      <c r="H2029" s="113" t="s">
        <v>277</v>
      </c>
      <c r="I2029" s="113" t="s">
        <v>3873</v>
      </c>
      <c r="J2029" s="113" t="s">
        <v>349</v>
      </c>
      <c r="K2029" s="113" t="s">
        <v>382</v>
      </c>
      <c r="L2029" s="113" t="s">
        <v>420</v>
      </c>
      <c r="M2029" s="113" t="s">
        <v>388</v>
      </c>
      <c r="N2029" s="113" t="s">
        <v>44</v>
      </c>
      <c r="O2029" s="113" t="s">
        <v>433</v>
      </c>
      <c r="P2029" s="113" t="s">
        <v>824</v>
      </c>
      <c r="Q2029" s="113">
        <v>26</v>
      </c>
      <c r="R2029" s="113" t="s">
        <v>83</v>
      </c>
      <c r="S2029" s="84" t="str">
        <f t="shared" si="217"/>
        <v>6-PANEL CAP STRUCTURE</v>
      </c>
      <c r="T2029" s="84" t="str">
        <f t="shared" si="220"/>
        <v>темно-серый</v>
      </c>
      <c r="Y2029" s="60">
        <f t="shared" si="221"/>
        <v>2</v>
      </c>
      <c r="Z2029" s="49">
        <f t="shared" si="222"/>
        <v>406</v>
      </c>
      <c r="AA2029" s="60">
        <f t="shared" si="223"/>
        <v>2406</v>
      </c>
    </row>
    <row r="2030" spans="1:27">
      <c r="A2030" s="84" t="str">
        <f t="shared" si="218"/>
        <v>664080126</v>
      </c>
      <c r="B2030" s="84" t="str">
        <f t="shared" si="219"/>
        <v>02-406-05</v>
      </c>
      <c r="C2030" s="113" t="s">
        <v>3880</v>
      </c>
      <c r="D2030" s="113" t="s">
        <v>3871</v>
      </c>
      <c r="E2030" s="113" t="s">
        <v>835</v>
      </c>
      <c r="F2030" s="114">
        <v>62</v>
      </c>
      <c r="G2030" s="113" t="s">
        <v>3872</v>
      </c>
      <c r="H2030" s="113" t="s">
        <v>277</v>
      </c>
      <c r="I2030" s="113" t="s">
        <v>3873</v>
      </c>
      <c r="J2030" s="113" t="s">
        <v>349</v>
      </c>
      <c r="K2030" s="113" t="s">
        <v>382</v>
      </c>
      <c r="L2030" s="113" t="s">
        <v>420</v>
      </c>
      <c r="M2030" s="113" t="s">
        <v>388</v>
      </c>
      <c r="N2030" s="113" t="s">
        <v>44</v>
      </c>
      <c r="O2030" s="113" t="s">
        <v>433</v>
      </c>
      <c r="P2030" s="113" t="s">
        <v>824</v>
      </c>
      <c r="Q2030" s="113">
        <v>26</v>
      </c>
      <c r="R2030" s="113" t="s">
        <v>83</v>
      </c>
      <c r="S2030" s="84" t="str">
        <f t="shared" si="217"/>
        <v>6-PANEL CAP STRUCTURE</v>
      </c>
      <c r="T2030" s="84" t="str">
        <f t="shared" si="220"/>
        <v>темно-серый</v>
      </c>
      <c r="Y2030" s="60">
        <f t="shared" si="221"/>
        <v>2</v>
      </c>
      <c r="Z2030" s="49">
        <f t="shared" si="222"/>
        <v>406</v>
      </c>
      <c r="AA2030" s="60">
        <f t="shared" si="223"/>
        <v>2406</v>
      </c>
    </row>
    <row r="2031" spans="1:27">
      <c r="A2031" s="84" t="str">
        <f t="shared" si="218"/>
        <v>664080126</v>
      </c>
      <c r="B2031" s="84" t="str">
        <f t="shared" si="219"/>
        <v>02-406-05</v>
      </c>
      <c r="C2031" s="113" t="s">
        <v>3881</v>
      </c>
      <c r="D2031" s="113" t="s">
        <v>3871</v>
      </c>
      <c r="E2031" s="113" t="s">
        <v>789</v>
      </c>
      <c r="F2031" s="114">
        <v>63</v>
      </c>
      <c r="G2031" s="113" t="s">
        <v>3872</v>
      </c>
      <c r="H2031" s="113" t="s">
        <v>277</v>
      </c>
      <c r="I2031" s="113" t="s">
        <v>3873</v>
      </c>
      <c r="J2031" s="113" t="s">
        <v>349</v>
      </c>
      <c r="K2031" s="113" t="s">
        <v>382</v>
      </c>
      <c r="L2031" s="113" t="s">
        <v>420</v>
      </c>
      <c r="M2031" s="113" t="s">
        <v>388</v>
      </c>
      <c r="N2031" s="113" t="s">
        <v>44</v>
      </c>
      <c r="O2031" s="113" t="s">
        <v>433</v>
      </c>
      <c r="P2031" s="113" t="s">
        <v>824</v>
      </c>
      <c r="Q2031" s="113">
        <v>26</v>
      </c>
      <c r="R2031" s="113" t="s">
        <v>83</v>
      </c>
      <c r="S2031" s="84" t="str">
        <f t="shared" si="217"/>
        <v>6-PANEL CAP STRUCTURE</v>
      </c>
      <c r="T2031" s="84" t="str">
        <f t="shared" si="220"/>
        <v>темно-серый</v>
      </c>
      <c r="Y2031" s="60">
        <f t="shared" si="221"/>
        <v>2</v>
      </c>
      <c r="Z2031" s="49">
        <f t="shared" si="222"/>
        <v>406</v>
      </c>
      <c r="AA2031" s="60">
        <f t="shared" si="223"/>
        <v>2406</v>
      </c>
    </row>
    <row r="2032" spans="1:27">
      <c r="A2032" s="84" t="str">
        <f t="shared" si="218"/>
        <v>6810506322</v>
      </c>
      <c r="B2032" s="84" t="str">
        <f t="shared" si="219"/>
        <v>02-407-00</v>
      </c>
      <c r="C2032" s="113" t="s">
        <v>3882</v>
      </c>
      <c r="D2032" s="113" t="s">
        <v>3883</v>
      </c>
      <c r="E2032" s="113" t="s">
        <v>790</v>
      </c>
      <c r="F2032" s="114">
        <v>55</v>
      </c>
      <c r="G2032" s="113" t="s">
        <v>3884</v>
      </c>
      <c r="H2032" s="113" t="s">
        <v>256</v>
      </c>
      <c r="I2032" s="113" t="s">
        <v>786</v>
      </c>
      <c r="J2032" s="113" t="s">
        <v>318</v>
      </c>
      <c r="K2032" s="113" t="s">
        <v>382</v>
      </c>
      <c r="L2032" s="113" t="s">
        <v>420</v>
      </c>
      <c r="M2032" s="113" t="s">
        <v>388</v>
      </c>
      <c r="N2032" s="113" t="s">
        <v>44</v>
      </c>
      <c r="O2032" s="113" t="s">
        <v>428</v>
      </c>
      <c r="P2032" s="113" t="s">
        <v>824</v>
      </c>
      <c r="Q2032" s="113">
        <v>322</v>
      </c>
      <c r="R2032" s="113" t="s">
        <v>71</v>
      </c>
      <c r="S2032" s="84" t="str">
        <f t="shared" si="217"/>
        <v>8-PANEL CAP HARRIS TWEED</v>
      </c>
      <c r="T2032" s="84" t="str">
        <f t="shared" si="220"/>
        <v>синий / серый</v>
      </c>
      <c r="Y2032" s="60">
        <f t="shared" si="221"/>
        <v>2</v>
      </c>
      <c r="Z2032" s="49">
        <f t="shared" si="222"/>
        <v>407</v>
      </c>
      <c r="AA2032" s="60">
        <f t="shared" si="223"/>
        <v>2407</v>
      </c>
    </row>
    <row r="2033" spans="1:27">
      <c r="A2033" s="84" t="str">
        <f t="shared" si="218"/>
        <v>6810506322</v>
      </c>
      <c r="B2033" s="84" t="str">
        <f t="shared" si="219"/>
        <v>02-407-00</v>
      </c>
      <c r="C2033" s="113" t="s">
        <v>3885</v>
      </c>
      <c r="D2033" s="113" t="s">
        <v>3883</v>
      </c>
      <c r="E2033" s="113" t="s">
        <v>813</v>
      </c>
      <c r="F2033" s="114">
        <v>56</v>
      </c>
      <c r="G2033" s="113" t="s">
        <v>3884</v>
      </c>
      <c r="H2033" s="113" t="s">
        <v>256</v>
      </c>
      <c r="I2033" s="113" t="s">
        <v>786</v>
      </c>
      <c r="J2033" s="113" t="s">
        <v>318</v>
      </c>
      <c r="K2033" s="113" t="s">
        <v>382</v>
      </c>
      <c r="L2033" s="113" t="s">
        <v>420</v>
      </c>
      <c r="M2033" s="113" t="s">
        <v>388</v>
      </c>
      <c r="N2033" s="113" t="s">
        <v>44</v>
      </c>
      <c r="O2033" s="113" t="s">
        <v>428</v>
      </c>
      <c r="P2033" s="113" t="s">
        <v>824</v>
      </c>
      <c r="Q2033" s="113">
        <v>322</v>
      </c>
      <c r="R2033" s="113" t="s">
        <v>71</v>
      </c>
      <c r="S2033" s="84" t="str">
        <f t="shared" si="217"/>
        <v>8-PANEL CAP HARRIS TWEED</v>
      </c>
      <c r="T2033" s="84" t="str">
        <f t="shared" si="220"/>
        <v>синий / серый</v>
      </c>
      <c r="Y2033" s="60">
        <f t="shared" si="221"/>
        <v>2</v>
      </c>
      <c r="Z2033" s="49">
        <f t="shared" si="222"/>
        <v>407</v>
      </c>
      <c r="AA2033" s="60">
        <f t="shared" si="223"/>
        <v>2407</v>
      </c>
    </row>
    <row r="2034" spans="1:27">
      <c r="A2034" s="84" t="str">
        <f t="shared" si="218"/>
        <v>6810506322</v>
      </c>
      <c r="B2034" s="84" t="str">
        <f t="shared" si="219"/>
        <v>02-407-00</v>
      </c>
      <c r="C2034" s="113" t="s">
        <v>3886</v>
      </c>
      <c r="D2034" s="113" t="s">
        <v>3883</v>
      </c>
      <c r="E2034" s="113" t="s">
        <v>787</v>
      </c>
      <c r="F2034" s="114">
        <v>57</v>
      </c>
      <c r="G2034" s="113" t="s">
        <v>3884</v>
      </c>
      <c r="H2034" s="113" t="s">
        <v>256</v>
      </c>
      <c r="I2034" s="113" t="s">
        <v>786</v>
      </c>
      <c r="J2034" s="113" t="s">
        <v>318</v>
      </c>
      <c r="K2034" s="113" t="s">
        <v>382</v>
      </c>
      <c r="L2034" s="113" t="s">
        <v>420</v>
      </c>
      <c r="M2034" s="113" t="s">
        <v>388</v>
      </c>
      <c r="N2034" s="113" t="s">
        <v>44</v>
      </c>
      <c r="O2034" s="113" t="s">
        <v>428</v>
      </c>
      <c r="P2034" s="113" t="s">
        <v>824</v>
      </c>
      <c r="Q2034" s="113">
        <v>322</v>
      </c>
      <c r="R2034" s="113" t="s">
        <v>71</v>
      </c>
      <c r="S2034" s="84" t="str">
        <f t="shared" si="217"/>
        <v>8-PANEL CAP HARRIS TWEED</v>
      </c>
      <c r="T2034" s="84" t="str">
        <f t="shared" si="220"/>
        <v>синий / серый</v>
      </c>
      <c r="Y2034" s="60">
        <f t="shared" si="221"/>
        <v>2</v>
      </c>
      <c r="Z2034" s="49">
        <f t="shared" si="222"/>
        <v>407</v>
      </c>
      <c r="AA2034" s="60">
        <f t="shared" si="223"/>
        <v>2407</v>
      </c>
    </row>
    <row r="2035" spans="1:27">
      <c r="A2035" s="84" t="str">
        <f t="shared" si="218"/>
        <v>6810506322</v>
      </c>
      <c r="B2035" s="84" t="str">
        <f t="shared" si="219"/>
        <v>02-407-00</v>
      </c>
      <c r="C2035" s="113" t="s">
        <v>3887</v>
      </c>
      <c r="D2035" s="113" t="s">
        <v>3883</v>
      </c>
      <c r="E2035" s="113" t="s">
        <v>797</v>
      </c>
      <c r="F2035" s="114">
        <v>58</v>
      </c>
      <c r="G2035" s="113" t="s">
        <v>3884</v>
      </c>
      <c r="H2035" s="113" t="s">
        <v>256</v>
      </c>
      <c r="I2035" s="113" t="s">
        <v>786</v>
      </c>
      <c r="J2035" s="113" t="s">
        <v>318</v>
      </c>
      <c r="K2035" s="113" t="s">
        <v>382</v>
      </c>
      <c r="L2035" s="113" t="s">
        <v>420</v>
      </c>
      <c r="M2035" s="113" t="s">
        <v>388</v>
      </c>
      <c r="N2035" s="113" t="s">
        <v>44</v>
      </c>
      <c r="O2035" s="113" t="s">
        <v>428</v>
      </c>
      <c r="P2035" s="113" t="s">
        <v>824</v>
      </c>
      <c r="Q2035" s="113">
        <v>322</v>
      </c>
      <c r="R2035" s="113" t="s">
        <v>71</v>
      </c>
      <c r="S2035" s="84" t="str">
        <f t="shared" si="217"/>
        <v>8-PANEL CAP HARRIS TWEED</v>
      </c>
      <c r="T2035" s="84" t="str">
        <f t="shared" si="220"/>
        <v>синий / серый</v>
      </c>
      <c r="Y2035" s="60">
        <f t="shared" si="221"/>
        <v>2</v>
      </c>
      <c r="Z2035" s="49">
        <f t="shared" si="222"/>
        <v>407</v>
      </c>
      <c r="AA2035" s="60">
        <f t="shared" si="223"/>
        <v>2407</v>
      </c>
    </row>
    <row r="2036" spans="1:27">
      <c r="A2036" s="84" t="str">
        <f t="shared" si="218"/>
        <v>6810506322</v>
      </c>
      <c r="B2036" s="84" t="str">
        <f t="shared" si="219"/>
        <v>02-407-00</v>
      </c>
      <c r="C2036" s="113" t="s">
        <v>3888</v>
      </c>
      <c r="D2036" s="113" t="s">
        <v>3883</v>
      </c>
      <c r="E2036" s="113" t="s">
        <v>785</v>
      </c>
      <c r="F2036" s="114">
        <v>59</v>
      </c>
      <c r="G2036" s="113" t="s">
        <v>3884</v>
      </c>
      <c r="H2036" s="113" t="s">
        <v>256</v>
      </c>
      <c r="I2036" s="113" t="s">
        <v>786</v>
      </c>
      <c r="J2036" s="113" t="s">
        <v>318</v>
      </c>
      <c r="K2036" s="113" t="s">
        <v>382</v>
      </c>
      <c r="L2036" s="113" t="s">
        <v>420</v>
      </c>
      <c r="M2036" s="113" t="s">
        <v>388</v>
      </c>
      <c r="N2036" s="113" t="s">
        <v>44</v>
      </c>
      <c r="O2036" s="113" t="s">
        <v>428</v>
      </c>
      <c r="P2036" s="113" t="s">
        <v>824</v>
      </c>
      <c r="Q2036" s="113">
        <v>322</v>
      </c>
      <c r="R2036" s="113" t="s">
        <v>71</v>
      </c>
      <c r="S2036" s="84" t="str">
        <f t="shared" si="217"/>
        <v>8-PANEL CAP HARRIS TWEED</v>
      </c>
      <c r="T2036" s="84" t="str">
        <f t="shared" si="220"/>
        <v>синий / серый</v>
      </c>
      <c r="Y2036" s="60">
        <f t="shared" si="221"/>
        <v>2</v>
      </c>
      <c r="Z2036" s="49">
        <f t="shared" si="222"/>
        <v>407</v>
      </c>
      <c r="AA2036" s="60">
        <f t="shared" si="223"/>
        <v>2407</v>
      </c>
    </row>
    <row r="2037" spans="1:27">
      <c r="A2037" s="84" t="str">
        <f t="shared" si="218"/>
        <v>6810506322</v>
      </c>
      <c r="B2037" s="84" t="str">
        <f t="shared" si="219"/>
        <v>02-407-00</v>
      </c>
      <c r="C2037" s="113" t="s">
        <v>3889</v>
      </c>
      <c r="D2037" s="113" t="s">
        <v>3883</v>
      </c>
      <c r="E2037" s="113" t="s">
        <v>798</v>
      </c>
      <c r="F2037" s="114">
        <v>60</v>
      </c>
      <c r="G2037" s="113" t="s">
        <v>3884</v>
      </c>
      <c r="H2037" s="113" t="s">
        <v>256</v>
      </c>
      <c r="I2037" s="113" t="s">
        <v>786</v>
      </c>
      <c r="J2037" s="113" t="s">
        <v>318</v>
      </c>
      <c r="K2037" s="113" t="s">
        <v>382</v>
      </c>
      <c r="L2037" s="113" t="s">
        <v>420</v>
      </c>
      <c r="M2037" s="113" t="s">
        <v>388</v>
      </c>
      <c r="N2037" s="113" t="s">
        <v>44</v>
      </c>
      <c r="O2037" s="113" t="s">
        <v>428</v>
      </c>
      <c r="P2037" s="113" t="s">
        <v>824</v>
      </c>
      <c r="Q2037" s="113">
        <v>322</v>
      </c>
      <c r="R2037" s="113" t="s">
        <v>71</v>
      </c>
      <c r="S2037" s="84" t="str">
        <f t="shared" si="217"/>
        <v>8-PANEL CAP HARRIS TWEED</v>
      </c>
      <c r="T2037" s="84" t="str">
        <f t="shared" si="220"/>
        <v>синий / серый</v>
      </c>
      <c r="Y2037" s="60">
        <f t="shared" si="221"/>
        <v>2</v>
      </c>
      <c r="Z2037" s="49">
        <f t="shared" si="222"/>
        <v>407</v>
      </c>
      <c r="AA2037" s="60">
        <f t="shared" si="223"/>
        <v>2407</v>
      </c>
    </row>
    <row r="2038" spans="1:27">
      <c r="A2038" s="84" t="str">
        <f t="shared" si="218"/>
        <v>6810506322</v>
      </c>
      <c r="B2038" s="84" t="str">
        <f t="shared" si="219"/>
        <v>02-407-00</v>
      </c>
      <c r="C2038" s="113" t="s">
        <v>3890</v>
      </c>
      <c r="D2038" s="113" t="s">
        <v>3883</v>
      </c>
      <c r="E2038" s="113" t="s">
        <v>788</v>
      </c>
      <c r="F2038" s="114">
        <v>61</v>
      </c>
      <c r="G2038" s="113" t="s">
        <v>3884</v>
      </c>
      <c r="H2038" s="113" t="s">
        <v>256</v>
      </c>
      <c r="I2038" s="113" t="s">
        <v>786</v>
      </c>
      <c r="J2038" s="113" t="s">
        <v>318</v>
      </c>
      <c r="K2038" s="113" t="s">
        <v>382</v>
      </c>
      <c r="L2038" s="113" t="s">
        <v>420</v>
      </c>
      <c r="M2038" s="113" t="s">
        <v>388</v>
      </c>
      <c r="N2038" s="113" t="s">
        <v>44</v>
      </c>
      <c r="O2038" s="113" t="s">
        <v>428</v>
      </c>
      <c r="P2038" s="113" t="s">
        <v>824</v>
      </c>
      <c r="Q2038" s="113">
        <v>322</v>
      </c>
      <c r="R2038" s="113" t="s">
        <v>71</v>
      </c>
      <c r="S2038" s="84" t="str">
        <f t="shared" si="217"/>
        <v>8-PANEL CAP HARRIS TWEED</v>
      </c>
      <c r="T2038" s="84" t="str">
        <f t="shared" si="220"/>
        <v>синий / серый</v>
      </c>
      <c r="Y2038" s="60">
        <f t="shared" si="221"/>
        <v>2</v>
      </c>
      <c r="Z2038" s="49">
        <f t="shared" si="222"/>
        <v>407</v>
      </c>
      <c r="AA2038" s="60">
        <f t="shared" si="223"/>
        <v>2407</v>
      </c>
    </row>
    <row r="2039" spans="1:27">
      <c r="A2039" s="84" t="str">
        <f t="shared" si="218"/>
        <v>6810506322</v>
      </c>
      <c r="B2039" s="84" t="str">
        <f t="shared" si="219"/>
        <v>02-407-00</v>
      </c>
      <c r="C2039" s="113" t="s">
        <v>3891</v>
      </c>
      <c r="D2039" s="113" t="s">
        <v>3883</v>
      </c>
      <c r="E2039" s="113" t="s">
        <v>835</v>
      </c>
      <c r="F2039" s="114">
        <v>62</v>
      </c>
      <c r="G2039" s="113" t="s">
        <v>3884</v>
      </c>
      <c r="H2039" s="113" t="s">
        <v>256</v>
      </c>
      <c r="I2039" s="113" t="s">
        <v>786</v>
      </c>
      <c r="J2039" s="113" t="s">
        <v>318</v>
      </c>
      <c r="K2039" s="113" t="s">
        <v>382</v>
      </c>
      <c r="L2039" s="113" t="s">
        <v>420</v>
      </c>
      <c r="M2039" s="113" t="s">
        <v>388</v>
      </c>
      <c r="N2039" s="113" t="s">
        <v>44</v>
      </c>
      <c r="O2039" s="113" t="s">
        <v>428</v>
      </c>
      <c r="P2039" s="113" t="s">
        <v>824</v>
      </c>
      <c r="Q2039" s="113">
        <v>322</v>
      </c>
      <c r="R2039" s="113" t="s">
        <v>71</v>
      </c>
      <c r="S2039" s="84" t="str">
        <f t="shared" si="217"/>
        <v>8-PANEL CAP HARRIS TWEED</v>
      </c>
      <c r="T2039" s="84" t="str">
        <f t="shared" si="220"/>
        <v>синий / серый</v>
      </c>
      <c r="Y2039" s="60">
        <f t="shared" si="221"/>
        <v>2</v>
      </c>
      <c r="Z2039" s="49">
        <f t="shared" si="222"/>
        <v>407</v>
      </c>
      <c r="AA2039" s="60">
        <f t="shared" si="223"/>
        <v>2407</v>
      </c>
    </row>
    <row r="2040" spans="1:27">
      <c r="A2040" s="84" t="str">
        <f t="shared" si="218"/>
        <v>6810506322</v>
      </c>
      <c r="B2040" s="84" t="str">
        <f t="shared" si="219"/>
        <v>02-407-00</v>
      </c>
      <c r="C2040" s="113" t="s">
        <v>3892</v>
      </c>
      <c r="D2040" s="113" t="s">
        <v>3883</v>
      </c>
      <c r="E2040" s="113" t="s">
        <v>789</v>
      </c>
      <c r="F2040" s="114">
        <v>63</v>
      </c>
      <c r="G2040" s="113" t="s">
        <v>3884</v>
      </c>
      <c r="H2040" s="113" t="s">
        <v>256</v>
      </c>
      <c r="I2040" s="113" t="s">
        <v>786</v>
      </c>
      <c r="J2040" s="113" t="s">
        <v>318</v>
      </c>
      <c r="K2040" s="113" t="s">
        <v>382</v>
      </c>
      <c r="L2040" s="113" t="s">
        <v>420</v>
      </c>
      <c r="M2040" s="113" t="s">
        <v>388</v>
      </c>
      <c r="N2040" s="113" t="s">
        <v>44</v>
      </c>
      <c r="O2040" s="113" t="s">
        <v>428</v>
      </c>
      <c r="P2040" s="113" t="s">
        <v>824</v>
      </c>
      <c r="Q2040" s="113">
        <v>322</v>
      </c>
      <c r="R2040" s="113" t="s">
        <v>71</v>
      </c>
      <c r="S2040" s="84" t="str">
        <f t="shared" si="217"/>
        <v>8-PANEL CAP HARRIS TWEED</v>
      </c>
      <c r="T2040" s="84" t="str">
        <f t="shared" si="220"/>
        <v>синий / серый</v>
      </c>
      <c r="Y2040" s="60">
        <f t="shared" si="221"/>
        <v>2</v>
      </c>
      <c r="Z2040" s="49">
        <f t="shared" si="222"/>
        <v>407</v>
      </c>
      <c r="AA2040" s="60">
        <f t="shared" si="223"/>
        <v>2407</v>
      </c>
    </row>
    <row r="2041" spans="1:27">
      <c r="A2041" s="84" t="str">
        <f t="shared" si="218"/>
        <v>6816701636</v>
      </c>
      <c r="B2041" s="84" t="str">
        <f t="shared" si="219"/>
        <v>02-408-00</v>
      </c>
      <c r="C2041" s="113" t="s">
        <v>3893</v>
      </c>
      <c r="D2041" s="113" t="s">
        <v>3894</v>
      </c>
      <c r="E2041" s="113" t="s">
        <v>790</v>
      </c>
      <c r="F2041" s="114">
        <v>55</v>
      </c>
      <c r="G2041" s="113" t="s">
        <v>3895</v>
      </c>
      <c r="H2041" s="113" t="s">
        <v>240</v>
      </c>
      <c r="I2041" s="113" t="s">
        <v>3608</v>
      </c>
      <c r="J2041" s="113" t="s">
        <v>318</v>
      </c>
      <c r="K2041" s="113" t="s">
        <v>382</v>
      </c>
      <c r="L2041" s="113" t="s">
        <v>420</v>
      </c>
      <c r="M2041" s="113" t="s">
        <v>388</v>
      </c>
      <c r="N2041" s="113" t="s">
        <v>44</v>
      </c>
      <c r="O2041" s="113" t="s">
        <v>428</v>
      </c>
      <c r="P2041" s="113" t="s">
        <v>824</v>
      </c>
      <c r="Q2041" s="113">
        <v>636</v>
      </c>
      <c r="R2041" s="113" t="s">
        <v>83</v>
      </c>
      <c r="S2041" s="84" t="str">
        <f t="shared" si="217"/>
        <v>8-PANEL CAP STRIPES</v>
      </c>
      <c r="T2041" s="84" t="str">
        <f t="shared" si="220"/>
        <v>серый / коричневый</v>
      </c>
      <c r="Y2041" s="60">
        <f t="shared" si="221"/>
        <v>2</v>
      </c>
      <c r="Z2041" s="49">
        <f t="shared" si="222"/>
        <v>408</v>
      </c>
      <c r="AA2041" s="60">
        <f t="shared" si="223"/>
        <v>2408</v>
      </c>
    </row>
    <row r="2042" spans="1:27">
      <c r="A2042" s="84" t="str">
        <f t="shared" si="218"/>
        <v>6816701636</v>
      </c>
      <c r="B2042" s="84" t="str">
        <f t="shared" si="219"/>
        <v>02-408-00</v>
      </c>
      <c r="C2042" s="113" t="s">
        <v>3896</v>
      </c>
      <c r="D2042" s="113" t="s">
        <v>3894</v>
      </c>
      <c r="E2042" s="113" t="s">
        <v>787</v>
      </c>
      <c r="F2042" s="114">
        <v>57</v>
      </c>
      <c r="G2042" s="113" t="s">
        <v>3895</v>
      </c>
      <c r="H2042" s="113" t="s">
        <v>240</v>
      </c>
      <c r="I2042" s="113" t="s">
        <v>3608</v>
      </c>
      <c r="J2042" s="113" t="s">
        <v>318</v>
      </c>
      <c r="K2042" s="113" t="s">
        <v>382</v>
      </c>
      <c r="L2042" s="113" t="s">
        <v>420</v>
      </c>
      <c r="M2042" s="113" t="s">
        <v>388</v>
      </c>
      <c r="N2042" s="113" t="s">
        <v>44</v>
      </c>
      <c r="O2042" s="113" t="s">
        <v>428</v>
      </c>
      <c r="P2042" s="113" t="s">
        <v>824</v>
      </c>
      <c r="Q2042" s="113">
        <v>636</v>
      </c>
      <c r="R2042" s="113" t="s">
        <v>83</v>
      </c>
      <c r="S2042" s="84" t="str">
        <f t="shared" si="217"/>
        <v>8-PANEL CAP STRIPES</v>
      </c>
      <c r="T2042" s="84" t="str">
        <f t="shared" si="220"/>
        <v>серый / коричневый</v>
      </c>
      <c r="Y2042" s="60">
        <f t="shared" si="221"/>
        <v>2</v>
      </c>
      <c r="Z2042" s="49">
        <f t="shared" si="222"/>
        <v>408</v>
      </c>
      <c r="AA2042" s="60">
        <f t="shared" si="223"/>
        <v>2408</v>
      </c>
    </row>
    <row r="2043" spans="1:27">
      <c r="A2043" s="84" t="str">
        <f t="shared" si="218"/>
        <v>6816701636</v>
      </c>
      <c r="B2043" s="84" t="str">
        <f t="shared" si="219"/>
        <v>02-408-00</v>
      </c>
      <c r="C2043" s="113" t="s">
        <v>3897</v>
      </c>
      <c r="D2043" s="113" t="s">
        <v>3894</v>
      </c>
      <c r="E2043" s="113" t="s">
        <v>797</v>
      </c>
      <c r="F2043" s="114">
        <v>58</v>
      </c>
      <c r="G2043" s="113" t="s">
        <v>3895</v>
      </c>
      <c r="H2043" s="113" t="s">
        <v>240</v>
      </c>
      <c r="I2043" s="113" t="s">
        <v>3608</v>
      </c>
      <c r="J2043" s="113" t="s">
        <v>318</v>
      </c>
      <c r="K2043" s="113" t="s">
        <v>382</v>
      </c>
      <c r="L2043" s="113" t="s">
        <v>420</v>
      </c>
      <c r="M2043" s="113" t="s">
        <v>388</v>
      </c>
      <c r="N2043" s="113" t="s">
        <v>44</v>
      </c>
      <c r="O2043" s="113" t="s">
        <v>428</v>
      </c>
      <c r="P2043" s="113" t="s">
        <v>824</v>
      </c>
      <c r="Q2043" s="113">
        <v>636</v>
      </c>
      <c r="R2043" s="113" t="s">
        <v>83</v>
      </c>
      <c r="S2043" s="84" t="str">
        <f t="shared" si="217"/>
        <v>8-PANEL CAP STRIPES</v>
      </c>
      <c r="T2043" s="84" t="str">
        <f t="shared" si="220"/>
        <v>серый / коричневый</v>
      </c>
      <c r="Y2043" s="60">
        <f t="shared" si="221"/>
        <v>2</v>
      </c>
      <c r="Z2043" s="49">
        <f t="shared" si="222"/>
        <v>408</v>
      </c>
      <c r="AA2043" s="60">
        <f t="shared" si="223"/>
        <v>2408</v>
      </c>
    </row>
    <row r="2044" spans="1:27">
      <c r="A2044" s="84" t="str">
        <f t="shared" si="218"/>
        <v>6816701636</v>
      </c>
      <c r="B2044" s="84" t="str">
        <f t="shared" si="219"/>
        <v>02-408-00</v>
      </c>
      <c r="C2044" s="113" t="s">
        <v>3898</v>
      </c>
      <c r="D2044" s="113" t="s">
        <v>3894</v>
      </c>
      <c r="E2044" s="113" t="s">
        <v>785</v>
      </c>
      <c r="F2044" s="114">
        <v>59</v>
      </c>
      <c r="G2044" s="113" t="s">
        <v>3895</v>
      </c>
      <c r="H2044" s="113" t="s">
        <v>240</v>
      </c>
      <c r="I2044" s="113" t="s">
        <v>3608</v>
      </c>
      <c r="J2044" s="113" t="s">
        <v>318</v>
      </c>
      <c r="K2044" s="113" t="s">
        <v>382</v>
      </c>
      <c r="L2044" s="113" t="s">
        <v>420</v>
      </c>
      <c r="M2044" s="113" t="s">
        <v>388</v>
      </c>
      <c r="N2044" s="113" t="s">
        <v>44</v>
      </c>
      <c r="O2044" s="113" t="s">
        <v>428</v>
      </c>
      <c r="P2044" s="113" t="s">
        <v>824</v>
      </c>
      <c r="Q2044" s="113">
        <v>636</v>
      </c>
      <c r="R2044" s="113" t="s">
        <v>83</v>
      </c>
      <c r="S2044" s="84" t="str">
        <f t="shared" si="217"/>
        <v>8-PANEL CAP STRIPES</v>
      </c>
      <c r="T2044" s="84" t="str">
        <f t="shared" si="220"/>
        <v>серый / коричневый</v>
      </c>
      <c r="Y2044" s="60">
        <f t="shared" si="221"/>
        <v>2</v>
      </c>
      <c r="Z2044" s="49">
        <f t="shared" si="222"/>
        <v>408</v>
      </c>
      <c r="AA2044" s="60">
        <f t="shared" si="223"/>
        <v>2408</v>
      </c>
    </row>
    <row r="2045" spans="1:27">
      <c r="A2045" s="84" t="str">
        <f t="shared" si="218"/>
        <v>6816701636</v>
      </c>
      <c r="B2045" s="84" t="str">
        <f t="shared" si="219"/>
        <v>02-408-00</v>
      </c>
      <c r="C2045" s="113" t="s">
        <v>3899</v>
      </c>
      <c r="D2045" s="113" t="s">
        <v>3894</v>
      </c>
      <c r="E2045" s="113" t="s">
        <v>798</v>
      </c>
      <c r="F2045" s="114">
        <v>60</v>
      </c>
      <c r="G2045" s="113" t="s">
        <v>3895</v>
      </c>
      <c r="H2045" s="113" t="s">
        <v>240</v>
      </c>
      <c r="I2045" s="113" t="s">
        <v>3608</v>
      </c>
      <c r="J2045" s="113" t="s">
        <v>318</v>
      </c>
      <c r="K2045" s="113" t="s">
        <v>382</v>
      </c>
      <c r="L2045" s="113" t="s">
        <v>420</v>
      </c>
      <c r="M2045" s="113" t="s">
        <v>388</v>
      </c>
      <c r="N2045" s="113" t="s">
        <v>44</v>
      </c>
      <c r="O2045" s="113" t="s">
        <v>428</v>
      </c>
      <c r="P2045" s="113" t="s">
        <v>824</v>
      </c>
      <c r="Q2045" s="113">
        <v>636</v>
      </c>
      <c r="R2045" s="113" t="s">
        <v>83</v>
      </c>
      <c r="S2045" s="84" t="str">
        <f t="shared" si="217"/>
        <v>8-PANEL CAP STRIPES</v>
      </c>
      <c r="T2045" s="84" t="str">
        <f t="shared" si="220"/>
        <v>серый / коричневый</v>
      </c>
      <c r="Y2045" s="60">
        <f t="shared" si="221"/>
        <v>2</v>
      </c>
      <c r="Z2045" s="49">
        <f t="shared" si="222"/>
        <v>408</v>
      </c>
      <c r="AA2045" s="60">
        <f t="shared" si="223"/>
        <v>2408</v>
      </c>
    </row>
    <row r="2046" spans="1:27">
      <c r="A2046" s="84" t="str">
        <f t="shared" si="218"/>
        <v>6816701636</v>
      </c>
      <c r="B2046" s="84" t="str">
        <f t="shared" si="219"/>
        <v>02-408-00</v>
      </c>
      <c r="C2046" s="113" t="s">
        <v>3900</v>
      </c>
      <c r="D2046" s="113" t="s">
        <v>3894</v>
      </c>
      <c r="E2046" s="113" t="s">
        <v>788</v>
      </c>
      <c r="F2046" s="114">
        <v>61</v>
      </c>
      <c r="G2046" s="113" t="s">
        <v>3895</v>
      </c>
      <c r="H2046" s="113" t="s">
        <v>240</v>
      </c>
      <c r="I2046" s="113" t="s">
        <v>3608</v>
      </c>
      <c r="J2046" s="113" t="s">
        <v>318</v>
      </c>
      <c r="K2046" s="113" t="s">
        <v>382</v>
      </c>
      <c r="L2046" s="113" t="s">
        <v>420</v>
      </c>
      <c r="M2046" s="113" t="s">
        <v>388</v>
      </c>
      <c r="N2046" s="113" t="s">
        <v>44</v>
      </c>
      <c r="O2046" s="113" t="s">
        <v>428</v>
      </c>
      <c r="P2046" s="113" t="s">
        <v>824</v>
      </c>
      <c r="Q2046" s="113">
        <v>636</v>
      </c>
      <c r="R2046" s="113" t="s">
        <v>83</v>
      </c>
      <c r="S2046" s="84" t="str">
        <f t="shared" si="217"/>
        <v>8-PANEL CAP STRIPES</v>
      </c>
      <c r="T2046" s="84" t="str">
        <f t="shared" si="220"/>
        <v>серый / коричневый</v>
      </c>
      <c r="Y2046" s="60">
        <f t="shared" si="221"/>
        <v>2</v>
      </c>
      <c r="Z2046" s="49">
        <f t="shared" si="222"/>
        <v>408</v>
      </c>
      <c r="AA2046" s="60">
        <f t="shared" si="223"/>
        <v>2408</v>
      </c>
    </row>
    <row r="2047" spans="1:27">
      <c r="A2047" s="84" t="str">
        <f t="shared" si="218"/>
        <v>6816701636</v>
      </c>
      <c r="B2047" s="84" t="str">
        <f t="shared" si="219"/>
        <v>02-408-00</v>
      </c>
      <c r="C2047" s="113" t="s">
        <v>3901</v>
      </c>
      <c r="D2047" s="113" t="s">
        <v>3894</v>
      </c>
      <c r="E2047" s="113" t="s">
        <v>789</v>
      </c>
      <c r="F2047" s="114">
        <v>63</v>
      </c>
      <c r="G2047" s="113" t="s">
        <v>3895</v>
      </c>
      <c r="H2047" s="113" t="s">
        <v>240</v>
      </c>
      <c r="I2047" s="113" t="s">
        <v>3608</v>
      </c>
      <c r="J2047" s="113" t="s">
        <v>318</v>
      </c>
      <c r="K2047" s="113" t="s">
        <v>382</v>
      </c>
      <c r="L2047" s="113" t="s">
        <v>420</v>
      </c>
      <c r="M2047" s="113" t="s">
        <v>388</v>
      </c>
      <c r="N2047" s="113" t="s">
        <v>44</v>
      </c>
      <c r="O2047" s="113" t="s">
        <v>428</v>
      </c>
      <c r="P2047" s="113" t="s">
        <v>824</v>
      </c>
      <c r="Q2047" s="113">
        <v>636</v>
      </c>
      <c r="R2047" s="113" t="s">
        <v>83</v>
      </c>
      <c r="S2047" s="84" t="str">
        <f t="shared" si="217"/>
        <v>8-PANEL CAP STRIPES</v>
      </c>
      <c r="T2047" s="84" t="str">
        <f t="shared" si="220"/>
        <v>серый / коричневый</v>
      </c>
      <c r="Y2047" s="60">
        <f t="shared" si="221"/>
        <v>2</v>
      </c>
      <c r="Z2047" s="49">
        <f t="shared" si="222"/>
        <v>408</v>
      </c>
      <c r="AA2047" s="60">
        <f t="shared" si="223"/>
        <v>2408</v>
      </c>
    </row>
    <row r="2048" spans="1:27">
      <c r="A2048" s="84" t="str">
        <f t="shared" si="218"/>
        <v>684010761</v>
      </c>
      <c r="B2048" s="84" t="str">
        <f t="shared" si="219"/>
        <v>02-123-14</v>
      </c>
      <c r="C2048" s="113" t="s">
        <v>3902</v>
      </c>
      <c r="D2048" s="113" t="s">
        <v>3903</v>
      </c>
      <c r="E2048" s="113" t="s">
        <v>790</v>
      </c>
      <c r="F2048" s="114">
        <v>55</v>
      </c>
      <c r="G2048" s="113" t="s">
        <v>1440</v>
      </c>
      <c r="H2048" s="113" t="s">
        <v>86</v>
      </c>
      <c r="I2048" s="113" t="s">
        <v>3904</v>
      </c>
      <c r="J2048" s="113" t="s">
        <v>318</v>
      </c>
      <c r="K2048" s="113" t="s">
        <v>382</v>
      </c>
      <c r="L2048" s="113" t="s">
        <v>420</v>
      </c>
      <c r="M2048" s="113" t="s">
        <v>388</v>
      </c>
      <c r="N2048" s="113" t="s">
        <v>44</v>
      </c>
      <c r="O2048" s="113" t="s">
        <v>433</v>
      </c>
      <c r="P2048" s="113" t="s">
        <v>824</v>
      </c>
      <c r="Q2048" s="113">
        <v>61</v>
      </c>
      <c r="R2048" s="113" t="s">
        <v>86</v>
      </c>
      <c r="S2048" s="84" t="str">
        <f t="shared" si="217"/>
        <v>HATTERAS</v>
      </c>
      <c r="T2048" s="84" t="str">
        <f t="shared" si="220"/>
        <v>коричневый</v>
      </c>
      <c r="Y2048" s="60">
        <f t="shared" si="221"/>
        <v>2</v>
      </c>
      <c r="Z2048" s="49">
        <f t="shared" si="222"/>
        <v>123</v>
      </c>
      <c r="AA2048" s="60">
        <f t="shared" si="223"/>
        <v>2123</v>
      </c>
    </row>
    <row r="2049" spans="1:27">
      <c r="A2049" s="84" t="str">
        <f t="shared" si="218"/>
        <v>684010761</v>
      </c>
      <c r="B2049" s="84" t="str">
        <f t="shared" si="219"/>
        <v>02-123-14</v>
      </c>
      <c r="C2049" s="113" t="s">
        <v>3905</v>
      </c>
      <c r="D2049" s="113" t="s">
        <v>3903</v>
      </c>
      <c r="E2049" s="113" t="s">
        <v>813</v>
      </c>
      <c r="F2049" s="114">
        <v>56</v>
      </c>
      <c r="G2049" s="113" t="s">
        <v>1440</v>
      </c>
      <c r="H2049" s="113" t="s">
        <v>86</v>
      </c>
      <c r="I2049" s="113" t="s">
        <v>3904</v>
      </c>
      <c r="J2049" s="113" t="s">
        <v>318</v>
      </c>
      <c r="K2049" s="113" t="s">
        <v>382</v>
      </c>
      <c r="L2049" s="113" t="s">
        <v>420</v>
      </c>
      <c r="M2049" s="113" t="s">
        <v>388</v>
      </c>
      <c r="N2049" s="113" t="s">
        <v>44</v>
      </c>
      <c r="O2049" s="113" t="s">
        <v>433</v>
      </c>
      <c r="P2049" s="113" t="s">
        <v>824</v>
      </c>
      <c r="Q2049" s="113">
        <v>61</v>
      </c>
      <c r="R2049" s="113" t="s">
        <v>86</v>
      </c>
      <c r="S2049" s="84" t="str">
        <f t="shared" si="217"/>
        <v>HATTERAS</v>
      </c>
      <c r="T2049" s="84" t="str">
        <f t="shared" si="220"/>
        <v>коричневый</v>
      </c>
      <c r="Y2049" s="60">
        <f t="shared" si="221"/>
        <v>2</v>
      </c>
      <c r="Z2049" s="49">
        <f t="shared" si="222"/>
        <v>123</v>
      </c>
      <c r="AA2049" s="60">
        <f t="shared" si="223"/>
        <v>2123</v>
      </c>
    </row>
    <row r="2050" spans="1:27">
      <c r="A2050" s="84" t="str">
        <f t="shared" si="218"/>
        <v>684010761</v>
      </c>
      <c r="B2050" s="84" t="str">
        <f t="shared" si="219"/>
        <v>02-123-14</v>
      </c>
      <c r="C2050" s="113" t="s">
        <v>3906</v>
      </c>
      <c r="D2050" s="113" t="s">
        <v>3903</v>
      </c>
      <c r="E2050" s="113" t="s">
        <v>787</v>
      </c>
      <c r="F2050" s="114">
        <v>57</v>
      </c>
      <c r="G2050" s="113" t="s">
        <v>1440</v>
      </c>
      <c r="H2050" s="113" t="s">
        <v>86</v>
      </c>
      <c r="I2050" s="113" t="s">
        <v>3904</v>
      </c>
      <c r="J2050" s="113" t="s">
        <v>318</v>
      </c>
      <c r="K2050" s="113" t="s">
        <v>382</v>
      </c>
      <c r="L2050" s="113" t="s">
        <v>420</v>
      </c>
      <c r="M2050" s="113" t="s">
        <v>388</v>
      </c>
      <c r="N2050" s="113" t="s">
        <v>44</v>
      </c>
      <c r="O2050" s="113" t="s">
        <v>433</v>
      </c>
      <c r="P2050" s="113" t="s">
        <v>824</v>
      </c>
      <c r="Q2050" s="113">
        <v>61</v>
      </c>
      <c r="R2050" s="113" t="s">
        <v>86</v>
      </c>
      <c r="S2050" s="84" t="str">
        <f t="shared" ref="S2050:S2113" si="224">IF(A2050&lt;&gt;"",IF(FIND(" ",G2050)&gt;=1,MID(G2050,FIND(" ",G2050)+1,LEN(G2050)),""),"")</f>
        <v>HATTERAS</v>
      </c>
      <c r="T2050" s="84" t="str">
        <f t="shared" si="220"/>
        <v>коричневый</v>
      </c>
      <c r="Y2050" s="60">
        <f t="shared" si="221"/>
        <v>2</v>
      </c>
      <c r="Z2050" s="49">
        <f t="shared" si="222"/>
        <v>123</v>
      </c>
      <c r="AA2050" s="60">
        <f t="shared" si="223"/>
        <v>2123</v>
      </c>
    </row>
    <row r="2051" spans="1:27">
      <c r="A2051" s="84" t="str">
        <f t="shared" ref="A2051:A2114" si="225">IF(G2051&amp;Q2051&lt;&gt;"",IF(FIND(" ",G2051)&gt;=1,MID(G2051,1,FIND(" ",G2051)-1)&amp;Q2051,G2051&amp;Q2051),"")</f>
        <v>684010761</v>
      </c>
      <c r="B2051" s="84" t="str">
        <f t="shared" ref="B2051:B2114" si="226">IF(C2051&lt;&gt;"",LEFT(C2051,9),"")</f>
        <v>02-123-14</v>
      </c>
      <c r="C2051" s="113" t="s">
        <v>3907</v>
      </c>
      <c r="D2051" s="113" t="s">
        <v>3903</v>
      </c>
      <c r="E2051" s="113" t="s">
        <v>797</v>
      </c>
      <c r="F2051" s="114">
        <v>58</v>
      </c>
      <c r="G2051" s="113" t="s">
        <v>1440</v>
      </c>
      <c r="H2051" s="113" t="s">
        <v>86</v>
      </c>
      <c r="I2051" s="113" t="s">
        <v>3904</v>
      </c>
      <c r="J2051" s="113" t="s">
        <v>318</v>
      </c>
      <c r="K2051" s="113" t="s">
        <v>382</v>
      </c>
      <c r="L2051" s="113" t="s">
        <v>420</v>
      </c>
      <c r="M2051" s="113" t="s">
        <v>388</v>
      </c>
      <c r="N2051" s="113" t="s">
        <v>44</v>
      </c>
      <c r="O2051" s="113" t="s">
        <v>433</v>
      </c>
      <c r="P2051" s="113" t="s">
        <v>824</v>
      </c>
      <c r="Q2051" s="113">
        <v>61</v>
      </c>
      <c r="R2051" s="113" t="s">
        <v>86</v>
      </c>
      <c r="S2051" s="84" t="str">
        <f t="shared" si="224"/>
        <v>HATTERAS</v>
      </c>
      <c r="T2051" s="84" t="str">
        <f t="shared" ref="T2051:T2114" si="227">IF(H2051&lt;&gt;"",H2051,"")</f>
        <v>коричневый</v>
      </c>
      <c r="Y2051" s="60">
        <f t="shared" ref="Y2051:Y2114" si="228">IFERROR(VALUE(MID($C2051,1,2)),0)</f>
        <v>2</v>
      </c>
      <c r="Z2051" s="49">
        <f t="shared" ref="Z2051:Z2114" si="229">IFERROR(VALUE(MID($C2051,4,3)),0)</f>
        <v>123</v>
      </c>
      <c r="AA2051" s="60">
        <f t="shared" ref="AA2051:AA2114" si="230">VALUE(RIGHT("00"&amp;Y2051,2)&amp;RIGHT("000"&amp;Z2051,3))</f>
        <v>2123</v>
      </c>
    </row>
    <row r="2052" spans="1:27">
      <c r="A2052" s="84" t="str">
        <f t="shared" si="225"/>
        <v>684010761</v>
      </c>
      <c r="B2052" s="84" t="str">
        <f t="shared" si="226"/>
        <v>02-123-14</v>
      </c>
      <c r="C2052" s="113" t="s">
        <v>3908</v>
      </c>
      <c r="D2052" s="113" t="s">
        <v>3903</v>
      </c>
      <c r="E2052" s="113" t="s">
        <v>785</v>
      </c>
      <c r="F2052" s="114">
        <v>59</v>
      </c>
      <c r="G2052" s="113" t="s">
        <v>1440</v>
      </c>
      <c r="H2052" s="113" t="s">
        <v>86</v>
      </c>
      <c r="I2052" s="113" t="s">
        <v>3904</v>
      </c>
      <c r="J2052" s="113" t="s">
        <v>318</v>
      </c>
      <c r="K2052" s="113" t="s">
        <v>382</v>
      </c>
      <c r="L2052" s="113" t="s">
        <v>420</v>
      </c>
      <c r="M2052" s="113" t="s">
        <v>388</v>
      </c>
      <c r="N2052" s="113" t="s">
        <v>44</v>
      </c>
      <c r="O2052" s="113" t="s">
        <v>433</v>
      </c>
      <c r="P2052" s="113" t="s">
        <v>824</v>
      </c>
      <c r="Q2052" s="113">
        <v>61</v>
      </c>
      <c r="R2052" s="113" t="s">
        <v>86</v>
      </c>
      <c r="S2052" s="84" t="str">
        <f t="shared" si="224"/>
        <v>HATTERAS</v>
      </c>
      <c r="T2052" s="84" t="str">
        <f t="shared" si="227"/>
        <v>коричневый</v>
      </c>
      <c r="Y2052" s="60">
        <f t="shared" si="228"/>
        <v>2</v>
      </c>
      <c r="Z2052" s="49">
        <f t="shared" si="229"/>
        <v>123</v>
      </c>
      <c r="AA2052" s="60">
        <f t="shared" si="230"/>
        <v>2123</v>
      </c>
    </row>
    <row r="2053" spans="1:27">
      <c r="A2053" s="84" t="str">
        <f t="shared" si="225"/>
        <v>684010761</v>
      </c>
      <c r="B2053" s="84" t="str">
        <f t="shared" si="226"/>
        <v>02-123-14</v>
      </c>
      <c r="C2053" s="113" t="s">
        <v>3909</v>
      </c>
      <c r="D2053" s="113" t="s">
        <v>3903</v>
      </c>
      <c r="E2053" s="113" t="s">
        <v>798</v>
      </c>
      <c r="F2053" s="114">
        <v>60</v>
      </c>
      <c r="G2053" s="113" t="s">
        <v>1440</v>
      </c>
      <c r="H2053" s="113" t="s">
        <v>86</v>
      </c>
      <c r="I2053" s="113" t="s">
        <v>3904</v>
      </c>
      <c r="J2053" s="113" t="s">
        <v>318</v>
      </c>
      <c r="K2053" s="113" t="s">
        <v>382</v>
      </c>
      <c r="L2053" s="113" t="s">
        <v>420</v>
      </c>
      <c r="M2053" s="113" t="s">
        <v>388</v>
      </c>
      <c r="N2053" s="113" t="s">
        <v>44</v>
      </c>
      <c r="O2053" s="113" t="s">
        <v>433</v>
      </c>
      <c r="P2053" s="113" t="s">
        <v>824</v>
      </c>
      <c r="Q2053" s="113">
        <v>61</v>
      </c>
      <c r="R2053" s="113" t="s">
        <v>86</v>
      </c>
      <c r="S2053" s="84" t="str">
        <f t="shared" si="224"/>
        <v>HATTERAS</v>
      </c>
      <c r="T2053" s="84" t="str">
        <f t="shared" si="227"/>
        <v>коричневый</v>
      </c>
      <c r="Y2053" s="60">
        <f t="shared" si="228"/>
        <v>2</v>
      </c>
      <c r="Z2053" s="49">
        <f t="shared" si="229"/>
        <v>123</v>
      </c>
      <c r="AA2053" s="60">
        <f t="shared" si="230"/>
        <v>2123</v>
      </c>
    </row>
    <row r="2054" spans="1:27">
      <c r="A2054" s="84" t="str">
        <f t="shared" si="225"/>
        <v>684010761</v>
      </c>
      <c r="B2054" s="84" t="str">
        <f t="shared" si="226"/>
        <v>02-123-14</v>
      </c>
      <c r="C2054" s="113" t="s">
        <v>3910</v>
      </c>
      <c r="D2054" s="113" t="s">
        <v>3903</v>
      </c>
      <c r="E2054" s="113" t="s">
        <v>788</v>
      </c>
      <c r="F2054" s="114">
        <v>61</v>
      </c>
      <c r="G2054" s="113" t="s">
        <v>1440</v>
      </c>
      <c r="H2054" s="113" t="s">
        <v>86</v>
      </c>
      <c r="I2054" s="113" t="s">
        <v>3904</v>
      </c>
      <c r="J2054" s="113" t="s">
        <v>318</v>
      </c>
      <c r="K2054" s="113" t="s">
        <v>382</v>
      </c>
      <c r="L2054" s="113" t="s">
        <v>420</v>
      </c>
      <c r="M2054" s="113" t="s">
        <v>388</v>
      </c>
      <c r="N2054" s="113" t="s">
        <v>44</v>
      </c>
      <c r="O2054" s="113" t="s">
        <v>433</v>
      </c>
      <c r="P2054" s="113" t="s">
        <v>824</v>
      </c>
      <c r="Q2054" s="113">
        <v>61</v>
      </c>
      <c r="R2054" s="113" t="s">
        <v>86</v>
      </c>
      <c r="S2054" s="84" t="str">
        <f t="shared" si="224"/>
        <v>HATTERAS</v>
      </c>
      <c r="T2054" s="84" t="str">
        <f t="shared" si="227"/>
        <v>коричневый</v>
      </c>
      <c r="Y2054" s="60">
        <f t="shared" si="228"/>
        <v>2</v>
      </c>
      <c r="Z2054" s="49">
        <f t="shared" si="229"/>
        <v>123</v>
      </c>
      <c r="AA2054" s="60">
        <f t="shared" si="230"/>
        <v>2123</v>
      </c>
    </row>
    <row r="2055" spans="1:27">
      <c r="A2055" s="84" t="str">
        <f t="shared" si="225"/>
        <v>684010761</v>
      </c>
      <c r="B2055" s="84" t="str">
        <f t="shared" si="226"/>
        <v>02-123-14</v>
      </c>
      <c r="C2055" s="113" t="s">
        <v>3911</v>
      </c>
      <c r="D2055" s="113" t="s">
        <v>3903</v>
      </c>
      <c r="E2055" s="113" t="s">
        <v>789</v>
      </c>
      <c r="F2055" s="114">
        <v>63</v>
      </c>
      <c r="G2055" s="113" t="s">
        <v>1440</v>
      </c>
      <c r="H2055" s="113" t="s">
        <v>86</v>
      </c>
      <c r="I2055" s="113" t="s">
        <v>3904</v>
      </c>
      <c r="J2055" s="113" t="s">
        <v>318</v>
      </c>
      <c r="K2055" s="113" t="s">
        <v>382</v>
      </c>
      <c r="L2055" s="113" t="s">
        <v>420</v>
      </c>
      <c r="M2055" s="113" t="s">
        <v>388</v>
      </c>
      <c r="N2055" s="113" t="s">
        <v>44</v>
      </c>
      <c r="O2055" s="113" t="s">
        <v>433</v>
      </c>
      <c r="P2055" s="113" t="s">
        <v>824</v>
      </c>
      <c r="Q2055" s="113">
        <v>61</v>
      </c>
      <c r="R2055" s="113" t="s">
        <v>86</v>
      </c>
      <c r="S2055" s="84" t="str">
        <f t="shared" si="224"/>
        <v>HATTERAS</v>
      </c>
      <c r="T2055" s="84" t="str">
        <f t="shared" si="227"/>
        <v>коричневый</v>
      </c>
      <c r="Y2055" s="60">
        <f t="shared" si="228"/>
        <v>2</v>
      </c>
      <c r="Z2055" s="49">
        <f t="shared" si="229"/>
        <v>123</v>
      </c>
      <c r="AA2055" s="60">
        <f t="shared" si="230"/>
        <v>2123</v>
      </c>
    </row>
    <row r="2056" spans="1:27">
      <c r="A2056" s="84" t="str">
        <f t="shared" si="225"/>
        <v>684010761</v>
      </c>
      <c r="B2056" s="84" t="str">
        <f t="shared" si="226"/>
        <v>02-123-14</v>
      </c>
      <c r="C2056" s="113" t="s">
        <v>3912</v>
      </c>
      <c r="D2056" s="113" t="s">
        <v>3903</v>
      </c>
      <c r="E2056" s="113" t="s">
        <v>835</v>
      </c>
      <c r="F2056" s="114">
        <v>62</v>
      </c>
      <c r="G2056" s="113" t="s">
        <v>1440</v>
      </c>
      <c r="H2056" s="113" t="s">
        <v>86</v>
      </c>
      <c r="I2056" s="113" t="s">
        <v>3904</v>
      </c>
      <c r="J2056" s="113" t="s">
        <v>318</v>
      </c>
      <c r="K2056" s="113" t="s">
        <v>382</v>
      </c>
      <c r="L2056" s="113" t="s">
        <v>420</v>
      </c>
      <c r="M2056" s="113" t="s">
        <v>388</v>
      </c>
      <c r="N2056" s="113" t="s">
        <v>44</v>
      </c>
      <c r="O2056" s="113" t="s">
        <v>433</v>
      </c>
      <c r="P2056" s="113" t="s">
        <v>824</v>
      </c>
      <c r="Q2056" s="113">
        <v>61</v>
      </c>
      <c r="R2056" s="113" t="s">
        <v>86</v>
      </c>
      <c r="S2056" s="84" t="str">
        <f t="shared" si="224"/>
        <v>HATTERAS</v>
      </c>
      <c r="T2056" s="84" t="str">
        <f t="shared" si="227"/>
        <v>коричневый</v>
      </c>
      <c r="Y2056" s="60">
        <f t="shared" si="228"/>
        <v>2</v>
      </c>
      <c r="Z2056" s="49">
        <f t="shared" si="229"/>
        <v>123</v>
      </c>
      <c r="AA2056" s="60">
        <f t="shared" si="230"/>
        <v>2123</v>
      </c>
    </row>
    <row r="2057" spans="1:27">
      <c r="A2057" s="84" t="str">
        <f t="shared" si="225"/>
        <v>6840328256</v>
      </c>
      <c r="B2057" s="84" t="str">
        <f t="shared" si="226"/>
        <v>02-409-00</v>
      </c>
      <c r="C2057" s="113" t="s">
        <v>3913</v>
      </c>
      <c r="D2057" s="113" t="s">
        <v>3914</v>
      </c>
      <c r="E2057" s="113" t="s">
        <v>790</v>
      </c>
      <c r="F2057" s="114">
        <v>55</v>
      </c>
      <c r="G2057" s="113" t="s">
        <v>3915</v>
      </c>
      <c r="H2057" s="113" t="s">
        <v>86</v>
      </c>
      <c r="I2057" s="113" t="s">
        <v>786</v>
      </c>
      <c r="J2057" s="113" t="s">
        <v>336</v>
      </c>
      <c r="K2057" s="113" t="s">
        <v>382</v>
      </c>
      <c r="L2057" s="113" t="s">
        <v>420</v>
      </c>
      <c r="M2057" s="113" t="s">
        <v>389</v>
      </c>
      <c r="N2057" s="113" t="s">
        <v>44</v>
      </c>
      <c r="O2057" s="113" t="s">
        <v>433</v>
      </c>
      <c r="P2057" s="113" t="s">
        <v>824</v>
      </c>
      <c r="Q2057" s="113">
        <v>256</v>
      </c>
      <c r="R2057" s="113" t="s">
        <v>86</v>
      </c>
      <c r="S2057" s="84" t="str">
        <f t="shared" si="224"/>
        <v>HATTERAS EF WOOL</v>
      </c>
      <c r="T2057" s="84" t="str">
        <f t="shared" si="227"/>
        <v>коричневый</v>
      </c>
      <c r="Y2057" s="60">
        <f t="shared" si="228"/>
        <v>2</v>
      </c>
      <c r="Z2057" s="49">
        <f t="shared" si="229"/>
        <v>409</v>
      </c>
      <c r="AA2057" s="60">
        <f t="shared" si="230"/>
        <v>2409</v>
      </c>
    </row>
    <row r="2058" spans="1:27">
      <c r="A2058" s="84" t="str">
        <f t="shared" si="225"/>
        <v>6840328256</v>
      </c>
      <c r="B2058" s="84" t="str">
        <f t="shared" si="226"/>
        <v>02-409-00</v>
      </c>
      <c r="C2058" s="113" t="s">
        <v>3916</v>
      </c>
      <c r="D2058" s="113" t="s">
        <v>3914</v>
      </c>
      <c r="E2058" s="113" t="s">
        <v>787</v>
      </c>
      <c r="F2058" s="114">
        <v>57</v>
      </c>
      <c r="G2058" s="113" t="s">
        <v>3915</v>
      </c>
      <c r="H2058" s="113" t="s">
        <v>86</v>
      </c>
      <c r="I2058" s="113" t="s">
        <v>786</v>
      </c>
      <c r="J2058" s="113" t="s">
        <v>336</v>
      </c>
      <c r="K2058" s="113" t="s">
        <v>382</v>
      </c>
      <c r="L2058" s="113" t="s">
        <v>420</v>
      </c>
      <c r="M2058" s="113" t="s">
        <v>389</v>
      </c>
      <c r="N2058" s="113" t="s">
        <v>44</v>
      </c>
      <c r="O2058" s="113" t="s">
        <v>433</v>
      </c>
      <c r="P2058" s="113" t="s">
        <v>824</v>
      </c>
      <c r="Q2058" s="113">
        <v>256</v>
      </c>
      <c r="R2058" s="113" t="s">
        <v>86</v>
      </c>
      <c r="S2058" s="84" t="str">
        <f t="shared" si="224"/>
        <v>HATTERAS EF WOOL</v>
      </c>
      <c r="T2058" s="84" t="str">
        <f t="shared" si="227"/>
        <v>коричневый</v>
      </c>
      <c r="Y2058" s="60">
        <f t="shared" si="228"/>
        <v>2</v>
      </c>
      <c r="Z2058" s="49">
        <f t="shared" si="229"/>
        <v>409</v>
      </c>
      <c r="AA2058" s="60">
        <f t="shared" si="230"/>
        <v>2409</v>
      </c>
    </row>
    <row r="2059" spans="1:27">
      <c r="A2059" s="84" t="str">
        <f t="shared" si="225"/>
        <v>6840328256</v>
      </c>
      <c r="B2059" s="84" t="str">
        <f t="shared" si="226"/>
        <v>02-409-00</v>
      </c>
      <c r="C2059" s="113" t="s">
        <v>3917</v>
      </c>
      <c r="D2059" s="113" t="s">
        <v>3914</v>
      </c>
      <c r="E2059" s="113" t="s">
        <v>785</v>
      </c>
      <c r="F2059" s="114">
        <v>59</v>
      </c>
      <c r="G2059" s="113" t="s">
        <v>3915</v>
      </c>
      <c r="H2059" s="113" t="s">
        <v>86</v>
      </c>
      <c r="I2059" s="113" t="s">
        <v>786</v>
      </c>
      <c r="J2059" s="113" t="s">
        <v>336</v>
      </c>
      <c r="K2059" s="113" t="s">
        <v>382</v>
      </c>
      <c r="L2059" s="113" t="s">
        <v>420</v>
      </c>
      <c r="M2059" s="113" t="s">
        <v>389</v>
      </c>
      <c r="N2059" s="113" t="s">
        <v>44</v>
      </c>
      <c r="O2059" s="113" t="s">
        <v>433</v>
      </c>
      <c r="P2059" s="113" t="s">
        <v>824</v>
      </c>
      <c r="Q2059" s="113">
        <v>256</v>
      </c>
      <c r="R2059" s="113" t="s">
        <v>86</v>
      </c>
      <c r="S2059" s="84" t="str">
        <f t="shared" si="224"/>
        <v>HATTERAS EF WOOL</v>
      </c>
      <c r="T2059" s="84" t="str">
        <f t="shared" si="227"/>
        <v>коричневый</v>
      </c>
      <c r="Y2059" s="60">
        <f t="shared" si="228"/>
        <v>2</v>
      </c>
      <c r="Z2059" s="49">
        <f t="shared" si="229"/>
        <v>409</v>
      </c>
      <c r="AA2059" s="60">
        <f t="shared" si="230"/>
        <v>2409</v>
      </c>
    </row>
    <row r="2060" spans="1:27">
      <c r="A2060" s="84" t="str">
        <f t="shared" si="225"/>
        <v>6840328256</v>
      </c>
      <c r="B2060" s="84" t="str">
        <f t="shared" si="226"/>
        <v>02-409-00</v>
      </c>
      <c r="C2060" s="113" t="s">
        <v>3918</v>
      </c>
      <c r="D2060" s="113" t="s">
        <v>3914</v>
      </c>
      <c r="E2060" s="113" t="s">
        <v>788</v>
      </c>
      <c r="F2060" s="114">
        <v>61</v>
      </c>
      <c r="G2060" s="113" t="s">
        <v>3915</v>
      </c>
      <c r="H2060" s="113" t="s">
        <v>86</v>
      </c>
      <c r="I2060" s="113" t="s">
        <v>786</v>
      </c>
      <c r="J2060" s="113" t="s">
        <v>336</v>
      </c>
      <c r="K2060" s="113" t="s">
        <v>382</v>
      </c>
      <c r="L2060" s="113" t="s">
        <v>420</v>
      </c>
      <c r="M2060" s="113" t="s">
        <v>389</v>
      </c>
      <c r="N2060" s="113" t="s">
        <v>44</v>
      </c>
      <c r="O2060" s="113" t="s">
        <v>433</v>
      </c>
      <c r="P2060" s="113" t="s">
        <v>824</v>
      </c>
      <c r="Q2060" s="113">
        <v>256</v>
      </c>
      <c r="R2060" s="113" t="s">
        <v>86</v>
      </c>
      <c r="S2060" s="84" t="str">
        <f t="shared" si="224"/>
        <v>HATTERAS EF WOOL</v>
      </c>
      <c r="T2060" s="84" t="str">
        <f t="shared" si="227"/>
        <v>коричневый</v>
      </c>
      <c r="Y2060" s="60">
        <f t="shared" si="228"/>
        <v>2</v>
      </c>
      <c r="Z2060" s="49">
        <f t="shared" si="229"/>
        <v>409</v>
      </c>
      <c r="AA2060" s="60">
        <f t="shared" si="230"/>
        <v>2409</v>
      </c>
    </row>
    <row r="2061" spans="1:27">
      <c r="A2061" s="84" t="str">
        <f t="shared" si="225"/>
        <v>6840328256</v>
      </c>
      <c r="B2061" s="84" t="str">
        <f t="shared" si="226"/>
        <v>02-409-00</v>
      </c>
      <c r="C2061" s="113" t="s">
        <v>3919</v>
      </c>
      <c r="D2061" s="113" t="s">
        <v>3914</v>
      </c>
      <c r="E2061" s="113" t="s">
        <v>789</v>
      </c>
      <c r="F2061" s="114">
        <v>63</v>
      </c>
      <c r="G2061" s="113" t="s">
        <v>3915</v>
      </c>
      <c r="H2061" s="113" t="s">
        <v>86</v>
      </c>
      <c r="I2061" s="113" t="s">
        <v>786</v>
      </c>
      <c r="J2061" s="113" t="s">
        <v>336</v>
      </c>
      <c r="K2061" s="113" t="s">
        <v>382</v>
      </c>
      <c r="L2061" s="113" t="s">
        <v>420</v>
      </c>
      <c r="M2061" s="113" t="s">
        <v>389</v>
      </c>
      <c r="N2061" s="113" t="s">
        <v>44</v>
      </c>
      <c r="O2061" s="113" t="s">
        <v>433</v>
      </c>
      <c r="P2061" s="113" t="s">
        <v>824</v>
      </c>
      <c r="Q2061" s="113">
        <v>256</v>
      </c>
      <c r="R2061" s="113" t="s">
        <v>86</v>
      </c>
      <c r="S2061" s="84" t="str">
        <f t="shared" si="224"/>
        <v>HATTERAS EF WOOL</v>
      </c>
      <c r="T2061" s="84" t="str">
        <f t="shared" si="227"/>
        <v>коричневый</v>
      </c>
      <c r="Y2061" s="60">
        <f t="shared" si="228"/>
        <v>2</v>
      </c>
      <c r="Z2061" s="49">
        <f t="shared" si="229"/>
        <v>409</v>
      </c>
      <c r="AA2061" s="60">
        <f t="shared" si="230"/>
        <v>2409</v>
      </c>
    </row>
    <row r="2062" spans="1:27">
      <c r="A2062" s="84" t="str">
        <f t="shared" si="225"/>
        <v>6840510367</v>
      </c>
      <c r="B2062" s="84" t="str">
        <f t="shared" si="226"/>
        <v>02-410-15</v>
      </c>
      <c r="C2062" s="113" t="s">
        <v>3920</v>
      </c>
      <c r="D2062" s="113" t="s">
        <v>3921</v>
      </c>
      <c r="E2062" s="113" t="s">
        <v>790</v>
      </c>
      <c r="F2062" s="114">
        <v>55</v>
      </c>
      <c r="G2062" s="113" t="s">
        <v>3922</v>
      </c>
      <c r="H2062" s="113" t="s">
        <v>226</v>
      </c>
      <c r="I2062" s="113" t="s">
        <v>786</v>
      </c>
      <c r="J2062" s="113" t="s">
        <v>318</v>
      </c>
      <c r="K2062" s="113" t="s">
        <v>382</v>
      </c>
      <c r="L2062" s="113" t="s">
        <v>420</v>
      </c>
      <c r="M2062" s="113" t="s">
        <v>388</v>
      </c>
      <c r="N2062" s="113" t="s">
        <v>44</v>
      </c>
      <c r="O2062" s="113" t="s">
        <v>433</v>
      </c>
      <c r="P2062" s="113" t="s">
        <v>824</v>
      </c>
      <c r="Q2062" s="113">
        <v>367</v>
      </c>
      <c r="R2062" s="113" t="s">
        <v>86</v>
      </c>
      <c r="S2062" s="84" t="str">
        <f t="shared" si="224"/>
        <v>HATTERAS HERRINGBONE</v>
      </c>
      <c r="T2062" s="84" t="str">
        <f t="shared" si="227"/>
        <v>светло-коричневый</v>
      </c>
      <c r="Y2062" s="60">
        <f t="shared" si="228"/>
        <v>2</v>
      </c>
      <c r="Z2062" s="49">
        <f t="shared" si="229"/>
        <v>410</v>
      </c>
      <c r="AA2062" s="60">
        <f t="shared" si="230"/>
        <v>2410</v>
      </c>
    </row>
    <row r="2063" spans="1:27">
      <c r="A2063" s="84" t="str">
        <f t="shared" si="225"/>
        <v>6840510367</v>
      </c>
      <c r="B2063" s="84" t="str">
        <f t="shared" si="226"/>
        <v>02-410-15</v>
      </c>
      <c r="C2063" s="113" t="s">
        <v>3923</v>
      </c>
      <c r="D2063" s="113" t="s">
        <v>3921</v>
      </c>
      <c r="E2063" s="113" t="s">
        <v>813</v>
      </c>
      <c r="F2063" s="114">
        <v>56</v>
      </c>
      <c r="G2063" s="113" t="s">
        <v>3922</v>
      </c>
      <c r="H2063" s="113" t="s">
        <v>226</v>
      </c>
      <c r="I2063" s="113" t="s">
        <v>786</v>
      </c>
      <c r="J2063" s="113" t="s">
        <v>318</v>
      </c>
      <c r="K2063" s="113" t="s">
        <v>382</v>
      </c>
      <c r="L2063" s="113" t="s">
        <v>420</v>
      </c>
      <c r="M2063" s="113" t="s">
        <v>388</v>
      </c>
      <c r="N2063" s="113" t="s">
        <v>44</v>
      </c>
      <c r="O2063" s="113" t="s">
        <v>433</v>
      </c>
      <c r="P2063" s="113" t="s">
        <v>824</v>
      </c>
      <c r="Q2063" s="113">
        <v>367</v>
      </c>
      <c r="R2063" s="113" t="s">
        <v>86</v>
      </c>
      <c r="S2063" s="84" t="str">
        <f t="shared" si="224"/>
        <v>HATTERAS HERRINGBONE</v>
      </c>
      <c r="T2063" s="84" t="str">
        <f t="shared" si="227"/>
        <v>светло-коричневый</v>
      </c>
      <c r="Y2063" s="60">
        <f t="shared" si="228"/>
        <v>2</v>
      </c>
      <c r="Z2063" s="49">
        <f t="shared" si="229"/>
        <v>410</v>
      </c>
      <c r="AA2063" s="60">
        <f t="shared" si="230"/>
        <v>2410</v>
      </c>
    </row>
    <row r="2064" spans="1:27">
      <c r="A2064" s="84" t="str">
        <f t="shared" si="225"/>
        <v>6840510367</v>
      </c>
      <c r="B2064" s="84" t="str">
        <f t="shared" si="226"/>
        <v>02-410-15</v>
      </c>
      <c r="C2064" s="113" t="s">
        <v>3924</v>
      </c>
      <c r="D2064" s="113" t="s">
        <v>3921</v>
      </c>
      <c r="E2064" s="113" t="s">
        <v>787</v>
      </c>
      <c r="F2064" s="114">
        <v>57</v>
      </c>
      <c r="G2064" s="113" t="s">
        <v>3922</v>
      </c>
      <c r="H2064" s="113" t="s">
        <v>226</v>
      </c>
      <c r="I2064" s="113" t="s">
        <v>786</v>
      </c>
      <c r="J2064" s="113" t="s">
        <v>318</v>
      </c>
      <c r="K2064" s="113" t="s">
        <v>382</v>
      </c>
      <c r="L2064" s="113" t="s">
        <v>420</v>
      </c>
      <c r="M2064" s="113" t="s">
        <v>388</v>
      </c>
      <c r="N2064" s="113" t="s">
        <v>44</v>
      </c>
      <c r="O2064" s="113" t="s">
        <v>433</v>
      </c>
      <c r="P2064" s="113" t="s">
        <v>824</v>
      </c>
      <c r="Q2064" s="113">
        <v>367</v>
      </c>
      <c r="R2064" s="113" t="s">
        <v>86</v>
      </c>
      <c r="S2064" s="84" t="str">
        <f t="shared" si="224"/>
        <v>HATTERAS HERRINGBONE</v>
      </c>
      <c r="T2064" s="84" t="str">
        <f t="shared" si="227"/>
        <v>светло-коричневый</v>
      </c>
      <c r="Y2064" s="60">
        <f t="shared" si="228"/>
        <v>2</v>
      </c>
      <c r="Z2064" s="49">
        <f t="shared" si="229"/>
        <v>410</v>
      </c>
      <c r="AA2064" s="60">
        <f t="shared" si="230"/>
        <v>2410</v>
      </c>
    </row>
    <row r="2065" spans="1:27">
      <c r="A2065" s="84" t="str">
        <f t="shared" si="225"/>
        <v>6840510367</v>
      </c>
      <c r="B2065" s="84" t="str">
        <f t="shared" si="226"/>
        <v>02-410-15</v>
      </c>
      <c r="C2065" s="113" t="s">
        <v>3925</v>
      </c>
      <c r="D2065" s="113" t="s">
        <v>3921</v>
      </c>
      <c r="E2065" s="113" t="s">
        <v>797</v>
      </c>
      <c r="F2065" s="114">
        <v>58</v>
      </c>
      <c r="G2065" s="113" t="s">
        <v>3922</v>
      </c>
      <c r="H2065" s="113" t="s">
        <v>226</v>
      </c>
      <c r="I2065" s="113" t="s">
        <v>786</v>
      </c>
      <c r="J2065" s="113" t="s">
        <v>318</v>
      </c>
      <c r="K2065" s="113" t="s">
        <v>382</v>
      </c>
      <c r="L2065" s="113" t="s">
        <v>420</v>
      </c>
      <c r="M2065" s="113" t="s">
        <v>388</v>
      </c>
      <c r="N2065" s="113" t="s">
        <v>44</v>
      </c>
      <c r="O2065" s="113" t="s">
        <v>433</v>
      </c>
      <c r="P2065" s="113" t="s">
        <v>824</v>
      </c>
      <c r="Q2065" s="113">
        <v>367</v>
      </c>
      <c r="R2065" s="113" t="s">
        <v>86</v>
      </c>
      <c r="S2065" s="84" t="str">
        <f t="shared" si="224"/>
        <v>HATTERAS HERRINGBONE</v>
      </c>
      <c r="T2065" s="84" t="str">
        <f t="shared" si="227"/>
        <v>светло-коричневый</v>
      </c>
      <c r="Y2065" s="60">
        <f t="shared" si="228"/>
        <v>2</v>
      </c>
      <c r="Z2065" s="49">
        <f t="shared" si="229"/>
        <v>410</v>
      </c>
      <c r="AA2065" s="60">
        <f t="shared" si="230"/>
        <v>2410</v>
      </c>
    </row>
    <row r="2066" spans="1:27">
      <c r="A2066" s="84" t="str">
        <f t="shared" si="225"/>
        <v>6840510367</v>
      </c>
      <c r="B2066" s="84" t="str">
        <f t="shared" si="226"/>
        <v>02-410-15</v>
      </c>
      <c r="C2066" s="113" t="s">
        <v>3926</v>
      </c>
      <c r="D2066" s="113" t="s">
        <v>3921</v>
      </c>
      <c r="E2066" s="113" t="s">
        <v>785</v>
      </c>
      <c r="F2066" s="114">
        <v>59</v>
      </c>
      <c r="G2066" s="113" t="s">
        <v>3922</v>
      </c>
      <c r="H2066" s="113" t="s">
        <v>226</v>
      </c>
      <c r="I2066" s="113" t="s">
        <v>786</v>
      </c>
      <c r="J2066" s="113" t="s">
        <v>318</v>
      </c>
      <c r="K2066" s="113" t="s">
        <v>382</v>
      </c>
      <c r="L2066" s="113" t="s">
        <v>420</v>
      </c>
      <c r="M2066" s="113" t="s">
        <v>388</v>
      </c>
      <c r="N2066" s="113" t="s">
        <v>44</v>
      </c>
      <c r="O2066" s="113" t="s">
        <v>433</v>
      </c>
      <c r="P2066" s="113" t="s">
        <v>824</v>
      </c>
      <c r="Q2066" s="113">
        <v>367</v>
      </c>
      <c r="R2066" s="113" t="s">
        <v>86</v>
      </c>
      <c r="S2066" s="84" t="str">
        <f t="shared" si="224"/>
        <v>HATTERAS HERRINGBONE</v>
      </c>
      <c r="T2066" s="84" t="str">
        <f t="shared" si="227"/>
        <v>светло-коричневый</v>
      </c>
      <c r="Y2066" s="60">
        <f t="shared" si="228"/>
        <v>2</v>
      </c>
      <c r="Z2066" s="49">
        <f t="shared" si="229"/>
        <v>410</v>
      </c>
      <c r="AA2066" s="60">
        <f t="shared" si="230"/>
        <v>2410</v>
      </c>
    </row>
    <row r="2067" spans="1:27">
      <c r="A2067" s="84" t="str">
        <f t="shared" si="225"/>
        <v>6840510367</v>
      </c>
      <c r="B2067" s="84" t="str">
        <f t="shared" si="226"/>
        <v>02-410-15</v>
      </c>
      <c r="C2067" s="113" t="s">
        <v>3927</v>
      </c>
      <c r="D2067" s="113" t="s">
        <v>3921</v>
      </c>
      <c r="E2067" s="113" t="s">
        <v>798</v>
      </c>
      <c r="F2067" s="114">
        <v>60</v>
      </c>
      <c r="G2067" s="113" t="s">
        <v>3922</v>
      </c>
      <c r="H2067" s="113" t="s">
        <v>226</v>
      </c>
      <c r="I2067" s="113" t="s">
        <v>786</v>
      </c>
      <c r="J2067" s="113" t="s">
        <v>318</v>
      </c>
      <c r="K2067" s="113" t="s">
        <v>382</v>
      </c>
      <c r="L2067" s="113" t="s">
        <v>420</v>
      </c>
      <c r="M2067" s="113" t="s">
        <v>388</v>
      </c>
      <c r="N2067" s="113" t="s">
        <v>44</v>
      </c>
      <c r="O2067" s="113" t="s">
        <v>433</v>
      </c>
      <c r="P2067" s="113" t="s">
        <v>824</v>
      </c>
      <c r="Q2067" s="113">
        <v>367</v>
      </c>
      <c r="R2067" s="113" t="s">
        <v>86</v>
      </c>
      <c r="S2067" s="84" t="str">
        <f t="shared" si="224"/>
        <v>HATTERAS HERRINGBONE</v>
      </c>
      <c r="T2067" s="84" t="str">
        <f t="shared" si="227"/>
        <v>светло-коричневый</v>
      </c>
      <c r="Y2067" s="60">
        <f t="shared" si="228"/>
        <v>2</v>
      </c>
      <c r="Z2067" s="49">
        <f t="shared" si="229"/>
        <v>410</v>
      </c>
      <c r="AA2067" s="60">
        <f t="shared" si="230"/>
        <v>2410</v>
      </c>
    </row>
    <row r="2068" spans="1:27">
      <c r="A2068" s="84" t="str">
        <f t="shared" si="225"/>
        <v>6840510367</v>
      </c>
      <c r="B2068" s="84" t="str">
        <f t="shared" si="226"/>
        <v>02-410-15</v>
      </c>
      <c r="C2068" s="113" t="s">
        <v>3928</v>
      </c>
      <c r="D2068" s="113" t="s">
        <v>3921</v>
      </c>
      <c r="E2068" s="113" t="s">
        <v>788</v>
      </c>
      <c r="F2068" s="114">
        <v>61</v>
      </c>
      <c r="G2068" s="113" t="s">
        <v>3922</v>
      </c>
      <c r="H2068" s="113" t="s">
        <v>226</v>
      </c>
      <c r="I2068" s="113" t="s">
        <v>786</v>
      </c>
      <c r="J2068" s="113" t="s">
        <v>318</v>
      </c>
      <c r="K2068" s="113" t="s">
        <v>382</v>
      </c>
      <c r="L2068" s="113" t="s">
        <v>420</v>
      </c>
      <c r="M2068" s="113" t="s">
        <v>388</v>
      </c>
      <c r="N2068" s="113" t="s">
        <v>44</v>
      </c>
      <c r="O2068" s="113" t="s">
        <v>433</v>
      </c>
      <c r="P2068" s="113" t="s">
        <v>824</v>
      </c>
      <c r="Q2068" s="113">
        <v>367</v>
      </c>
      <c r="R2068" s="113" t="s">
        <v>86</v>
      </c>
      <c r="S2068" s="84" t="str">
        <f t="shared" si="224"/>
        <v>HATTERAS HERRINGBONE</v>
      </c>
      <c r="T2068" s="84" t="str">
        <f t="shared" si="227"/>
        <v>светло-коричневый</v>
      </c>
      <c r="Y2068" s="60">
        <f t="shared" si="228"/>
        <v>2</v>
      </c>
      <c r="Z2068" s="49">
        <f t="shared" si="229"/>
        <v>410</v>
      </c>
      <c r="AA2068" s="60">
        <f t="shared" si="230"/>
        <v>2410</v>
      </c>
    </row>
    <row r="2069" spans="1:27">
      <c r="A2069" s="84" t="str">
        <f t="shared" si="225"/>
        <v>6840510367</v>
      </c>
      <c r="B2069" s="84" t="str">
        <f t="shared" si="226"/>
        <v>02-410-15</v>
      </c>
      <c r="C2069" s="113" t="s">
        <v>3929</v>
      </c>
      <c r="D2069" s="113" t="s">
        <v>3921</v>
      </c>
      <c r="E2069" s="113" t="s">
        <v>835</v>
      </c>
      <c r="F2069" s="114">
        <v>62</v>
      </c>
      <c r="G2069" s="113" t="s">
        <v>3922</v>
      </c>
      <c r="H2069" s="113" t="s">
        <v>226</v>
      </c>
      <c r="I2069" s="113" t="s">
        <v>786</v>
      </c>
      <c r="J2069" s="113" t="s">
        <v>318</v>
      </c>
      <c r="K2069" s="113" t="s">
        <v>382</v>
      </c>
      <c r="L2069" s="113" t="s">
        <v>420</v>
      </c>
      <c r="M2069" s="113" t="s">
        <v>388</v>
      </c>
      <c r="N2069" s="113" t="s">
        <v>44</v>
      </c>
      <c r="O2069" s="113" t="s">
        <v>433</v>
      </c>
      <c r="P2069" s="113" t="s">
        <v>824</v>
      </c>
      <c r="Q2069" s="113">
        <v>367</v>
      </c>
      <c r="R2069" s="113" t="s">
        <v>86</v>
      </c>
      <c r="S2069" s="84" t="str">
        <f t="shared" si="224"/>
        <v>HATTERAS HERRINGBONE</v>
      </c>
      <c r="T2069" s="84" t="str">
        <f t="shared" si="227"/>
        <v>светло-коричневый</v>
      </c>
      <c r="Y2069" s="60">
        <f t="shared" si="228"/>
        <v>2</v>
      </c>
      <c r="Z2069" s="49">
        <f t="shared" si="229"/>
        <v>410</v>
      </c>
      <c r="AA2069" s="60">
        <f t="shared" si="230"/>
        <v>2410</v>
      </c>
    </row>
    <row r="2070" spans="1:27">
      <c r="A2070" s="84" t="str">
        <f t="shared" si="225"/>
        <v>6840510367</v>
      </c>
      <c r="B2070" s="84" t="str">
        <f t="shared" si="226"/>
        <v>02-410-15</v>
      </c>
      <c r="C2070" s="113" t="s">
        <v>3930</v>
      </c>
      <c r="D2070" s="113" t="s">
        <v>3921</v>
      </c>
      <c r="E2070" s="113" t="s">
        <v>789</v>
      </c>
      <c r="F2070" s="114">
        <v>63</v>
      </c>
      <c r="G2070" s="113" t="s">
        <v>3922</v>
      </c>
      <c r="H2070" s="113" t="s">
        <v>226</v>
      </c>
      <c r="I2070" s="113" t="s">
        <v>786</v>
      </c>
      <c r="J2070" s="113" t="s">
        <v>318</v>
      </c>
      <c r="K2070" s="113" t="s">
        <v>382</v>
      </c>
      <c r="L2070" s="113" t="s">
        <v>420</v>
      </c>
      <c r="M2070" s="113" t="s">
        <v>388</v>
      </c>
      <c r="N2070" s="113" t="s">
        <v>44</v>
      </c>
      <c r="O2070" s="113" t="s">
        <v>433</v>
      </c>
      <c r="P2070" s="113" t="s">
        <v>824</v>
      </c>
      <c r="Q2070" s="113">
        <v>367</v>
      </c>
      <c r="R2070" s="113" t="s">
        <v>86</v>
      </c>
      <c r="S2070" s="84" t="str">
        <f t="shared" si="224"/>
        <v>HATTERAS HERRINGBONE</v>
      </c>
      <c r="T2070" s="84" t="str">
        <f t="shared" si="227"/>
        <v>светло-коричневый</v>
      </c>
      <c r="Y2070" s="60">
        <f t="shared" si="228"/>
        <v>2</v>
      </c>
      <c r="Z2070" s="49">
        <f t="shared" si="229"/>
        <v>410</v>
      </c>
      <c r="AA2070" s="60">
        <f t="shared" si="230"/>
        <v>2410</v>
      </c>
    </row>
    <row r="2071" spans="1:27">
      <c r="A2071" s="84" t="str">
        <f t="shared" si="225"/>
        <v>6840510331</v>
      </c>
      <c r="B2071" s="84" t="str">
        <f t="shared" si="226"/>
        <v>02-410-05</v>
      </c>
      <c r="C2071" s="113" t="s">
        <v>3931</v>
      </c>
      <c r="D2071" s="113" t="s">
        <v>3932</v>
      </c>
      <c r="E2071" s="113" t="s">
        <v>790</v>
      </c>
      <c r="F2071" s="114">
        <v>55</v>
      </c>
      <c r="G2071" s="113" t="s">
        <v>3922</v>
      </c>
      <c r="H2071" s="113" t="s">
        <v>277</v>
      </c>
      <c r="I2071" s="113" t="s">
        <v>786</v>
      </c>
      <c r="J2071" s="113" t="s">
        <v>318</v>
      </c>
      <c r="K2071" s="113" t="s">
        <v>382</v>
      </c>
      <c r="L2071" s="113" t="s">
        <v>420</v>
      </c>
      <c r="M2071" s="113" t="s">
        <v>388</v>
      </c>
      <c r="N2071" s="113" t="s">
        <v>44</v>
      </c>
      <c r="O2071" s="113" t="s">
        <v>433</v>
      </c>
      <c r="P2071" s="113" t="s">
        <v>824</v>
      </c>
      <c r="Q2071" s="113">
        <v>331</v>
      </c>
      <c r="R2071" s="113" t="s">
        <v>83</v>
      </c>
      <c r="S2071" s="84" t="str">
        <f t="shared" si="224"/>
        <v>HATTERAS HERRINGBONE</v>
      </c>
      <c r="T2071" s="84" t="str">
        <f t="shared" si="227"/>
        <v>темно-серый</v>
      </c>
      <c r="Y2071" s="60">
        <f t="shared" si="228"/>
        <v>2</v>
      </c>
      <c r="Z2071" s="49">
        <f t="shared" si="229"/>
        <v>410</v>
      </c>
      <c r="AA2071" s="60">
        <f t="shared" si="230"/>
        <v>2410</v>
      </c>
    </row>
    <row r="2072" spans="1:27">
      <c r="A2072" s="84" t="str">
        <f t="shared" si="225"/>
        <v>6840510331</v>
      </c>
      <c r="B2072" s="84" t="str">
        <f t="shared" si="226"/>
        <v>02-410-05</v>
      </c>
      <c r="C2072" s="113" t="s">
        <v>3933</v>
      </c>
      <c r="D2072" s="113" t="s">
        <v>3932</v>
      </c>
      <c r="E2072" s="113" t="s">
        <v>813</v>
      </c>
      <c r="F2072" s="114">
        <v>56</v>
      </c>
      <c r="G2072" s="113" t="s">
        <v>3922</v>
      </c>
      <c r="H2072" s="113" t="s">
        <v>277</v>
      </c>
      <c r="I2072" s="113" t="s">
        <v>786</v>
      </c>
      <c r="J2072" s="113" t="s">
        <v>318</v>
      </c>
      <c r="K2072" s="113" t="s">
        <v>382</v>
      </c>
      <c r="L2072" s="113" t="s">
        <v>420</v>
      </c>
      <c r="M2072" s="113" t="s">
        <v>388</v>
      </c>
      <c r="N2072" s="113" t="s">
        <v>44</v>
      </c>
      <c r="O2072" s="113" t="s">
        <v>433</v>
      </c>
      <c r="P2072" s="113" t="s">
        <v>824</v>
      </c>
      <c r="Q2072" s="113">
        <v>331</v>
      </c>
      <c r="R2072" s="113" t="s">
        <v>83</v>
      </c>
      <c r="S2072" s="84" t="str">
        <f t="shared" si="224"/>
        <v>HATTERAS HERRINGBONE</v>
      </c>
      <c r="T2072" s="84" t="str">
        <f t="shared" si="227"/>
        <v>темно-серый</v>
      </c>
      <c r="Y2072" s="60">
        <f t="shared" si="228"/>
        <v>2</v>
      </c>
      <c r="Z2072" s="49">
        <f t="shared" si="229"/>
        <v>410</v>
      </c>
      <c r="AA2072" s="60">
        <f t="shared" si="230"/>
        <v>2410</v>
      </c>
    </row>
    <row r="2073" spans="1:27">
      <c r="A2073" s="84" t="str">
        <f t="shared" si="225"/>
        <v>6840510331</v>
      </c>
      <c r="B2073" s="84" t="str">
        <f t="shared" si="226"/>
        <v>02-410-05</v>
      </c>
      <c r="C2073" s="113" t="s">
        <v>3934</v>
      </c>
      <c r="D2073" s="113" t="s">
        <v>3932</v>
      </c>
      <c r="E2073" s="113" t="s">
        <v>787</v>
      </c>
      <c r="F2073" s="114">
        <v>57</v>
      </c>
      <c r="G2073" s="113" t="s">
        <v>3922</v>
      </c>
      <c r="H2073" s="113" t="s">
        <v>277</v>
      </c>
      <c r="I2073" s="113" t="s">
        <v>786</v>
      </c>
      <c r="J2073" s="113" t="s">
        <v>318</v>
      </c>
      <c r="K2073" s="113" t="s">
        <v>382</v>
      </c>
      <c r="L2073" s="113" t="s">
        <v>420</v>
      </c>
      <c r="M2073" s="113" t="s">
        <v>388</v>
      </c>
      <c r="N2073" s="113" t="s">
        <v>44</v>
      </c>
      <c r="O2073" s="113" t="s">
        <v>433</v>
      </c>
      <c r="P2073" s="113" t="s">
        <v>824</v>
      </c>
      <c r="Q2073" s="113">
        <v>331</v>
      </c>
      <c r="R2073" s="113" t="s">
        <v>83</v>
      </c>
      <c r="S2073" s="84" t="str">
        <f t="shared" si="224"/>
        <v>HATTERAS HERRINGBONE</v>
      </c>
      <c r="T2073" s="84" t="str">
        <f t="shared" si="227"/>
        <v>темно-серый</v>
      </c>
      <c r="Y2073" s="60">
        <f t="shared" si="228"/>
        <v>2</v>
      </c>
      <c r="Z2073" s="49">
        <f t="shared" si="229"/>
        <v>410</v>
      </c>
      <c r="AA2073" s="60">
        <f t="shared" si="230"/>
        <v>2410</v>
      </c>
    </row>
    <row r="2074" spans="1:27">
      <c r="A2074" s="84" t="str">
        <f t="shared" si="225"/>
        <v>6840510331</v>
      </c>
      <c r="B2074" s="84" t="str">
        <f t="shared" si="226"/>
        <v>02-410-05</v>
      </c>
      <c r="C2074" s="113" t="s">
        <v>3935</v>
      </c>
      <c r="D2074" s="113" t="s">
        <v>3932</v>
      </c>
      <c r="E2074" s="113" t="s">
        <v>797</v>
      </c>
      <c r="F2074" s="114">
        <v>58</v>
      </c>
      <c r="G2074" s="113" t="s">
        <v>3922</v>
      </c>
      <c r="H2074" s="113" t="s">
        <v>277</v>
      </c>
      <c r="I2074" s="113" t="s">
        <v>786</v>
      </c>
      <c r="J2074" s="113" t="s">
        <v>318</v>
      </c>
      <c r="K2074" s="113" t="s">
        <v>382</v>
      </c>
      <c r="L2074" s="113" t="s">
        <v>420</v>
      </c>
      <c r="M2074" s="113" t="s">
        <v>388</v>
      </c>
      <c r="N2074" s="113" t="s">
        <v>44</v>
      </c>
      <c r="O2074" s="113" t="s">
        <v>433</v>
      </c>
      <c r="P2074" s="113" t="s">
        <v>824</v>
      </c>
      <c r="Q2074" s="113">
        <v>331</v>
      </c>
      <c r="R2074" s="113" t="s">
        <v>83</v>
      </c>
      <c r="S2074" s="84" t="str">
        <f t="shared" si="224"/>
        <v>HATTERAS HERRINGBONE</v>
      </c>
      <c r="T2074" s="84" t="str">
        <f t="shared" si="227"/>
        <v>темно-серый</v>
      </c>
      <c r="Y2074" s="60">
        <f t="shared" si="228"/>
        <v>2</v>
      </c>
      <c r="Z2074" s="49">
        <f t="shared" si="229"/>
        <v>410</v>
      </c>
      <c r="AA2074" s="60">
        <f t="shared" si="230"/>
        <v>2410</v>
      </c>
    </row>
    <row r="2075" spans="1:27">
      <c r="A2075" s="84" t="str">
        <f t="shared" si="225"/>
        <v>6840510331</v>
      </c>
      <c r="B2075" s="84" t="str">
        <f t="shared" si="226"/>
        <v>02-410-05</v>
      </c>
      <c r="C2075" s="113" t="s">
        <v>3936</v>
      </c>
      <c r="D2075" s="113" t="s">
        <v>3932</v>
      </c>
      <c r="E2075" s="113" t="s">
        <v>785</v>
      </c>
      <c r="F2075" s="114">
        <v>59</v>
      </c>
      <c r="G2075" s="113" t="s">
        <v>3922</v>
      </c>
      <c r="H2075" s="113" t="s">
        <v>277</v>
      </c>
      <c r="I2075" s="113" t="s">
        <v>786</v>
      </c>
      <c r="J2075" s="113" t="s">
        <v>318</v>
      </c>
      <c r="K2075" s="113" t="s">
        <v>382</v>
      </c>
      <c r="L2075" s="113" t="s">
        <v>420</v>
      </c>
      <c r="M2075" s="113" t="s">
        <v>388</v>
      </c>
      <c r="N2075" s="113" t="s">
        <v>44</v>
      </c>
      <c r="O2075" s="113" t="s">
        <v>433</v>
      </c>
      <c r="P2075" s="113" t="s">
        <v>824</v>
      </c>
      <c r="Q2075" s="113">
        <v>331</v>
      </c>
      <c r="R2075" s="113" t="s">
        <v>83</v>
      </c>
      <c r="S2075" s="84" t="str">
        <f t="shared" si="224"/>
        <v>HATTERAS HERRINGBONE</v>
      </c>
      <c r="T2075" s="84" t="str">
        <f t="shared" si="227"/>
        <v>темно-серый</v>
      </c>
      <c r="Y2075" s="60">
        <f t="shared" si="228"/>
        <v>2</v>
      </c>
      <c r="Z2075" s="49">
        <f t="shared" si="229"/>
        <v>410</v>
      </c>
      <c r="AA2075" s="60">
        <f t="shared" si="230"/>
        <v>2410</v>
      </c>
    </row>
    <row r="2076" spans="1:27">
      <c r="A2076" s="84" t="str">
        <f t="shared" si="225"/>
        <v>6840510331</v>
      </c>
      <c r="B2076" s="84" t="str">
        <f t="shared" si="226"/>
        <v>02-410-05</v>
      </c>
      <c r="C2076" s="113" t="s">
        <v>3937</v>
      </c>
      <c r="D2076" s="113" t="s">
        <v>3932</v>
      </c>
      <c r="E2076" s="113" t="s">
        <v>798</v>
      </c>
      <c r="F2076" s="114">
        <v>60</v>
      </c>
      <c r="G2076" s="113" t="s">
        <v>3922</v>
      </c>
      <c r="H2076" s="113" t="s">
        <v>277</v>
      </c>
      <c r="I2076" s="113" t="s">
        <v>786</v>
      </c>
      <c r="J2076" s="113" t="s">
        <v>318</v>
      </c>
      <c r="K2076" s="113" t="s">
        <v>382</v>
      </c>
      <c r="L2076" s="113" t="s">
        <v>420</v>
      </c>
      <c r="M2076" s="113" t="s">
        <v>388</v>
      </c>
      <c r="N2076" s="113" t="s">
        <v>44</v>
      </c>
      <c r="O2076" s="113" t="s">
        <v>433</v>
      </c>
      <c r="P2076" s="113" t="s">
        <v>824</v>
      </c>
      <c r="Q2076" s="113">
        <v>331</v>
      </c>
      <c r="R2076" s="113" t="s">
        <v>83</v>
      </c>
      <c r="S2076" s="84" t="str">
        <f t="shared" si="224"/>
        <v>HATTERAS HERRINGBONE</v>
      </c>
      <c r="T2076" s="84" t="str">
        <f t="shared" si="227"/>
        <v>темно-серый</v>
      </c>
      <c r="Y2076" s="60">
        <f t="shared" si="228"/>
        <v>2</v>
      </c>
      <c r="Z2076" s="49">
        <f t="shared" si="229"/>
        <v>410</v>
      </c>
      <c r="AA2076" s="60">
        <f t="shared" si="230"/>
        <v>2410</v>
      </c>
    </row>
    <row r="2077" spans="1:27">
      <c r="A2077" s="84" t="str">
        <f t="shared" si="225"/>
        <v>6840510331</v>
      </c>
      <c r="B2077" s="84" t="str">
        <f t="shared" si="226"/>
        <v>02-410-05</v>
      </c>
      <c r="C2077" s="113" t="s">
        <v>3938</v>
      </c>
      <c r="D2077" s="113" t="s">
        <v>3932</v>
      </c>
      <c r="E2077" s="113" t="s">
        <v>788</v>
      </c>
      <c r="F2077" s="114">
        <v>61</v>
      </c>
      <c r="G2077" s="113" t="s">
        <v>3922</v>
      </c>
      <c r="H2077" s="113" t="s">
        <v>277</v>
      </c>
      <c r="I2077" s="113" t="s">
        <v>786</v>
      </c>
      <c r="J2077" s="113" t="s">
        <v>318</v>
      </c>
      <c r="K2077" s="113" t="s">
        <v>382</v>
      </c>
      <c r="L2077" s="113" t="s">
        <v>420</v>
      </c>
      <c r="M2077" s="113" t="s">
        <v>388</v>
      </c>
      <c r="N2077" s="113" t="s">
        <v>44</v>
      </c>
      <c r="O2077" s="113" t="s">
        <v>433</v>
      </c>
      <c r="P2077" s="113" t="s">
        <v>824</v>
      </c>
      <c r="Q2077" s="113">
        <v>331</v>
      </c>
      <c r="R2077" s="113" t="s">
        <v>83</v>
      </c>
      <c r="S2077" s="84" t="str">
        <f t="shared" si="224"/>
        <v>HATTERAS HERRINGBONE</v>
      </c>
      <c r="T2077" s="84" t="str">
        <f t="shared" si="227"/>
        <v>темно-серый</v>
      </c>
      <c r="Y2077" s="60">
        <f t="shared" si="228"/>
        <v>2</v>
      </c>
      <c r="Z2077" s="49">
        <f t="shared" si="229"/>
        <v>410</v>
      </c>
      <c r="AA2077" s="60">
        <f t="shared" si="230"/>
        <v>2410</v>
      </c>
    </row>
    <row r="2078" spans="1:27">
      <c r="A2078" s="84" t="str">
        <f t="shared" si="225"/>
        <v>6840510331</v>
      </c>
      <c r="B2078" s="84" t="str">
        <f t="shared" si="226"/>
        <v>02-410-05</v>
      </c>
      <c r="C2078" s="113" t="s">
        <v>3939</v>
      </c>
      <c r="D2078" s="113" t="s">
        <v>3932</v>
      </c>
      <c r="E2078" s="113" t="s">
        <v>835</v>
      </c>
      <c r="F2078" s="114">
        <v>62</v>
      </c>
      <c r="G2078" s="113" t="s">
        <v>3922</v>
      </c>
      <c r="H2078" s="113" t="s">
        <v>277</v>
      </c>
      <c r="I2078" s="113" t="s">
        <v>786</v>
      </c>
      <c r="J2078" s="113" t="s">
        <v>318</v>
      </c>
      <c r="K2078" s="113" t="s">
        <v>382</v>
      </c>
      <c r="L2078" s="113" t="s">
        <v>420</v>
      </c>
      <c r="M2078" s="113" t="s">
        <v>388</v>
      </c>
      <c r="N2078" s="113" t="s">
        <v>44</v>
      </c>
      <c r="O2078" s="113" t="s">
        <v>433</v>
      </c>
      <c r="P2078" s="113" t="s">
        <v>824</v>
      </c>
      <c r="Q2078" s="113">
        <v>331</v>
      </c>
      <c r="R2078" s="113" t="s">
        <v>83</v>
      </c>
      <c r="S2078" s="84" t="str">
        <f t="shared" si="224"/>
        <v>HATTERAS HERRINGBONE</v>
      </c>
      <c r="T2078" s="84" t="str">
        <f t="shared" si="227"/>
        <v>темно-серый</v>
      </c>
      <c r="Y2078" s="60">
        <f t="shared" si="228"/>
        <v>2</v>
      </c>
      <c r="Z2078" s="49">
        <f t="shared" si="229"/>
        <v>410</v>
      </c>
      <c r="AA2078" s="60">
        <f t="shared" si="230"/>
        <v>2410</v>
      </c>
    </row>
    <row r="2079" spans="1:27">
      <c r="A2079" s="84" t="str">
        <f t="shared" si="225"/>
        <v>6840510331</v>
      </c>
      <c r="B2079" s="84" t="str">
        <f t="shared" si="226"/>
        <v>02-410-05</v>
      </c>
      <c r="C2079" s="113" t="s">
        <v>3940</v>
      </c>
      <c r="D2079" s="113" t="s">
        <v>3932</v>
      </c>
      <c r="E2079" s="113" t="s">
        <v>789</v>
      </c>
      <c r="F2079" s="114">
        <v>63</v>
      </c>
      <c r="G2079" s="113" t="s">
        <v>3922</v>
      </c>
      <c r="H2079" s="113" t="s">
        <v>277</v>
      </c>
      <c r="I2079" s="113" t="s">
        <v>786</v>
      </c>
      <c r="J2079" s="113" t="s">
        <v>318</v>
      </c>
      <c r="K2079" s="113" t="s">
        <v>382</v>
      </c>
      <c r="L2079" s="113" t="s">
        <v>420</v>
      </c>
      <c r="M2079" s="113" t="s">
        <v>388</v>
      </c>
      <c r="N2079" s="113" t="s">
        <v>44</v>
      </c>
      <c r="O2079" s="113" t="s">
        <v>433</v>
      </c>
      <c r="P2079" s="113" t="s">
        <v>824</v>
      </c>
      <c r="Q2079" s="113">
        <v>331</v>
      </c>
      <c r="R2079" s="113" t="s">
        <v>83</v>
      </c>
      <c r="S2079" s="84" t="str">
        <f t="shared" si="224"/>
        <v>HATTERAS HERRINGBONE</v>
      </c>
      <c r="T2079" s="84" t="str">
        <f t="shared" si="227"/>
        <v>темно-серый</v>
      </c>
      <c r="Y2079" s="60">
        <f t="shared" si="228"/>
        <v>2</v>
      </c>
      <c r="Z2079" s="49">
        <f t="shared" si="229"/>
        <v>410</v>
      </c>
      <c r="AA2079" s="60">
        <f t="shared" si="230"/>
        <v>2410</v>
      </c>
    </row>
    <row r="2080" spans="1:27">
      <c r="A2080" s="84" t="str">
        <f t="shared" si="225"/>
        <v>6840513331</v>
      </c>
      <c r="B2080" s="84" t="str">
        <f t="shared" si="226"/>
        <v>02-411-05</v>
      </c>
      <c r="C2080" s="113" t="s">
        <v>3941</v>
      </c>
      <c r="D2080" s="113" t="s">
        <v>3942</v>
      </c>
      <c r="E2080" s="113" t="s">
        <v>787</v>
      </c>
      <c r="F2080" s="114">
        <v>57</v>
      </c>
      <c r="G2080" s="113" t="s">
        <v>3943</v>
      </c>
      <c r="H2080" s="113" t="s">
        <v>277</v>
      </c>
      <c r="I2080" s="113" t="s">
        <v>3944</v>
      </c>
      <c r="J2080" s="113" t="s">
        <v>318</v>
      </c>
      <c r="K2080" s="113" t="s">
        <v>382</v>
      </c>
      <c r="L2080" s="113" t="s">
        <v>420</v>
      </c>
      <c r="M2080" s="113" t="s">
        <v>388</v>
      </c>
      <c r="N2080" s="113" t="s">
        <v>44</v>
      </c>
      <c r="O2080" s="113" t="s">
        <v>428</v>
      </c>
      <c r="P2080" s="113" t="s">
        <v>824</v>
      </c>
      <c r="Q2080" s="113">
        <v>331</v>
      </c>
      <c r="R2080" s="113" t="s">
        <v>83</v>
      </c>
      <c r="S2080" s="84" t="str">
        <f t="shared" si="224"/>
        <v>HATTERAS LAMA</v>
      </c>
      <c r="T2080" s="84" t="str">
        <f t="shared" si="227"/>
        <v>темно-серый</v>
      </c>
      <c r="Y2080" s="60">
        <f t="shared" si="228"/>
        <v>2</v>
      </c>
      <c r="Z2080" s="49">
        <f t="shared" si="229"/>
        <v>411</v>
      </c>
      <c r="AA2080" s="60">
        <f t="shared" si="230"/>
        <v>2411</v>
      </c>
    </row>
    <row r="2081" spans="1:27">
      <c r="A2081" s="84" t="str">
        <f t="shared" si="225"/>
        <v>6840513331</v>
      </c>
      <c r="B2081" s="84" t="str">
        <f t="shared" si="226"/>
        <v>02-411-05</v>
      </c>
      <c r="C2081" s="113" t="s">
        <v>3945</v>
      </c>
      <c r="D2081" s="113" t="s">
        <v>3942</v>
      </c>
      <c r="E2081" s="113" t="s">
        <v>797</v>
      </c>
      <c r="F2081" s="114">
        <v>58</v>
      </c>
      <c r="G2081" s="113" t="s">
        <v>3943</v>
      </c>
      <c r="H2081" s="113" t="s">
        <v>277</v>
      </c>
      <c r="I2081" s="113" t="s">
        <v>3944</v>
      </c>
      <c r="J2081" s="113" t="s">
        <v>318</v>
      </c>
      <c r="K2081" s="113" t="s">
        <v>382</v>
      </c>
      <c r="L2081" s="113" t="s">
        <v>420</v>
      </c>
      <c r="M2081" s="113" t="s">
        <v>388</v>
      </c>
      <c r="N2081" s="113" t="s">
        <v>44</v>
      </c>
      <c r="O2081" s="113" t="s">
        <v>428</v>
      </c>
      <c r="P2081" s="113" t="s">
        <v>824</v>
      </c>
      <c r="Q2081" s="113">
        <v>331</v>
      </c>
      <c r="R2081" s="113" t="s">
        <v>83</v>
      </c>
      <c r="S2081" s="84" t="str">
        <f t="shared" si="224"/>
        <v>HATTERAS LAMA</v>
      </c>
      <c r="T2081" s="84" t="str">
        <f t="shared" si="227"/>
        <v>темно-серый</v>
      </c>
      <c r="Y2081" s="60">
        <f t="shared" si="228"/>
        <v>2</v>
      </c>
      <c r="Z2081" s="49">
        <f t="shared" si="229"/>
        <v>411</v>
      </c>
      <c r="AA2081" s="60">
        <f t="shared" si="230"/>
        <v>2411</v>
      </c>
    </row>
    <row r="2082" spans="1:27">
      <c r="A2082" s="84" t="str">
        <f t="shared" si="225"/>
        <v>6840513331</v>
      </c>
      <c r="B2082" s="84" t="str">
        <f t="shared" si="226"/>
        <v>02-411-05</v>
      </c>
      <c r="C2082" s="113" t="s">
        <v>3946</v>
      </c>
      <c r="D2082" s="113" t="s">
        <v>3942</v>
      </c>
      <c r="E2082" s="113" t="s">
        <v>785</v>
      </c>
      <c r="F2082" s="114">
        <v>59</v>
      </c>
      <c r="G2082" s="113" t="s">
        <v>3943</v>
      </c>
      <c r="H2082" s="113" t="s">
        <v>277</v>
      </c>
      <c r="I2082" s="113" t="s">
        <v>3944</v>
      </c>
      <c r="J2082" s="113" t="s">
        <v>318</v>
      </c>
      <c r="K2082" s="113" t="s">
        <v>382</v>
      </c>
      <c r="L2082" s="113" t="s">
        <v>420</v>
      </c>
      <c r="M2082" s="113" t="s">
        <v>388</v>
      </c>
      <c r="N2082" s="113" t="s">
        <v>44</v>
      </c>
      <c r="O2082" s="113" t="s">
        <v>428</v>
      </c>
      <c r="P2082" s="113" t="s">
        <v>824</v>
      </c>
      <c r="Q2082" s="113">
        <v>331</v>
      </c>
      <c r="R2082" s="113" t="s">
        <v>83</v>
      </c>
      <c r="S2082" s="84" t="str">
        <f t="shared" si="224"/>
        <v>HATTERAS LAMA</v>
      </c>
      <c r="T2082" s="84" t="str">
        <f t="shared" si="227"/>
        <v>темно-серый</v>
      </c>
      <c r="Y2082" s="60">
        <f t="shared" si="228"/>
        <v>2</v>
      </c>
      <c r="Z2082" s="49">
        <f t="shared" si="229"/>
        <v>411</v>
      </c>
      <c r="AA2082" s="60">
        <f t="shared" si="230"/>
        <v>2411</v>
      </c>
    </row>
    <row r="2083" spans="1:27">
      <c r="A2083" s="84" t="str">
        <f t="shared" si="225"/>
        <v>6840513331</v>
      </c>
      <c r="B2083" s="84" t="str">
        <f t="shared" si="226"/>
        <v>02-411-05</v>
      </c>
      <c r="C2083" s="113" t="s">
        <v>3947</v>
      </c>
      <c r="D2083" s="113" t="s">
        <v>3942</v>
      </c>
      <c r="E2083" s="113" t="s">
        <v>798</v>
      </c>
      <c r="F2083" s="114">
        <v>60</v>
      </c>
      <c r="G2083" s="113" t="s">
        <v>3943</v>
      </c>
      <c r="H2083" s="113" t="s">
        <v>277</v>
      </c>
      <c r="I2083" s="113" t="s">
        <v>3944</v>
      </c>
      <c r="J2083" s="113" t="s">
        <v>318</v>
      </c>
      <c r="K2083" s="113" t="s">
        <v>382</v>
      </c>
      <c r="L2083" s="113" t="s">
        <v>420</v>
      </c>
      <c r="M2083" s="113" t="s">
        <v>388</v>
      </c>
      <c r="N2083" s="113" t="s">
        <v>44</v>
      </c>
      <c r="O2083" s="113" t="s">
        <v>428</v>
      </c>
      <c r="P2083" s="113" t="s">
        <v>824</v>
      </c>
      <c r="Q2083" s="113">
        <v>331</v>
      </c>
      <c r="R2083" s="113" t="s">
        <v>83</v>
      </c>
      <c r="S2083" s="84" t="str">
        <f t="shared" si="224"/>
        <v>HATTERAS LAMA</v>
      </c>
      <c r="T2083" s="84" t="str">
        <f t="shared" si="227"/>
        <v>темно-серый</v>
      </c>
      <c r="Y2083" s="60">
        <f t="shared" si="228"/>
        <v>2</v>
      </c>
      <c r="Z2083" s="49">
        <f t="shared" si="229"/>
        <v>411</v>
      </c>
      <c r="AA2083" s="60">
        <f t="shared" si="230"/>
        <v>2411</v>
      </c>
    </row>
    <row r="2084" spans="1:27">
      <c r="A2084" s="84" t="str">
        <f t="shared" si="225"/>
        <v>6840513331</v>
      </c>
      <c r="B2084" s="84" t="str">
        <f t="shared" si="226"/>
        <v>02-411-05</v>
      </c>
      <c r="C2084" s="113" t="s">
        <v>3948</v>
      </c>
      <c r="D2084" s="113" t="s">
        <v>3942</v>
      </c>
      <c r="E2084" s="113" t="s">
        <v>788</v>
      </c>
      <c r="F2084" s="114">
        <v>61</v>
      </c>
      <c r="G2084" s="113" t="s">
        <v>3943</v>
      </c>
      <c r="H2084" s="113" t="s">
        <v>277</v>
      </c>
      <c r="I2084" s="113" t="s">
        <v>3944</v>
      </c>
      <c r="J2084" s="113" t="s">
        <v>318</v>
      </c>
      <c r="K2084" s="113" t="s">
        <v>382</v>
      </c>
      <c r="L2084" s="113" t="s">
        <v>420</v>
      </c>
      <c r="M2084" s="113" t="s">
        <v>388</v>
      </c>
      <c r="N2084" s="113" t="s">
        <v>44</v>
      </c>
      <c r="O2084" s="113" t="s">
        <v>428</v>
      </c>
      <c r="P2084" s="113" t="s">
        <v>824</v>
      </c>
      <c r="Q2084" s="113">
        <v>331</v>
      </c>
      <c r="R2084" s="113" t="s">
        <v>83</v>
      </c>
      <c r="S2084" s="84" t="str">
        <f t="shared" si="224"/>
        <v>HATTERAS LAMA</v>
      </c>
      <c r="T2084" s="84" t="str">
        <f t="shared" si="227"/>
        <v>темно-серый</v>
      </c>
      <c r="Y2084" s="60">
        <f t="shared" si="228"/>
        <v>2</v>
      </c>
      <c r="Z2084" s="49">
        <f t="shared" si="229"/>
        <v>411</v>
      </c>
      <c r="AA2084" s="60">
        <f t="shared" si="230"/>
        <v>2411</v>
      </c>
    </row>
    <row r="2085" spans="1:27">
      <c r="A2085" s="84" t="str">
        <f t="shared" si="225"/>
        <v>68611018</v>
      </c>
      <c r="B2085" s="84" t="str">
        <f t="shared" si="226"/>
        <v>02-374-18</v>
      </c>
      <c r="C2085" s="113" t="s">
        <v>3949</v>
      </c>
      <c r="D2085" s="113" t="s">
        <v>3950</v>
      </c>
      <c r="E2085" s="113" t="s">
        <v>787</v>
      </c>
      <c r="F2085" s="114">
        <v>57</v>
      </c>
      <c r="G2085" s="113" t="s">
        <v>3651</v>
      </c>
      <c r="H2085" s="113" t="s">
        <v>78</v>
      </c>
      <c r="I2085" s="113" t="s">
        <v>1568</v>
      </c>
      <c r="J2085" s="113" t="s">
        <v>318</v>
      </c>
      <c r="K2085" s="113" t="s">
        <v>382</v>
      </c>
      <c r="L2085" s="113" t="s">
        <v>420</v>
      </c>
      <c r="M2085" s="113" t="s">
        <v>388</v>
      </c>
      <c r="N2085" s="113" t="s">
        <v>1569</v>
      </c>
      <c r="O2085" s="113" t="s">
        <v>433</v>
      </c>
      <c r="P2085" s="113" t="s">
        <v>824</v>
      </c>
      <c r="Q2085" s="113">
        <v>8</v>
      </c>
      <c r="R2085" s="113" t="s">
        <v>78</v>
      </c>
      <c r="S2085" s="84" t="str">
        <f t="shared" si="224"/>
        <v>8-PANEL CAP CORD</v>
      </c>
      <c r="T2085" s="84" t="str">
        <f t="shared" si="227"/>
        <v>красный</v>
      </c>
      <c r="Y2085" s="60">
        <f t="shared" si="228"/>
        <v>2</v>
      </c>
      <c r="Z2085" s="49">
        <f t="shared" si="229"/>
        <v>374</v>
      </c>
      <c r="AA2085" s="60">
        <f t="shared" si="230"/>
        <v>2374</v>
      </c>
    </row>
    <row r="2086" spans="1:27">
      <c r="A2086" s="84" t="str">
        <f t="shared" si="225"/>
        <v>68611018</v>
      </c>
      <c r="B2086" s="84" t="str">
        <f t="shared" si="226"/>
        <v>02-374-18</v>
      </c>
      <c r="C2086" s="113" t="s">
        <v>3951</v>
      </c>
      <c r="D2086" s="113" t="s">
        <v>3950</v>
      </c>
      <c r="E2086" s="113" t="s">
        <v>785</v>
      </c>
      <c r="F2086" s="114">
        <v>59</v>
      </c>
      <c r="G2086" s="113" t="s">
        <v>3651</v>
      </c>
      <c r="H2086" s="113" t="s">
        <v>78</v>
      </c>
      <c r="I2086" s="113" t="s">
        <v>1568</v>
      </c>
      <c r="J2086" s="113" t="s">
        <v>318</v>
      </c>
      <c r="K2086" s="113" t="s">
        <v>382</v>
      </c>
      <c r="L2086" s="113" t="s">
        <v>420</v>
      </c>
      <c r="M2086" s="113" t="s">
        <v>388</v>
      </c>
      <c r="N2086" s="113" t="s">
        <v>1569</v>
      </c>
      <c r="O2086" s="113" t="s">
        <v>433</v>
      </c>
      <c r="P2086" s="113" t="s">
        <v>824</v>
      </c>
      <c r="Q2086" s="113">
        <v>8</v>
      </c>
      <c r="R2086" s="113" t="s">
        <v>78</v>
      </c>
      <c r="S2086" s="84" t="str">
        <f t="shared" si="224"/>
        <v>8-PANEL CAP CORD</v>
      </c>
      <c r="T2086" s="84" t="str">
        <f t="shared" si="227"/>
        <v>красный</v>
      </c>
      <c r="Y2086" s="60">
        <f t="shared" si="228"/>
        <v>2</v>
      </c>
      <c r="Z2086" s="49">
        <f t="shared" si="229"/>
        <v>374</v>
      </c>
      <c r="AA2086" s="60">
        <f t="shared" si="230"/>
        <v>2374</v>
      </c>
    </row>
    <row r="2087" spans="1:27">
      <c r="A2087" s="84" t="str">
        <f t="shared" si="225"/>
        <v>68611018</v>
      </c>
      <c r="B2087" s="84" t="str">
        <f t="shared" si="226"/>
        <v>02-374-18</v>
      </c>
      <c r="C2087" s="113" t="s">
        <v>3952</v>
      </c>
      <c r="D2087" s="113" t="s">
        <v>3950</v>
      </c>
      <c r="E2087" s="113" t="s">
        <v>788</v>
      </c>
      <c r="F2087" s="114">
        <v>61</v>
      </c>
      <c r="G2087" s="113" t="s">
        <v>3651</v>
      </c>
      <c r="H2087" s="113" t="s">
        <v>78</v>
      </c>
      <c r="I2087" s="113" t="s">
        <v>1568</v>
      </c>
      <c r="J2087" s="113" t="s">
        <v>318</v>
      </c>
      <c r="K2087" s="113" t="s">
        <v>382</v>
      </c>
      <c r="L2087" s="113" t="s">
        <v>420</v>
      </c>
      <c r="M2087" s="113" t="s">
        <v>388</v>
      </c>
      <c r="N2087" s="113" t="s">
        <v>1569</v>
      </c>
      <c r="O2087" s="113" t="s">
        <v>433</v>
      </c>
      <c r="P2087" s="113" t="s">
        <v>824</v>
      </c>
      <c r="Q2087" s="113">
        <v>8</v>
      </c>
      <c r="R2087" s="113" t="s">
        <v>78</v>
      </c>
      <c r="S2087" s="84" t="str">
        <f t="shared" si="224"/>
        <v>8-PANEL CAP CORD</v>
      </c>
      <c r="T2087" s="84" t="str">
        <f t="shared" si="227"/>
        <v>красный</v>
      </c>
      <c r="Y2087" s="60">
        <f t="shared" si="228"/>
        <v>2</v>
      </c>
      <c r="Z2087" s="49">
        <f t="shared" si="229"/>
        <v>374</v>
      </c>
      <c r="AA2087" s="60">
        <f t="shared" si="230"/>
        <v>2374</v>
      </c>
    </row>
    <row r="2088" spans="1:27">
      <c r="A2088" s="84" t="str">
        <f t="shared" si="225"/>
        <v>68611012</v>
      </c>
      <c r="B2088" s="84" t="str">
        <f t="shared" si="226"/>
        <v>02-374-16</v>
      </c>
      <c r="C2088" s="113" t="s">
        <v>3953</v>
      </c>
      <c r="D2088" s="113" t="s">
        <v>3954</v>
      </c>
      <c r="E2088" s="113" t="s">
        <v>787</v>
      </c>
      <c r="F2088" s="114">
        <v>57</v>
      </c>
      <c r="G2088" s="113" t="s">
        <v>3651</v>
      </c>
      <c r="H2088" s="113" t="s">
        <v>55</v>
      </c>
      <c r="I2088" s="113" t="s">
        <v>1568</v>
      </c>
      <c r="J2088" s="113" t="s">
        <v>318</v>
      </c>
      <c r="K2088" s="113" t="s">
        <v>382</v>
      </c>
      <c r="L2088" s="113" t="s">
        <v>420</v>
      </c>
      <c r="M2088" s="113" t="s">
        <v>388</v>
      </c>
      <c r="N2088" s="113" t="s">
        <v>1569</v>
      </c>
      <c r="O2088" s="113" t="s">
        <v>433</v>
      </c>
      <c r="P2088" s="113" t="s">
        <v>824</v>
      </c>
      <c r="Q2088" s="113">
        <v>2</v>
      </c>
      <c r="R2088" s="113" t="s">
        <v>71</v>
      </c>
      <c r="S2088" s="84" t="str">
        <f t="shared" si="224"/>
        <v>8-PANEL CAP CORD</v>
      </c>
      <c r="T2088" s="84" t="str">
        <f t="shared" si="227"/>
        <v>темно-синий</v>
      </c>
      <c r="Y2088" s="60">
        <f t="shared" si="228"/>
        <v>2</v>
      </c>
      <c r="Z2088" s="49">
        <f t="shared" si="229"/>
        <v>374</v>
      </c>
      <c r="AA2088" s="60">
        <f t="shared" si="230"/>
        <v>2374</v>
      </c>
    </row>
    <row r="2089" spans="1:27">
      <c r="A2089" s="84" t="str">
        <f t="shared" si="225"/>
        <v>68611012</v>
      </c>
      <c r="B2089" s="84" t="str">
        <f t="shared" si="226"/>
        <v>02-374-16</v>
      </c>
      <c r="C2089" s="113" t="s">
        <v>3955</v>
      </c>
      <c r="D2089" s="113" t="s">
        <v>3954</v>
      </c>
      <c r="E2089" s="113" t="s">
        <v>785</v>
      </c>
      <c r="F2089" s="114">
        <v>59</v>
      </c>
      <c r="G2089" s="113" t="s">
        <v>3651</v>
      </c>
      <c r="H2089" s="113" t="s">
        <v>55</v>
      </c>
      <c r="I2089" s="113" t="s">
        <v>1568</v>
      </c>
      <c r="J2089" s="113" t="s">
        <v>318</v>
      </c>
      <c r="K2089" s="113" t="s">
        <v>382</v>
      </c>
      <c r="L2089" s="113" t="s">
        <v>420</v>
      </c>
      <c r="M2089" s="113" t="s">
        <v>388</v>
      </c>
      <c r="N2089" s="113" t="s">
        <v>1569</v>
      </c>
      <c r="O2089" s="113" t="s">
        <v>433</v>
      </c>
      <c r="P2089" s="113" t="s">
        <v>824</v>
      </c>
      <c r="Q2089" s="113">
        <v>2</v>
      </c>
      <c r="R2089" s="113" t="s">
        <v>71</v>
      </c>
      <c r="S2089" s="84" t="str">
        <f t="shared" si="224"/>
        <v>8-PANEL CAP CORD</v>
      </c>
      <c r="T2089" s="84" t="str">
        <f t="shared" si="227"/>
        <v>темно-синий</v>
      </c>
      <c r="Y2089" s="60">
        <f t="shared" si="228"/>
        <v>2</v>
      </c>
      <c r="Z2089" s="49">
        <f t="shared" si="229"/>
        <v>374</v>
      </c>
      <c r="AA2089" s="60">
        <f t="shared" si="230"/>
        <v>2374</v>
      </c>
    </row>
    <row r="2090" spans="1:27">
      <c r="A2090" s="84" t="str">
        <f t="shared" si="225"/>
        <v>68611012</v>
      </c>
      <c r="B2090" s="84" t="str">
        <f t="shared" si="226"/>
        <v>02-374-16</v>
      </c>
      <c r="C2090" s="113" t="s">
        <v>3956</v>
      </c>
      <c r="D2090" s="113" t="s">
        <v>3954</v>
      </c>
      <c r="E2090" s="113" t="s">
        <v>788</v>
      </c>
      <c r="F2090" s="114">
        <v>61</v>
      </c>
      <c r="G2090" s="113" t="s">
        <v>3651</v>
      </c>
      <c r="H2090" s="113" t="s">
        <v>55</v>
      </c>
      <c r="I2090" s="113" t="s">
        <v>1568</v>
      </c>
      <c r="J2090" s="113" t="s">
        <v>318</v>
      </c>
      <c r="K2090" s="113" t="s">
        <v>382</v>
      </c>
      <c r="L2090" s="113" t="s">
        <v>420</v>
      </c>
      <c r="M2090" s="113" t="s">
        <v>388</v>
      </c>
      <c r="N2090" s="113" t="s">
        <v>1569</v>
      </c>
      <c r="O2090" s="113" t="s">
        <v>433</v>
      </c>
      <c r="P2090" s="113" t="s">
        <v>824</v>
      </c>
      <c r="Q2090" s="113">
        <v>2</v>
      </c>
      <c r="R2090" s="113" t="s">
        <v>71</v>
      </c>
      <c r="S2090" s="84" t="str">
        <f t="shared" si="224"/>
        <v>8-PANEL CAP CORD</v>
      </c>
      <c r="T2090" s="84" t="str">
        <f t="shared" si="227"/>
        <v>темно-синий</v>
      </c>
      <c r="Y2090" s="60">
        <f t="shared" si="228"/>
        <v>2</v>
      </c>
      <c r="Z2090" s="49">
        <f t="shared" si="229"/>
        <v>374</v>
      </c>
      <c r="AA2090" s="60">
        <f t="shared" si="230"/>
        <v>2374</v>
      </c>
    </row>
    <row r="2091" spans="1:27">
      <c r="A2091" s="84" t="str">
        <f t="shared" si="225"/>
        <v>68611012</v>
      </c>
      <c r="B2091" s="84" t="str">
        <f t="shared" si="226"/>
        <v>02-374-16</v>
      </c>
      <c r="C2091" s="113" t="s">
        <v>3957</v>
      </c>
      <c r="D2091" s="113" t="s">
        <v>3954</v>
      </c>
      <c r="E2091" s="113" t="s">
        <v>789</v>
      </c>
      <c r="F2091" s="114">
        <v>63</v>
      </c>
      <c r="G2091" s="113" t="s">
        <v>3651</v>
      </c>
      <c r="H2091" s="113" t="s">
        <v>55</v>
      </c>
      <c r="I2091" s="113" t="s">
        <v>1568</v>
      </c>
      <c r="J2091" s="113" t="s">
        <v>318</v>
      </c>
      <c r="K2091" s="113" t="s">
        <v>382</v>
      </c>
      <c r="L2091" s="113" t="s">
        <v>420</v>
      </c>
      <c r="M2091" s="113" t="s">
        <v>388</v>
      </c>
      <c r="N2091" s="113" t="s">
        <v>1569</v>
      </c>
      <c r="O2091" s="113" t="s">
        <v>433</v>
      </c>
      <c r="P2091" s="113" t="s">
        <v>824</v>
      </c>
      <c r="Q2091" s="113">
        <v>2</v>
      </c>
      <c r="R2091" s="113" t="s">
        <v>71</v>
      </c>
      <c r="S2091" s="84" t="str">
        <f t="shared" si="224"/>
        <v>8-PANEL CAP CORD</v>
      </c>
      <c r="T2091" s="84" t="str">
        <f t="shared" si="227"/>
        <v>темно-синий</v>
      </c>
      <c r="Y2091" s="60">
        <f t="shared" si="228"/>
        <v>2</v>
      </c>
      <c r="Z2091" s="49">
        <f t="shared" si="229"/>
        <v>374</v>
      </c>
      <c r="AA2091" s="60">
        <f t="shared" si="230"/>
        <v>2374</v>
      </c>
    </row>
    <row r="2092" spans="1:27">
      <c r="A2092" s="84" t="str">
        <f t="shared" si="225"/>
        <v>18101011</v>
      </c>
      <c r="B2092" s="84" t="str">
        <f t="shared" si="226"/>
        <v>02-412-09</v>
      </c>
      <c r="C2092" s="113" t="s">
        <v>3958</v>
      </c>
      <c r="D2092" s="113" t="s">
        <v>3959</v>
      </c>
      <c r="E2092" s="113" t="s">
        <v>790</v>
      </c>
      <c r="F2092" s="114">
        <v>55</v>
      </c>
      <c r="G2092" s="113" t="s">
        <v>3960</v>
      </c>
      <c r="H2092" s="113" t="s">
        <v>53</v>
      </c>
      <c r="I2092" s="113" t="s">
        <v>1026</v>
      </c>
      <c r="J2092" s="113" t="s">
        <v>325</v>
      </c>
      <c r="K2092" s="113" t="s">
        <v>382</v>
      </c>
      <c r="L2092" s="113" t="s">
        <v>420</v>
      </c>
      <c r="M2092" s="113" t="s">
        <v>388</v>
      </c>
      <c r="N2092" s="113" t="s">
        <v>44</v>
      </c>
      <c r="O2092" s="113" t="s">
        <v>386</v>
      </c>
      <c r="P2092" s="113" t="s">
        <v>824</v>
      </c>
      <c r="Q2092" s="113">
        <v>1</v>
      </c>
      <c r="R2092" s="113" t="s">
        <v>53</v>
      </c>
      <c r="S2092" s="84" t="str">
        <f t="shared" si="224"/>
        <v>BUCKET CASHMERE EF</v>
      </c>
      <c r="T2092" s="84" t="str">
        <f t="shared" si="227"/>
        <v>черный</v>
      </c>
      <c r="Y2092" s="60">
        <f t="shared" si="228"/>
        <v>2</v>
      </c>
      <c r="Z2092" s="49">
        <f t="shared" si="229"/>
        <v>412</v>
      </c>
      <c r="AA2092" s="60">
        <f t="shared" si="230"/>
        <v>2412</v>
      </c>
    </row>
    <row r="2093" spans="1:27">
      <c r="A2093" s="84" t="str">
        <f t="shared" si="225"/>
        <v>18101011</v>
      </c>
      <c r="B2093" s="84" t="str">
        <f t="shared" si="226"/>
        <v>02-412-09</v>
      </c>
      <c r="C2093" s="113" t="s">
        <v>3961</v>
      </c>
      <c r="D2093" s="113" t="s">
        <v>3959</v>
      </c>
      <c r="E2093" s="113" t="s">
        <v>787</v>
      </c>
      <c r="F2093" s="114">
        <v>57</v>
      </c>
      <c r="G2093" s="113" t="s">
        <v>3960</v>
      </c>
      <c r="H2093" s="113" t="s">
        <v>53</v>
      </c>
      <c r="I2093" s="113" t="s">
        <v>1026</v>
      </c>
      <c r="J2093" s="113" t="s">
        <v>325</v>
      </c>
      <c r="K2093" s="113" t="s">
        <v>382</v>
      </c>
      <c r="L2093" s="113" t="s">
        <v>420</v>
      </c>
      <c r="M2093" s="113" t="s">
        <v>388</v>
      </c>
      <c r="N2093" s="113" t="s">
        <v>44</v>
      </c>
      <c r="O2093" s="113" t="s">
        <v>386</v>
      </c>
      <c r="P2093" s="113" t="s">
        <v>824</v>
      </c>
      <c r="Q2093" s="113">
        <v>1</v>
      </c>
      <c r="R2093" s="113" t="s">
        <v>53</v>
      </c>
      <c r="S2093" s="84" t="str">
        <f t="shared" si="224"/>
        <v>BUCKET CASHMERE EF</v>
      </c>
      <c r="T2093" s="84" t="str">
        <f t="shared" si="227"/>
        <v>черный</v>
      </c>
      <c r="Y2093" s="60">
        <f t="shared" si="228"/>
        <v>2</v>
      </c>
      <c r="Z2093" s="49">
        <f t="shared" si="229"/>
        <v>412</v>
      </c>
      <c r="AA2093" s="60">
        <f t="shared" si="230"/>
        <v>2412</v>
      </c>
    </row>
    <row r="2094" spans="1:27">
      <c r="A2094" s="84" t="str">
        <f t="shared" si="225"/>
        <v>18101011</v>
      </c>
      <c r="B2094" s="84" t="str">
        <f t="shared" si="226"/>
        <v>02-412-09</v>
      </c>
      <c r="C2094" s="113" t="s">
        <v>3962</v>
      </c>
      <c r="D2094" s="113" t="s">
        <v>3959</v>
      </c>
      <c r="E2094" s="113" t="s">
        <v>785</v>
      </c>
      <c r="F2094" s="114">
        <v>59</v>
      </c>
      <c r="G2094" s="113" t="s">
        <v>3960</v>
      </c>
      <c r="H2094" s="113" t="s">
        <v>53</v>
      </c>
      <c r="I2094" s="113" t="s">
        <v>1026</v>
      </c>
      <c r="J2094" s="113" t="s">
        <v>325</v>
      </c>
      <c r="K2094" s="113" t="s">
        <v>382</v>
      </c>
      <c r="L2094" s="113" t="s">
        <v>420</v>
      </c>
      <c r="M2094" s="113" t="s">
        <v>388</v>
      </c>
      <c r="N2094" s="113" t="s">
        <v>44</v>
      </c>
      <c r="O2094" s="113" t="s">
        <v>386</v>
      </c>
      <c r="P2094" s="113" t="s">
        <v>824</v>
      </c>
      <c r="Q2094" s="113">
        <v>1</v>
      </c>
      <c r="R2094" s="113" t="s">
        <v>53</v>
      </c>
      <c r="S2094" s="84" t="str">
        <f t="shared" si="224"/>
        <v>BUCKET CASHMERE EF</v>
      </c>
      <c r="T2094" s="84" t="str">
        <f t="shared" si="227"/>
        <v>черный</v>
      </c>
      <c r="Y2094" s="60">
        <f t="shared" si="228"/>
        <v>2</v>
      </c>
      <c r="Z2094" s="49">
        <f t="shared" si="229"/>
        <v>412</v>
      </c>
      <c r="AA2094" s="60">
        <f t="shared" si="230"/>
        <v>2412</v>
      </c>
    </row>
    <row r="2095" spans="1:27">
      <c r="A2095" s="84" t="str">
        <f t="shared" si="225"/>
        <v>18101011</v>
      </c>
      <c r="B2095" s="84" t="str">
        <f t="shared" si="226"/>
        <v>02-412-09</v>
      </c>
      <c r="C2095" s="113" t="s">
        <v>3963</v>
      </c>
      <c r="D2095" s="113" t="s">
        <v>3959</v>
      </c>
      <c r="E2095" s="113" t="s">
        <v>788</v>
      </c>
      <c r="F2095" s="114">
        <v>61</v>
      </c>
      <c r="G2095" s="113" t="s">
        <v>3960</v>
      </c>
      <c r="H2095" s="113" t="s">
        <v>53</v>
      </c>
      <c r="I2095" s="113" t="s">
        <v>1026</v>
      </c>
      <c r="J2095" s="113" t="s">
        <v>325</v>
      </c>
      <c r="K2095" s="113" t="s">
        <v>382</v>
      </c>
      <c r="L2095" s="113" t="s">
        <v>420</v>
      </c>
      <c r="M2095" s="113" t="s">
        <v>388</v>
      </c>
      <c r="N2095" s="113" t="s">
        <v>44</v>
      </c>
      <c r="O2095" s="113" t="s">
        <v>386</v>
      </c>
      <c r="P2095" s="113" t="s">
        <v>824</v>
      </c>
      <c r="Q2095" s="113">
        <v>1</v>
      </c>
      <c r="R2095" s="113" t="s">
        <v>53</v>
      </c>
      <c r="S2095" s="84" t="str">
        <f t="shared" si="224"/>
        <v>BUCKET CASHMERE EF</v>
      </c>
      <c r="T2095" s="84" t="str">
        <f t="shared" si="227"/>
        <v>черный</v>
      </c>
      <c r="Y2095" s="60">
        <f t="shared" si="228"/>
        <v>2</v>
      </c>
      <c r="Z2095" s="49">
        <f t="shared" si="229"/>
        <v>412</v>
      </c>
      <c r="AA2095" s="60">
        <f t="shared" si="230"/>
        <v>2412</v>
      </c>
    </row>
    <row r="2096" spans="1:27">
      <c r="A2096" s="84" t="str">
        <f t="shared" si="225"/>
        <v>1810201268</v>
      </c>
      <c r="B2096" s="84" t="str">
        <f t="shared" si="226"/>
        <v>02-413-00</v>
      </c>
      <c r="C2096" s="113" t="s">
        <v>3964</v>
      </c>
      <c r="D2096" s="113" t="s">
        <v>3965</v>
      </c>
      <c r="E2096" s="113" t="s">
        <v>787</v>
      </c>
      <c r="F2096" s="114">
        <v>57</v>
      </c>
      <c r="G2096" s="113" t="s">
        <v>3966</v>
      </c>
      <c r="H2096" s="113" t="s">
        <v>185</v>
      </c>
      <c r="I2096" s="113" t="s">
        <v>3967</v>
      </c>
      <c r="J2096" s="113" t="s">
        <v>325</v>
      </c>
      <c r="K2096" s="113" t="s">
        <v>382</v>
      </c>
      <c r="L2096" s="113" t="s">
        <v>420</v>
      </c>
      <c r="M2096" s="113" t="s">
        <v>388</v>
      </c>
      <c r="N2096" s="113" t="s">
        <v>44</v>
      </c>
      <c r="O2096" s="113" t="s">
        <v>433</v>
      </c>
      <c r="P2096" s="113" t="s">
        <v>824</v>
      </c>
      <c r="Q2096" s="113">
        <v>268</v>
      </c>
      <c r="R2096" s="113" t="s">
        <v>78</v>
      </c>
      <c r="S2096" s="84" t="str">
        <f t="shared" si="224"/>
        <v>BUCKET CHECK</v>
      </c>
      <c r="T2096" s="84" t="str">
        <f t="shared" si="227"/>
        <v>красный / синий</v>
      </c>
      <c r="Y2096" s="60">
        <f t="shared" si="228"/>
        <v>2</v>
      </c>
      <c r="Z2096" s="49">
        <f t="shared" si="229"/>
        <v>413</v>
      </c>
      <c r="AA2096" s="60">
        <f t="shared" si="230"/>
        <v>2413</v>
      </c>
    </row>
    <row r="2097" spans="1:27">
      <c r="A2097" s="84" t="str">
        <f t="shared" si="225"/>
        <v>1810201268</v>
      </c>
      <c r="B2097" s="84" t="str">
        <f t="shared" si="226"/>
        <v>02-413-00</v>
      </c>
      <c r="C2097" s="113" t="s">
        <v>3968</v>
      </c>
      <c r="D2097" s="113" t="s">
        <v>3965</v>
      </c>
      <c r="E2097" s="113" t="s">
        <v>785</v>
      </c>
      <c r="F2097" s="114">
        <v>59</v>
      </c>
      <c r="G2097" s="113" t="s">
        <v>3966</v>
      </c>
      <c r="H2097" s="113" t="s">
        <v>185</v>
      </c>
      <c r="I2097" s="113" t="s">
        <v>3967</v>
      </c>
      <c r="J2097" s="113" t="s">
        <v>325</v>
      </c>
      <c r="K2097" s="113" t="s">
        <v>382</v>
      </c>
      <c r="L2097" s="113" t="s">
        <v>420</v>
      </c>
      <c r="M2097" s="113" t="s">
        <v>388</v>
      </c>
      <c r="N2097" s="113" t="s">
        <v>44</v>
      </c>
      <c r="O2097" s="113" t="s">
        <v>433</v>
      </c>
      <c r="P2097" s="113" t="s">
        <v>824</v>
      </c>
      <c r="Q2097" s="113">
        <v>268</v>
      </c>
      <c r="R2097" s="113" t="s">
        <v>78</v>
      </c>
      <c r="S2097" s="84" t="str">
        <f t="shared" si="224"/>
        <v>BUCKET CHECK</v>
      </c>
      <c r="T2097" s="84" t="str">
        <f t="shared" si="227"/>
        <v>красный / синий</v>
      </c>
      <c r="Y2097" s="60">
        <f t="shared" si="228"/>
        <v>2</v>
      </c>
      <c r="Z2097" s="49">
        <f t="shared" si="229"/>
        <v>413</v>
      </c>
      <c r="AA2097" s="60">
        <f t="shared" si="230"/>
        <v>2413</v>
      </c>
    </row>
    <row r="2098" spans="1:27">
      <c r="A2098" s="84" t="str">
        <f t="shared" si="225"/>
        <v>1810201268</v>
      </c>
      <c r="B2098" s="84" t="str">
        <f t="shared" si="226"/>
        <v>02-413-00</v>
      </c>
      <c r="C2098" s="113" t="s">
        <v>3969</v>
      </c>
      <c r="D2098" s="113" t="s">
        <v>3965</v>
      </c>
      <c r="E2098" s="113" t="s">
        <v>788</v>
      </c>
      <c r="F2098" s="114">
        <v>61</v>
      </c>
      <c r="G2098" s="113" t="s">
        <v>3966</v>
      </c>
      <c r="H2098" s="113" t="s">
        <v>185</v>
      </c>
      <c r="I2098" s="113" t="s">
        <v>3967</v>
      </c>
      <c r="J2098" s="113" t="s">
        <v>325</v>
      </c>
      <c r="K2098" s="113" t="s">
        <v>382</v>
      </c>
      <c r="L2098" s="113" t="s">
        <v>420</v>
      </c>
      <c r="M2098" s="113" t="s">
        <v>388</v>
      </c>
      <c r="N2098" s="113" t="s">
        <v>44</v>
      </c>
      <c r="O2098" s="113" t="s">
        <v>433</v>
      </c>
      <c r="P2098" s="113" t="s">
        <v>824</v>
      </c>
      <c r="Q2098" s="113">
        <v>268</v>
      </c>
      <c r="R2098" s="113" t="s">
        <v>78</v>
      </c>
      <c r="S2098" s="84" t="str">
        <f t="shared" si="224"/>
        <v>BUCKET CHECK</v>
      </c>
      <c r="T2098" s="84" t="str">
        <f t="shared" si="227"/>
        <v>красный / синий</v>
      </c>
      <c r="Y2098" s="60">
        <f t="shared" si="228"/>
        <v>2</v>
      </c>
      <c r="Z2098" s="49">
        <f t="shared" si="229"/>
        <v>413</v>
      </c>
      <c r="AA2098" s="60">
        <f t="shared" si="230"/>
        <v>2413</v>
      </c>
    </row>
    <row r="2099" spans="1:27">
      <c r="A2099" s="84" t="str">
        <f t="shared" si="225"/>
        <v>94972171</v>
      </c>
      <c r="B2099" s="84" t="str">
        <f t="shared" si="226"/>
        <v>02-414-09</v>
      </c>
      <c r="C2099" s="113" t="s">
        <v>3970</v>
      </c>
      <c r="D2099" s="113" t="s">
        <v>3971</v>
      </c>
      <c r="E2099" s="113">
        <v>8.5</v>
      </c>
      <c r="F2099" s="114">
        <v>85</v>
      </c>
      <c r="G2099" s="113" t="s">
        <v>3972</v>
      </c>
      <c r="H2099" s="113" t="s">
        <v>53</v>
      </c>
      <c r="I2099" s="113" t="s">
        <v>810</v>
      </c>
      <c r="J2099" s="113" t="s">
        <v>337</v>
      </c>
      <c r="K2099" s="113" t="s">
        <v>382</v>
      </c>
      <c r="L2099" s="113" t="s">
        <v>420</v>
      </c>
      <c r="M2099" s="113" t="s">
        <v>389</v>
      </c>
      <c r="N2099" s="113" t="s">
        <v>32</v>
      </c>
      <c r="O2099" s="113" t="s">
        <v>386</v>
      </c>
      <c r="P2099" s="113" t="s">
        <v>824</v>
      </c>
      <c r="Q2099" s="113">
        <v>1</v>
      </c>
      <c r="R2099" s="113" t="s">
        <v>53</v>
      </c>
      <c r="S2099" s="84" t="str">
        <f t="shared" si="224"/>
        <v>GLOVES GOAT NAPPA</v>
      </c>
      <c r="T2099" s="84" t="str">
        <f t="shared" si="227"/>
        <v>черный</v>
      </c>
      <c r="Y2099" s="60">
        <f t="shared" si="228"/>
        <v>2</v>
      </c>
      <c r="Z2099" s="49">
        <f t="shared" si="229"/>
        <v>414</v>
      </c>
      <c r="AA2099" s="60">
        <f t="shared" si="230"/>
        <v>2414</v>
      </c>
    </row>
    <row r="2100" spans="1:27">
      <c r="A2100" s="84" t="str">
        <f t="shared" si="225"/>
        <v>94972171</v>
      </c>
      <c r="B2100" s="84" t="str">
        <f t="shared" si="226"/>
        <v>02-414-09</v>
      </c>
      <c r="C2100" s="113" t="s">
        <v>3973</v>
      </c>
      <c r="D2100" s="113" t="s">
        <v>3971</v>
      </c>
      <c r="E2100" s="113">
        <v>9</v>
      </c>
      <c r="F2100" s="114">
        <v>9</v>
      </c>
      <c r="G2100" s="113" t="s">
        <v>3972</v>
      </c>
      <c r="H2100" s="113" t="s">
        <v>53</v>
      </c>
      <c r="I2100" s="113" t="s">
        <v>810</v>
      </c>
      <c r="J2100" s="113" t="s">
        <v>337</v>
      </c>
      <c r="K2100" s="113" t="s">
        <v>382</v>
      </c>
      <c r="L2100" s="113" t="s">
        <v>420</v>
      </c>
      <c r="M2100" s="113" t="s">
        <v>389</v>
      </c>
      <c r="N2100" s="113" t="s">
        <v>32</v>
      </c>
      <c r="O2100" s="113" t="s">
        <v>386</v>
      </c>
      <c r="P2100" s="113" t="s">
        <v>824</v>
      </c>
      <c r="Q2100" s="113">
        <v>1</v>
      </c>
      <c r="R2100" s="113" t="s">
        <v>53</v>
      </c>
      <c r="S2100" s="84" t="str">
        <f t="shared" si="224"/>
        <v>GLOVES GOAT NAPPA</v>
      </c>
      <c r="T2100" s="84" t="str">
        <f t="shared" si="227"/>
        <v>черный</v>
      </c>
      <c r="Y2100" s="60">
        <f t="shared" si="228"/>
        <v>2</v>
      </c>
      <c r="Z2100" s="49">
        <f t="shared" si="229"/>
        <v>414</v>
      </c>
      <c r="AA2100" s="60">
        <f t="shared" si="230"/>
        <v>2414</v>
      </c>
    </row>
    <row r="2101" spans="1:27">
      <c r="A2101" s="84" t="str">
        <f t="shared" si="225"/>
        <v>94972171</v>
      </c>
      <c r="B2101" s="84" t="str">
        <f t="shared" si="226"/>
        <v>02-414-09</v>
      </c>
      <c r="C2101" s="113" t="s">
        <v>3974</v>
      </c>
      <c r="D2101" s="113" t="s">
        <v>3971</v>
      </c>
      <c r="E2101" s="113">
        <v>9.5</v>
      </c>
      <c r="F2101" s="114">
        <v>95</v>
      </c>
      <c r="G2101" s="113" t="s">
        <v>3972</v>
      </c>
      <c r="H2101" s="113" t="s">
        <v>53</v>
      </c>
      <c r="I2101" s="113" t="s">
        <v>810</v>
      </c>
      <c r="J2101" s="113" t="s">
        <v>337</v>
      </c>
      <c r="K2101" s="113" t="s">
        <v>382</v>
      </c>
      <c r="L2101" s="113" t="s">
        <v>420</v>
      </c>
      <c r="M2101" s="113" t="s">
        <v>389</v>
      </c>
      <c r="N2101" s="113" t="s">
        <v>32</v>
      </c>
      <c r="O2101" s="113" t="s">
        <v>386</v>
      </c>
      <c r="P2101" s="113" t="s">
        <v>824</v>
      </c>
      <c r="Q2101" s="113">
        <v>1</v>
      </c>
      <c r="R2101" s="113" t="s">
        <v>53</v>
      </c>
      <c r="S2101" s="84" t="str">
        <f t="shared" si="224"/>
        <v>GLOVES GOAT NAPPA</v>
      </c>
      <c r="T2101" s="84" t="str">
        <f t="shared" si="227"/>
        <v>черный</v>
      </c>
      <c r="Y2101" s="60">
        <f t="shared" si="228"/>
        <v>2</v>
      </c>
      <c r="Z2101" s="49">
        <f t="shared" si="229"/>
        <v>414</v>
      </c>
      <c r="AA2101" s="60">
        <f t="shared" si="230"/>
        <v>2414</v>
      </c>
    </row>
    <row r="2102" spans="1:27">
      <c r="A2102" s="84" t="str">
        <f t="shared" si="225"/>
        <v>949750761</v>
      </c>
      <c r="B2102" s="84" t="str">
        <f t="shared" si="226"/>
        <v>02-415-14</v>
      </c>
      <c r="C2102" s="113" t="s">
        <v>3975</v>
      </c>
      <c r="D2102" s="113" t="s">
        <v>3976</v>
      </c>
      <c r="E2102" s="113">
        <v>8.5</v>
      </c>
      <c r="F2102" s="114">
        <v>85</v>
      </c>
      <c r="G2102" s="113" t="s">
        <v>3977</v>
      </c>
      <c r="H2102" s="113" t="s">
        <v>86</v>
      </c>
      <c r="I2102" s="113" t="s">
        <v>810</v>
      </c>
      <c r="J2102" s="113" t="s">
        <v>337</v>
      </c>
      <c r="K2102" s="113" t="s">
        <v>382</v>
      </c>
      <c r="L2102" s="113" t="s">
        <v>420</v>
      </c>
      <c r="M2102" s="113" t="s">
        <v>389</v>
      </c>
      <c r="N2102" s="113" t="s">
        <v>32</v>
      </c>
      <c r="O2102" s="113" t="s">
        <v>386</v>
      </c>
      <c r="P2102" s="113" t="s">
        <v>824</v>
      </c>
      <c r="Q2102" s="113">
        <v>61</v>
      </c>
      <c r="R2102" s="113" t="s">
        <v>86</v>
      </c>
      <c r="S2102" s="84" t="str">
        <f t="shared" si="224"/>
        <v>GLOVES SHEEPSKIN</v>
      </c>
      <c r="T2102" s="84" t="str">
        <f t="shared" si="227"/>
        <v>коричневый</v>
      </c>
      <c r="Y2102" s="60">
        <f t="shared" si="228"/>
        <v>2</v>
      </c>
      <c r="Z2102" s="49">
        <f t="shared" si="229"/>
        <v>415</v>
      </c>
      <c r="AA2102" s="60">
        <f t="shared" si="230"/>
        <v>2415</v>
      </c>
    </row>
    <row r="2103" spans="1:27">
      <c r="A2103" s="84" t="str">
        <f t="shared" si="225"/>
        <v>949750761</v>
      </c>
      <c r="B2103" s="84" t="str">
        <f t="shared" si="226"/>
        <v>02-415-14</v>
      </c>
      <c r="C2103" s="113" t="s">
        <v>3978</v>
      </c>
      <c r="D2103" s="113" t="s">
        <v>3976</v>
      </c>
      <c r="E2103" s="113">
        <v>9</v>
      </c>
      <c r="F2103" s="114">
        <v>9</v>
      </c>
      <c r="G2103" s="113" t="s">
        <v>3977</v>
      </c>
      <c r="H2103" s="113" t="s">
        <v>86</v>
      </c>
      <c r="I2103" s="113" t="s">
        <v>810</v>
      </c>
      <c r="J2103" s="113" t="s">
        <v>337</v>
      </c>
      <c r="K2103" s="113" t="s">
        <v>382</v>
      </c>
      <c r="L2103" s="113" t="s">
        <v>420</v>
      </c>
      <c r="M2103" s="113" t="s">
        <v>389</v>
      </c>
      <c r="N2103" s="113" t="s">
        <v>32</v>
      </c>
      <c r="O2103" s="113" t="s">
        <v>386</v>
      </c>
      <c r="P2103" s="113" t="s">
        <v>824</v>
      </c>
      <c r="Q2103" s="113">
        <v>61</v>
      </c>
      <c r="R2103" s="113" t="s">
        <v>86</v>
      </c>
      <c r="S2103" s="84" t="str">
        <f t="shared" si="224"/>
        <v>GLOVES SHEEPSKIN</v>
      </c>
      <c r="T2103" s="84" t="str">
        <f t="shared" si="227"/>
        <v>коричневый</v>
      </c>
      <c r="Y2103" s="60">
        <f t="shared" si="228"/>
        <v>2</v>
      </c>
      <c r="Z2103" s="49">
        <f t="shared" si="229"/>
        <v>415</v>
      </c>
      <c r="AA2103" s="60">
        <f t="shared" si="230"/>
        <v>2415</v>
      </c>
    </row>
    <row r="2104" spans="1:27">
      <c r="A2104" s="84" t="str">
        <f t="shared" si="225"/>
        <v>949750761</v>
      </c>
      <c r="B2104" s="84" t="str">
        <f t="shared" si="226"/>
        <v>02-415-14</v>
      </c>
      <c r="C2104" s="113" t="s">
        <v>3979</v>
      </c>
      <c r="D2104" s="113" t="s">
        <v>3976</v>
      </c>
      <c r="E2104" s="113">
        <v>9.5</v>
      </c>
      <c r="F2104" s="114">
        <v>95</v>
      </c>
      <c r="G2104" s="113" t="s">
        <v>3977</v>
      </c>
      <c r="H2104" s="113" t="s">
        <v>86</v>
      </c>
      <c r="I2104" s="113" t="s">
        <v>810</v>
      </c>
      <c r="J2104" s="113" t="s">
        <v>337</v>
      </c>
      <c r="K2104" s="113" t="s">
        <v>382</v>
      </c>
      <c r="L2104" s="113" t="s">
        <v>420</v>
      </c>
      <c r="M2104" s="113" t="s">
        <v>389</v>
      </c>
      <c r="N2104" s="113" t="s">
        <v>32</v>
      </c>
      <c r="O2104" s="113" t="s">
        <v>386</v>
      </c>
      <c r="P2104" s="113" t="s">
        <v>824</v>
      </c>
      <c r="Q2104" s="113">
        <v>61</v>
      </c>
      <c r="R2104" s="113" t="s">
        <v>86</v>
      </c>
      <c r="S2104" s="84" t="str">
        <f t="shared" si="224"/>
        <v>GLOVES SHEEPSKIN</v>
      </c>
      <c r="T2104" s="84" t="str">
        <f t="shared" si="227"/>
        <v>коричневый</v>
      </c>
      <c r="Y2104" s="60">
        <f t="shared" si="228"/>
        <v>2</v>
      </c>
      <c r="Z2104" s="49">
        <f t="shared" si="229"/>
        <v>415</v>
      </c>
      <c r="AA2104" s="60">
        <f t="shared" si="230"/>
        <v>2415</v>
      </c>
    </row>
    <row r="2105" spans="1:27">
      <c r="A2105" s="84" t="str">
        <f t="shared" si="225"/>
        <v>94975086</v>
      </c>
      <c r="B2105" s="84" t="str">
        <f t="shared" si="226"/>
        <v>02-416-91</v>
      </c>
      <c r="C2105" s="113" t="s">
        <v>3980</v>
      </c>
      <c r="D2105" s="113" t="s">
        <v>3981</v>
      </c>
      <c r="E2105" s="113">
        <v>8.5</v>
      </c>
      <c r="F2105" s="114">
        <v>85</v>
      </c>
      <c r="G2105" s="113" t="s">
        <v>3982</v>
      </c>
      <c r="H2105" s="113" t="s">
        <v>271</v>
      </c>
      <c r="I2105" s="113" t="s">
        <v>810</v>
      </c>
      <c r="J2105" s="113" t="s">
        <v>337</v>
      </c>
      <c r="K2105" s="113" t="s">
        <v>382</v>
      </c>
      <c r="L2105" s="113" t="s">
        <v>420</v>
      </c>
      <c r="M2105" s="113" t="s">
        <v>389</v>
      </c>
      <c r="N2105" s="113" t="s">
        <v>32</v>
      </c>
      <c r="O2105" s="113" t="s">
        <v>386</v>
      </c>
      <c r="P2105" s="113" t="s">
        <v>824</v>
      </c>
      <c r="Q2105" s="113">
        <v>6</v>
      </c>
      <c r="R2105" s="113" t="s">
        <v>86</v>
      </c>
      <c r="S2105" s="84" t="str">
        <f t="shared" si="224"/>
        <v>GLOVES SHEEPSKIN</v>
      </c>
      <c r="T2105" s="84" t="str">
        <f t="shared" si="227"/>
        <v>темно-коричневый</v>
      </c>
      <c r="Y2105" s="60">
        <f t="shared" si="228"/>
        <v>2</v>
      </c>
      <c r="Z2105" s="49">
        <f t="shared" si="229"/>
        <v>416</v>
      </c>
      <c r="AA2105" s="60">
        <f t="shared" si="230"/>
        <v>2416</v>
      </c>
    </row>
    <row r="2106" spans="1:27">
      <c r="A2106" s="84" t="str">
        <f t="shared" si="225"/>
        <v>94975086</v>
      </c>
      <c r="B2106" s="84" t="str">
        <f t="shared" si="226"/>
        <v>02-416-91</v>
      </c>
      <c r="C2106" s="113" t="s">
        <v>3983</v>
      </c>
      <c r="D2106" s="113" t="s">
        <v>3981</v>
      </c>
      <c r="E2106" s="113">
        <v>9</v>
      </c>
      <c r="F2106" s="114">
        <v>9</v>
      </c>
      <c r="G2106" s="113" t="s">
        <v>3982</v>
      </c>
      <c r="H2106" s="113" t="s">
        <v>271</v>
      </c>
      <c r="I2106" s="113" t="s">
        <v>810</v>
      </c>
      <c r="J2106" s="113" t="s">
        <v>337</v>
      </c>
      <c r="K2106" s="113" t="s">
        <v>382</v>
      </c>
      <c r="L2106" s="113" t="s">
        <v>420</v>
      </c>
      <c r="M2106" s="113" t="s">
        <v>389</v>
      </c>
      <c r="N2106" s="113" t="s">
        <v>32</v>
      </c>
      <c r="O2106" s="113" t="s">
        <v>386</v>
      </c>
      <c r="P2106" s="113" t="s">
        <v>824</v>
      </c>
      <c r="Q2106" s="113">
        <v>6</v>
      </c>
      <c r="R2106" s="113" t="s">
        <v>86</v>
      </c>
      <c r="S2106" s="84" t="str">
        <f t="shared" si="224"/>
        <v>GLOVES SHEEPSKIN</v>
      </c>
      <c r="T2106" s="84" t="str">
        <f t="shared" si="227"/>
        <v>темно-коричневый</v>
      </c>
      <c r="Y2106" s="60">
        <f t="shared" si="228"/>
        <v>2</v>
      </c>
      <c r="Z2106" s="49">
        <f t="shared" si="229"/>
        <v>416</v>
      </c>
      <c r="AA2106" s="60">
        <f t="shared" si="230"/>
        <v>2416</v>
      </c>
    </row>
    <row r="2107" spans="1:27">
      <c r="A2107" s="84" t="str">
        <f t="shared" si="225"/>
        <v>94975086</v>
      </c>
      <c r="B2107" s="84" t="str">
        <f t="shared" si="226"/>
        <v>02-416-91</v>
      </c>
      <c r="C2107" s="113" t="s">
        <v>3984</v>
      </c>
      <c r="D2107" s="113" t="s">
        <v>3981</v>
      </c>
      <c r="E2107" s="113">
        <v>9.5</v>
      </c>
      <c r="F2107" s="114">
        <v>95</v>
      </c>
      <c r="G2107" s="113" t="s">
        <v>3982</v>
      </c>
      <c r="H2107" s="113" t="s">
        <v>271</v>
      </c>
      <c r="I2107" s="113" t="s">
        <v>810</v>
      </c>
      <c r="J2107" s="113" t="s">
        <v>337</v>
      </c>
      <c r="K2107" s="113" t="s">
        <v>382</v>
      </c>
      <c r="L2107" s="113" t="s">
        <v>420</v>
      </c>
      <c r="M2107" s="113" t="s">
        <v>389</v>
      </c>
      <c r="N2107" s="113" t="s">
        <v>32</v>
      </c>
      <c r="O2107" s="113" t="s">
        <v>386</v>
      </c>
      <c r="P2107" s="113" t="s">
        <v>824</v>
      </c>
      <c r="Q2107" s="113">
        <v>6</v>
      </c>
      <c r="R2107" s="113" t="s">
        <v>86</v>
      </c>
      <c r="S2107" s="84" t="str">
        <f t="shared" si="224"/>
        <v>GLOVES SHEEPSKIN</v>
      </c>
      <c r="T2107" s="84" t="str">
        <f t="shared" si="227"/>
        <v>темно-коричневый</v>
      </c>
      <c r="Y2107" s="60">
        <f t="shared" si="228"/>
        <v>2</v>
      </c>
      <c r="Z2107" s="49">
        <f t="shared" si="229"/>
        <v>416</v>
      </c>
      <c r="AA2107" s="60">
        <f t="shared" si="230"/>
        <v>2416</v>
      </c>
    </row>
    <row r="2108" spans="1:27">
      <c r="A2108" s="84" t="str">
        <f t="shared" si="225"/>
        <v>94975081</v>
      </c>
      <c r="B2108" s="84" t="str">
        <f t="shared" si="226"/>
        <v>02-417-09</v>
      </c>
      <c r="C2108" s="113" t="s">
        <v>3985</v>
      </c>
      <c r="D2108" s="113" t="s">
        <v>3986</v>
      </c>
      <c r="E2108" s="113">
        <v>8.5</v>
      </c>
      <c r="F2108" s="114">
        <v>85</v>
      </c>
      <c r="G2108" s="113" t="s">
        <v>3982</v>
      </c>
      <c r="H2108" s="113" t="s">
        <v>53</v>
      </c>
      <c r="I2108" s="113" t="s">
        <v>810</v>
      </c>
      <c r="J2108" s="113" t="s">
        <v>337</v>
      </c>
      <c r="K2108" s="113" t="s">
        <v>382</v>
      </c>
      <c r="L2108" s="113" t="s">
        <v>420</v>
      </c>
      <c r="M2108" s="113" t="s">
        <v>389</v>
      </c>
      <c r="N2108" s="113" t="s">
        <v>32</v>
      </c>
      <c r="O2108" s="113" t="s">
        <v>386</v>
      </c>
      <c r="P2108" s="113" t="s">
        <v>824</v>
      </c>
      <c r="Q2108" s="113">
        <v>1</v>
      </c>
      <c r="R2108" s="113" t="s">
        <v>53</v>
      </c>
      <c r="S2108" s="84" t="str">
        <f t="shared" si="224"/>
        <v>GLOVES SHEEPSKIN</v>
      </c>
      <c r="T2108" s="84" t="str">
        <f t="shared" si="227"/>
        <v>черный</v>
      </c>
      <c r="Y2108" s="60">
        <f t="shared" si="228"/>
        <v>2</v>
      </c>
      <c r="Z2108" s="49">
        <f t="shared" si="229"/>
        <v>417</v>
      </c>
      <c r="AA2108" s="60">
        <f t="shared" si="230"/>
        <v>2417</v>
      </c>
    </row>
    <row r="2109" spans="1:27">
      <c r="A2109" s="84" t="str">
        <f t="shared" si="225"/>
        <v>94975081</v>
      </c>
      <c r="B2109" s="84" t="str">
        <f t="shared" si="226"/>
        <v>02-417-09</v>
      </c>
      <c r="C2109" s="113" t="s">
        <v>3987</v>
      </c>
      <c r="D2109" s="113" t="s">
        <v>3986</v>
      </c>
      <c r="E2109" s="113">
        <v>9</v>
      </c>
      <c r="F2109" s="114">
        <v>9</v>
      </c>
      <c r="G2109" s="113" t="s">
        <v>3982</v>
      </c>
      <c r="H2109" s="113" t="s">
        <v>53</v>
      </c>
      <c r="I2109" s="113" t="s">
        <v>810</v>
      </c>
      <c r="J2109" s="113" t="s">
        <v>337</v>
      </c>
      <c r="K2109" s="113" t="s">
        <v>382</v>
      </c>
      <c r="L2109" s="113" t="s">
        <v>420</v>
      </c>
      <c r="M2109" s="113" t="s">
        <v>389</v>
      </c>
      <c r="N2109" s="113" t="s">
        <v>32</v>
      </c>
      <c r="O2109" s="113" t="s">
        <v>386</v>
      </c>
      <c r="P2109" s="113" t="s">
        <v>824</v>
      </c>
      <c r="Q2109" s="113">
        <v>1</v>
      </c>
      <c r="R2109" s="113" t="s">
        <v>53</v>
      </c>
      <c r="S2109" s="84" t="str">
        <f t="shared" si="224"/>
        <v>GLOVES SHEEPSKIN</v>
      </c>
      <c r="T2109" s="84" t="str">
        <f t="shared" si="227"/>
        <v>черный</v>
      </c>
      <c r="Y2109" s="60">
        <f t="shared" si="228"/>
        <v>2</v>
      </c>
      <c r="Z2109" s="49">
        <f t="shared" si="229"/>
        <v>417</v>
      </c>
      <c r="AA2109" s="60">
        <f t="shared" si="230"/>
        <v>2417</v>
      </c>
    </row>
    <row r="2110" spans="1:27">
      <c r="A2110" s="84" t="str">
        <f t="shared" si="225"/>
        <v>94975081</v>
      </c>
      <c r="B2110" s="84" t="str">
        <f t="shared" si="226"/>
        <v>02-417-09</v>
      </c>
      <c r="C2110" s="113" t="s">
        <v>3988</v>
      </c>
      <c r="D2110" s="113" t="s">
        <v>3986</v>
      </c>
      <c r="E2110" s="113">
        <v>9.5</v>
      </c>
      <c r="F2110" s="114">
        <v>95</v>
      </c>
      <c r="G2110" s="113" t="s">
        <v>3982</v>
      </c>
      <c r="H2110" s="113" t="s">
        <v>53</v>
      </c>
      <c r="I2110" s="113" t="s">
        <v>810</v>
      </c>
      <c r="J2110" s="113" t="s">
        <v>337</v>
      </c>
      <c r="K2110" s="113" t="s">
        <v>382</v>
      </c>
      <c r="L2110" s="113" t="s">
        <v>420</v>
      </c>
      <c r="M2110" s="113" t="s">
        <v>389</v>
      </c>
      <c r="N2110" s="113" t="s">
        <v>32</v>
      </c>
      <c r="O2110" s="113" t="s">
        <v>386</v>
      </c>
      <c r="P2110" s="113" t="s">
        <v>824</v>
      </c>
      <c r="Q2110" s="113">
        <v>1</v>
      </c>
      <c r="R2110" s="113" t="s">
        <v>53</v>
      </c>
      <c r="S2110" s="84" t="str">
        <f t="shared" si="224"/>
        <v>GLOVES SHEEPSKIN</v>
      </c>
      <c r="T2110" s="84" t="str">
        <f t="shared" si="227"/>
        <v>черный</v>
      </c>
      <c r="Y2110" s="60">
        <f t="shared" si="228"/>
        <v>2</v>
      </c>
      <c r="Z2110" s="49">
        <f t="shared" si="229"/>
        <v>417</v>
      </c>
      <c r="AA2110" s="60">
        <f t="shared" si="230"/>
        <v>2417</v>
      </c>
    </row>
    <row r="2111" spans="1:27">
      <c r="A2111" s="84" t="str">
        <f t="shared" si="225"/>
        <v>852930161</v>
      </c>
      <c r="B2111" s="84" t="str">
        <f t="shared" si="226"/>
        <v>02-138-91</v>
      </c>
      <c r="C2111" s="113" t="s">
        <v>3989</v>
      </c>
      <c r="D2111" s="113" t="s">
        <v>3990</v>
      </c>
      <c r="E2111" s="113" t="s">
        <v>800</v>
      </c>
      <c r="F2111" s="114">
        <v>0</v>
      </c>
      <c r="G2111" s="113" t="s">
        <v>1619</v>
      </c>
      <c r="H2111" s="113" t="s">
        <v>271</v>
      </c>
      <c r="I2111" s="113" t="s">
        <v>786</v>
      </c>
      <c r="J2111" s="113" t="s">
        <v>340</v>
      </c>
      <c r="K2111" s="113" t="s">
        <v>382</v>
      </c>
      <c r="L2111" s="113" t="s">
        <v>420</v>
      </c>
      <c r="M2111" s="113" t="s">
        <v>389</v>
      </c>
      <c r="N2111" s="113" t="s">
        <v>44</v>
      </c>
      <c r="O2111" s="113" t="s">
        <v>385</v>
      </c>
      <c r="P2111" s="113" t="s">
        <v>824</v>
      </c>
      <c r="Q2111" s="113">
        <v>61</v>
      </c>
      <c r="R2111" s="113" t="s">
        <v>86</v>
      </c>
      <c r="S2111" s="84" t="str">
        <f t="shared" si="224"/>
        <v>PARKMAN</v>
      </c>
      <c r="T2111" s="84" t="str">
        <f t="shared" si="227"/>
        <v>темно-коричневый</v>
      </c>
      <c r="Y2111" s="60">
        <f t="shared" si="228"/>
        <v>2</v>
      </c>
      <c r="Z2111" s="49">
        <f t="shared" si="229"/>
        <v>138</v>
      </c>
      <c r="AA2111" s="60">
        <f t="shared" si="230"/>
        <v>2138</v>
      </c>
    </row>
    <row r="2112" spans="1:27">
      <c r="A2112" s="84" t="str">
        <f t="shared" si="225"/>
        <v>85993192</v>
      </c>
      <c r="B2112" s="84" t="str">
        <f t="shared" si="226"/>
        <v>02-385-16</v>
      </c>
      <c r="C2112" s="113" t="s">
        <v>3991</v>
      </c>
      <c r="D2112" s="113" t="s">
        <v>3992</v>
      </c>
      <c r="E2112" s="113" t="s">
        <v>800</v>
      </c>
      <c r="F2112" s="114">
        <v>0</v>
      </c>
      <c r="G2112" s="113" t="s">
        <v>3720</v>
      </c>
      <c r="H2112" s="113" t="s">
        <v>55</v>
      </c>
      <c r="I2112" s="113" t="s">
        <v>811</v>
      </c>
      <c r="J2112" s="113" t="s">
        <v>340</v>
      </c>
      <c r="K2112" s="113" t="s">
        <v>382</v>
      </c>
      <c r="L2112" s="113" t="s">
        <v>420</v>
      </c>
      <c r="M2112" s="113" t="s">
        <v>389</v>
      </c>
      <c r="N2112" s="113" t="s">
        <v>44</v>
      </c>
      <c r="O2112" s="113" t="s">
        <v>385</v>
      </c>
      <c r="P2112" s="113" t="s">
        <v>824</v>
      </c>
      <c r="Q2112" s="113">
        <v>2</v>
      </c>
      <c r="R2112" s="113" t="s">
        <v>71</v>
      </c>
      <c r="S2112" s="84" t="str">
        <f t="shared" si="224"/>
        <v>ONALASKA CUFF MERINO</v>
      </c>
      <c r="T2112" s="84" t="str">
        <f t="shared" si="227"/>
        <v>темно-синий</v>
      </c>
      <c r="Y2112" s="60">
        <f t="shared" si="228"/>
        <v>2</v>
      </c>
      <c r="Z2112" s="49">
        <f t="shared" si="229"/>
        <v>385</v>
      </c>
      <c r="AA2112" s="60">
        <f t="shared" si="230"/>
        <v>2385</v>
      </c>
    </row>
    <row r="2113" spans="1:27">
      <c r="A2113" s="84" t="str">
        <f t="shared" si="225"/>
        <v>85993356</v>
      </c>
      <c r="B2113" s="84" t="str">
        <f t="shared" si="226"/>
        <v>02-141-14</v>
      </c>
      <c r="C2113" s="113" t="s">
        <v>3993</v>
      </c>
      <c r="D2113" s="113" t="s">
        <v>3994</v>
      </c>
      <c r="E2113" s="113" t="s">
        <v>800</v>
      </c>
      <c r="F2113" s="114">
        <v>0</v>
      </c>
      <c r="G2113" s="113" t="s">
        <v>1633</v>
      </c>
      <c r="H2113" s="113" t="s">
        <v>86</v>
      </c>
      <c r="I2113" s="113" t="s">
        <v>819</v>
      </c>
      <c r="J2113" s="113" t="s">
        <v>340</v>
      </c>
      <c r="K2113" s="113" t="s">
        <v>382</v>
      </c>
      <c r="L2113" s="113" t="s">
        <v>420</v>
      </c>
      <c r="M2113" s="113" t="s">
        <v>389</v>
      </c>
      <c r="N2113" s="113" t="s">
        <v>44</v>
      </c>
      <c r="O2113" s="113" t="s">
        <v>385</v>
      </c>
      <c r="P2113" s="113" t="s">
        <v>824</v>
      </c>
      <c r="Q2113" s="113">
        <v>6</v>
      </c>
      <c r="R2113" s="113" t="s">
        <v>86</v>
      </c>
      <c r="S2113" s="84" t="str">
        <f t="shared" si="224"/>
        <v>WISCONSIN</v>
      </c>
      <c r="T2113" s="84" t="str">
        <f t="shared" si="227"/>
        <v>коричневый</v>
      </c>
      <c r="Y2113" s="60">
        <f t="shared" si="228"/>
        <v>2</v>
      </c>
      <c r="Z2113" s="49">
        <f t="shared" si="229"/>
        <v>141</v>
      </c>
      <c r="AA2113" s="60">
        <f t="shared" si="230"/>
        <v>2141</v>
      </c>
    </row>
    <row r="2114" spans="1:27">
      <c r="A2114" s="84" t="str">
        <f t="shared" si="225"/>
        <v>85993453</v>
      </c>
      <c r="B2114" s="84" t="str">
        <f t="shared" si="226"/>
        <v>02-387-08</v>
      </c>
      <c r="C2114" s="113" t="s">
        <v>3995</v>
      </c>
      <c r="D2114" s="113" t="s">
        <v>3996</v>
      </c>
      <c r="E2114" s="113" t="s">
        <v>800</v>
      </c>
      <c r="F2114" s="114">
        <v>0</v>
      </c>
      <c r="G2114" s="113" t="s">
        <v>3728</v>
      </c>
      <c r="H2114" s="113" t="s">
        <v>83</v>
      </c>
      <c r="I2114" s="113" t="s">
        <v>811</v>
      </c>
      <c r="J2114" s="113" t="s">
        <v>340</v>
      </c>
      <c r="K2114" s="113" t="s">
        <v>382</v>
      </c>
      <c r="L2114" s="113" t="s">
        <v>420</v>
      </c>
      <c r="M2114" s="113" t="s">
        <v>389</v>
      </c>
      <c r="N2114" s="113" t="s">
        <v>44</v>
      </c>
      <c r="O2114" s="113" t="s">
        <v>385</v>
      </c>
      <c r="P2114" s="113" t="s">
        <v>824</v>
      </c>
      <c r="Q2114" s="113">
        <v>3</v>
      </c>
      <c r="R2114" s="113" t="s">
        <v>83</v>
      </c>
      <c r="S2114" s="84" t="str">
        <f t="shared" ref="S2114:S2177" si="231">IF(A2114&lt;&gt;"",IF(FIND(" ",G2114)&gt;=1,MID(G2114,FIND(" ",G2114)+1,LEN(G2114)),""),"")</f>
        <v>BEANIE MERINO</v>
      </c>
      <c r="T2114" s="84" t="str">
        <f t="shared" si="227"/>
        <v>серый</v>
      </c>
      <c r="Y2114" s="60">
        <f t="shared" si="228"/>
        <v>2</v>
      </c>
      <c r="Z2114" s="49">
        <f t="shared" si="229"/>
        <v>387</v>
      </c>
      <c r="AA2114" s="60">
        <f t="shared" si="230"/>
        <v>2387</v>
      </c>
    </row>
    <row r="2115" spans="1:27">
      <c r="A2115" s="84" t="str">
        <f t="shared" ref="A2115:A2178" si="232">IF(G2115&amp;Q2115&lt;&gt;"",IF(FIND(" ",G2115)&gt;=1,MID(G2115,1,FIND(" ",G2115)-1)&amp;Q2115,G2115&amp;Q2115),"")</f>
        <v>11101021</v>
      </c>
      <c r="B2115" s="84" t="str">
        <f t="shared" ref="B2115:B2178" si="233">IF(C2115&lt;&gt;"",LEFT(C2115,9),"")</f>
        <v>02-420-09</v>
      </c>
      <c r="C2115" s="113" t="s">
        <v>3997</v>
      </c>
      <c r="D2115" s="113" t="s">
        <v>3998</v>
      </c>
      <c r="E2115" s="113" t="s">
        <v>787</v>
      </c>
      <c r="F2115" s="114">
        <v>57</v>
      </c>
      <c r="G2115" s="113" t="s">
        <v>3999</v>
      </c>
      <c r="H2115" s="113" t="s">
        <v>53</v>
      </c>
      <c r="I2115" s="113" t="s">
        <v>1046</v>
      </c>
      <c r="J2115" s="113" t="s">
        <v>329</v>
      </c>
      <c r="K2115" s="113" t="s">
        <v>382</v>
      </c>
      <c r="L2115" s="113" t="s">
        <v>420</v>
      </c>
      <c r="M2115" s="113" t="s">
        <v>388</v>
      </c>
      <c r="N2115" s="113" t="s">
        <v>44</v>
      </c>
      <c r="O2115" s="113" t="s">
        <v>385</v>
      </c>
      <c r="P2115" s="113" t="s">
        <v>824</v>
      </c>
      <c r="Q2115" s="113">
        <v>1</v>
      </c>
      <c r="R2115" s="113" t="s">
        <v>53</v>
      </c>
      <c r="S2115" s="84" t="str">
        <f t="shared" si="231"/>
        <v>TRILBY WOOLFELT</v>
      </c>
      <c r="T2115" s="84" t="str">
        <f t="shared" ref="T2115:T2178" si="234">IF(H2115&lt;&gt;"",H2115,"")</f>
        <v>черный</v>
      </c>
      <c r="Y2115" s="60">
        <f t="shared" ref="Y2115:Y2178" si="235">IFERROR(VALUE(MID($C2115,1,2)),0)</f>
        <v>2</v>
      </c>
      <c r="Z2115" s="49">
        <f t="shared" ref="Z2115:Z2178" si="236">IFERROR(VALUE(MID($C2115,4,3)),0)</f>
        <v>420</v>
      </c>
      <c r="AA2115" s="60">
        <f t="shared" ref="AA2115:AA2178" si="237">VALUE(RIGHT("00"&amp;Y2115,2)&amp;RIGHT("000"&amp;Z2115,3))</f>
        <v>2420</v>
      </c>
    </row>
    <row r="2116" spans="1:27">
      <c r="A2116" s="84" t="str">
        <f t="shared" si="232"/>
        <v>11101021</v>
      </c>
      <c r="B2116" s="84" t="str">
        <f t="shared" si="233"/>
        <v>02-420-09</v>
      </c>
      <c r="C2116" s="113" t="s">
        <v>4000</v>
      </c>
      <c r="D2116" s="113" t="s">
        <v>3998</v>
      </c>
      <c r="E2116" s="113" t="s">
        <v>785</v>
      </c>
      <c r="F2116" s="114">
        <v>59</v>
      </c>
      <c r="G2116" s="113" t="s">
        <v>3999</v>
      </c>
      <c r="H2116" s="113" t="s">
        <v>53</v>
      </c>
      <c r="I2116" s="113" t="s">
        <v>1046</v>
      </c>
      <c r="J2116" s="113" t="s">
        <v>329</v>
      </c>
      <c r="K2116" s="113" t="s">
        <v>382</v>
      </c>
      <c r="L2116" s="113" t="s">
        <v>420</v>
      </c>
      <c r="M2116" s="113" t="s">
        <v>388</v>
      </c>
      <c r="N2116" s="113" t="s">
        <v>44</v>
      </c>
      <c r="O2116" s="113" t="s">
        <v>385</v>
      </c>
      <c r="P2116" s="113" t="s">
        <v>824</v>
      </c>
      <c r="Q2116" s="113">
        <v>1</v>
      </c>
      <c r="R2116" s="113" t="s">
        <v>53</v>
      </c>
      <c r="S2116" s="84" t="str">
        <f t="shared" si="231"/>
        <v>TRILBY WOOLFELT</v>
      </c>
      <c r="T2116" s="84" t="str">
        <f t="shared" si="234"/>
        <v>черный</v>
      </c>
      <c r="Y2116" s="60">
        <f t="shared" si="235"/>
        <v>2</v>
      </c>
      <c r="Z2116" s="49">
        <f t="shared" si="236"/>
        <v>420</v>
      </c>
      <c r="AA2116" s="60">
        <f t="shared" si="237"/>
        <v>2420</v>
      </c>
    </row>
    <row r="2117" spans="1:27">
      <c r="A2117" s="84" t="str">
        <f t="shared" si="232"/>
        <v>11101021</v>
      </c>
      <c r="B2117" s="84" t="str">
        <f t="shared" si="233"/>
        <v>02-420-09</v>
      </c>
      <c r="C2117" s="113" t="s">
        <v>4001</v>
      </c>
      <c r="D2117" s="113" t="s">
        <v>3998</v>
      </c>
      <c r="E2117" s="113" t="s">
        <v>788</v>
      </c>
      <c r="F2117" s="114">
        <v>61</v>
      </c>
      <c r="G2117" s="113" t="s">
        <v>3999</v>
      </c>
      <c r="H2117" s="113" t="s">
        <v>53</v>
      </c>
      <c r="I2117" s="113" t="s">
        <v>1046</v>
      </c>
      <c r="J2117" s="113" t="s">
        <v>329</v>
      </c>
      <c r="K2117" s="113" t="s">
        <v>382</v>
      </c>
      <c r="L2117" s="113" t="s">
        <v>420</v>
      </c>
      <c r="M2117" s="113" t="s">
        <v>388</v>
      </c>
      <c r="N2117" s="113" t="s">
        <v>44</v>
      </c>
      <c r="O2117" s="113" t="s">
        <v>385</v>
      </c>
      <c r="P2117" s="113" t="s">
        <v>824</v>
      </c>
      <c r="Q2117" s="113">
        <v>1</v>
      </c>
      <c r="R2117" s="113" t="s">
        <v>53</v>
      </c>
      <c r="S2117" s="84" t="str">
        <f t="shared" si="231"/>
        <v>TRILBY WOOLFELT</v>
      </c>
      <c r="T2117" s="84" t="str">
        <f t="shared" si="234"/>
        <v>черный</v>
      </c>
      <c r="Y2117" s="60">
        <f t="shared" si="235"/>
        <v>2</v>
      </c>
      <c r="Z2117" s="49">
        <f t="shared" si="236"/>
        <v>420</v>
      </c>
      <c r="AA2117" s="60">
        <f t="shared" si="237"/>
        <v>2420</v>
      </c>
    </row>
    <row r="2118" spans="1:27">
      <c r="A2118" s="84" t="str">
        <f t="shared" si="232"/>
        <v>13281041</v>
      </c>
      <c r="B2118" s="84" t="str">
        <f t="shared" si="233"/>
        <v>02-421-09</v>
      </c>
      <c r="C2118" s="113" t="s">
        <v>4002</v>
      </c>
      <c r="D2118" s="113" t="s">
        <v>4003</v>
      </c>
      <c r="E2118" s="113" t="s">
        <v>787</v>
      </c>
      <c r="F2118" s="114">
        <v>57</v>
      </c>
      <c r="G2118" s="113" t="s">
        <v>4004</v>
      </c>
      <c r="H2118" s="113" t="s">
        <v>53</v>
      </c>
      <c r="I2118" s="113" t="s">
        <v>786</v>
      </c>
      <c r="J2118" s="113" t="s">
        <v>329</v>
      </c>
      <c r="K2118" s="113" t="s">
        <v>382</v>
      </c>
      <c r="L2118" s="113" t="s">
        <v>420</v>
      </c>
      <c r="M2118" s="113" t="s">
        <v>388</v>
      </c>
      <c r="N2118" s="113" t="s">
        <v>30</v>
      </c>
      <c r="O2118" s="113" t="s">
        <v>386</v>
      </c>
      <c r="P2118" s="113" t="s">
        <v>824</v>
      </c>
      <c r="Q2118" s="113">
        <v>1</v>
      </c>
      <c r="R2118" s="113" t="s">
        <v>53</v>
      </c>
      <c r="S2118" s="84" t="str">
        <f t="shared" si="231"/>
        <v>PLAYER WOOLFELT</v>
      </c>
      <c r="T2118" s="84" t="str">
        <f t="shared" si="234"/>
        <v>черный</v>
      </c>
      <c r="Y2118" s="60">
        <f t="shared" si="235"/>
        <v>2</v>
      </c>
      <c r="Z2118" s="49">
        <f t="shared" si="236"/>
        <v>421</v>
      </c>
      <c r="AA2118" s="60">
        <f t="shared" si="237"/>
        <v>2421</v>
      </c>
    </row>
    <row r="2119" spans="1:27">
      <c r="A2119" s="84" t="str">
        <f t="shared" si="232"/>
        <v>13281041</v>
      </c>
      <c r="B2119" s="84" t="str">
        <f t="shared" si="233"/>
        <v>02-421-09</v>
      </c>
      <c r="C2119" s="113" t="s">
        <v>4005</v>
      </c>
      <c r="D2119" s="113" t="s">
        <v>4003</v>
      </c>
      <c r="E2119" s="113" t="s">
        <v>785</v>
      </c>
      <c r="F2119" s="114">
        <v>59</v>
      </c>
      <c r="G2119" s="113" t="s">
        <v>4004</v>
      </c>
      <c r="H2119" s="113" t="s">
        <v>53</v>
      </c>
      <c r="I2119" s="113" t="s">
        <v>786</v>
      </c>
      <c r="J2119" s="113" t="s">
        <v>329</v>
      </c>
      <c r="K2119" s="113" t="s">
        <v>382</v>
      </c>
      <c r="L2119" s="113" t="s">
        <v>420</v>
      </c>
      <c r="M2119" s="113" t="s">
        <v>388</v>
      </c>
      <c r="N2119" s="113" t="s">
        <v>30</v>
      </c>
      <c r="O2119" s="113" t="s">
        <v>386</v>
      </c>
      <c r="P2119" s="113" t="s">
        <v>824</v>
      </c>
      <c r="Q2119" s="113">
        <v>1</v>
      </c>
      <c r="R2119" s="113" t="s">
        <v>53</v>
      </c>
      <c r="S2119" s="84" t="str">
        <f t="shared" si="231"/>
        <v>PLAYER WOOLFELT</v>
      </c>
      <c r="T2119" s="84" t="str">
        <f t="shared" si="234"/>
        <v>черный</v>
      </c>
      <c r="Y2119" s="60">
        <f t="shared" si="235"/>
        <v>2</v>
      </c>
      <c r="Z2119" s="49">
        <f t="shared" si="236"/>
        <v>421</v>
      </c>
      <c r="AA2119" s="60">
        <f t="shared" si="237"/>
        <v>2421</v>
      </c>
    </row>
    <row r="2120" spans="1:27">
      <c r="A2120" s="84" t="str">
        <f t="shared" si="232"/>
        <v>13281041</v>
      </c>
      <c r="B2120" s="84" t="str">
        <f t="shared" si="233"/>
        <v>02-421-09</v>
      </c>
      <c r="C2120" s="113" t="s">
        <v>4006</v>
      </c>
      <c r="D2120" s="113" t="s">
        <v>4003</v>
      </c>
      <c r="E2120" s="113" t="s">
        <v>788</v>
      </c>
      <c r="F2120" s="114">
        <v>61</v>
      </c>
      <c r="G2120" s="113" t="s">
        <v>4004</v>
      </c>
      <c r="H2120" s="113" t="s">
        <v>53</v>
      </c>
      <c r="I2120" s="113" t="s">
        <v>786</v>
      </c>
      <c r="J2120" s="113" t="s">
        <v>329</v>
      </c>
      <c r="K2120" s="113" t="s">
        <v>382</v>
      </c>
      <c r="L2120" s="113" t="s">
        <v>420</v>
      </c>
      <c r="M2120" s="113" t="s">
        <v>388</v>
      </c>
      <c r="N2120" s="113" t="s">
        <v>30</v>
      </c>
      <c r="O2120" s="113" t="s">
        <v>386</v>
      </c>
      <c r="P2120" s="113" t="s">
        <v>824</v>
      </c>
      <c r="Q2120" s="113">
        <v>1</v>
      </c>
      <c r="R2120" s="113" t="s">
        <v>53</v>
      </c>
      <c r="S2120" s="84" t="str">
        <f t="shared" si="231"/>
        <v>PLAYER WOOLFELT</v>
      </c>
      <c r="T2120" s="84" t="str">
        <f t="shared" si="234"/>
        <v>черный</v>
      </c>
      <c r="Y2120" s="60">
        <f t="shared" si="235"/>
        <v>2</v>
      </c>
      <c r="Z2120" s="49">
        <f t="shared" si="236"/>
        <v>421</v>
      </c>
      <c r="AA2120" s="60">
        <f t="shared" si="237"/>
        <v>2421</v>
      </c>
    </row>
    <row r="2121" spans="1:27">
      <c r="A2121" s="84" t="str">
        <f t="shared" si="232"/>
        <v>13281041</v>
      </c>
      <c r="B2121" s="84" t="str">
        <f t="shared" si="233"/>
        <v>02-421-09</v>
      </c>
      <c r="C2121" s="113" t="s">
        <v>4007</v>
      </c>
      <c r="D2121" s="113" t="s">
        <v>4003</v>
      </c>
      <c r="E2121" s="113" t="s">
        <v>789</v>
      </c>
      <c r="F2121" s="114">
        <v>63</v>
      </c>
      <c r="G2121" s="113" t="s">
        <v>4004</v>
      </c>
      <c r="H2121" s="113" t="s">
        <v>53</v>
      </c>
      <c r="I2121" s="113" t="s">
        <v>786</v>
      </c>
      <c r="J2121" s="113" t="s">
        <v>329</v>
      </c>
      <c r="K2121" s="113" t="s">
        <v>382</v>
      </c>
      <c r="L2121" s="113" t="s">
        <v>420</v>
      </c>
      <c r="M2121" s="113" t="s">
        <v>388</v>
      </c>
      <c r="N2121" s="113" t="s">
        <v>30</v>
      </c>
      <c r="O2121" s="113" t="s">
        <v>386</v>
      </c>
      <c r="P2121" s="113" t="s">
        <v>824</v>
      </c>
      <c r="Q2121" s="113">
        <v>1</v>
      </c>
      <c r="R2121" s="113" t="s">
        <v>53</v>
      </c>
      <c r="S2121" s="84" t="str">
        <f t="shared" si="231"/>
        <v>PLAYER WOOLFELT</v>
      </c>
      <c r="T2121" s="84" t="str">
        <f t="shared" si="234"/>
        <v>черный</v>
      </c>
      <c r="Y2121" s="60">
        <f t="shared" si="235"/>
        <v>2</v>
      </c>
      <c r="Z2121" s="49">
        <f t="shared" si="236"/>
        <v>421</v>
      </c>
      <c r="AA2121" s="60">
        <f t="shared" si="237"/>
        <v>2421</v>
      </c>
    </row>
    <row r="2122" spans="1:27">
      <c r="A2122" s="84" t="str">
        <f t="shared" si="232"/>
        <v>2190501331</v>
      </c>
      <c r="B2122" s="84" t="str">
        <f t="shared" si="233"/>
        <v>02-422-05</v>
      </c>
      <c r="C2122" s="113" t="s">
        <v>4008</v>
      </c>
      <c r="D2122" s="113" t="s">
        <v>4009</v>
      </c>
      <c r="E2122" s="113" t="s">
        <v>787</v>
      </c>
      <c r="F2122" s="114">
        <v>57</v>
      </c>
      <c r="G2122" s="113" t="s">
        <v>4010</v>
      </c>
      <c r="H2122" s="113" t="s">
        <v>277</v>
      </c>
      <c r="I2122" s="113" t="s">
        <v>1069</v>
      </c>
      <c r="J2122" s="113" t="s">
        <v>330</v>
      </c>
      <c r="K2122" s="113" t="s">
        <v>382</v>
      </c>
      <c r="L2122" s="113" t="s">
        <v>420</v>
      </c>
      <c r="M2122" s="113" t="s">
        <v>388</v>
      </c>
      <c r="N2122" s="113" t="s">
        <v>44</v>
      </c>
      <c r="O2122" s="113" t="s">
        <v>385</v>
      </c>
      <c r="P2122" s="113" t="s">
        <v>824</v>
      </c>
      <c r="Q2122" s="113">
        <v>331</v>
      </c>
      <c r="R2122" s="113" t="s">
        <v>83</v>
      </c>
      <c r="S2122" s="84" t="str">
        <f t="shared" si="231"/>
        <v>FEDORA WOOL</v>
      </c>
      <c r="T2122" s="84" t="str">
        <f t="shared" si="234"/>
        <v>темно-серый</v>
      </c>
      <c r="Y2122" s="60">
        <f t="shared" si="235"/>
        <v>2</v>
      </c>
      <c r="Z2122" s="49">
        <f t="shared" si="236"/>
        <v>422</v>
      </c>
      <c r="AA2122" s="60">
        <f t="shared" si="237"/>
        <v>2422</v>
      </c>
    </row>
    <row r="2123" spans="1:27">
      <c r="A2123" s="84" t="str">
        <f t="shared" si="232"/>
        <v>2190501331</v>
      </c>
      <c r="B2123" s="84" t="str">
        <f t="shared" si="233"/>
        <v>02-422-05</v>
      </c>
      <c r="C2123" s="113" t="s">
        <v>4011</v>
      </c>
      <c r="D2123" s="113" t="s">
        <v>4009</v>
      </c>
      <c r="E2123" s="113" t="s">
        <v>785</v>
      </c>
      <c r="F2123" s="114">
        <v>59</v>
      </c>
      <c r="G2123" s="113" t="s">
        <v>4010</v>
      </c>
      <c r="H2123" s="113" t="s">
        <v>277</v>
      </c>
      <c r="I2123" s="113" t="s">
        <v>1069</v>
      </c>
      <c r="J2123" s="113" t="s">
        <v>330</v>
      </c>
      <c r="K2123" s="113" t="s">
        <v>382</v>
      </c>
      <c r="L2123" s="113" t="s">
        <v>420</v>
      </c>
      <c r="M2123" s="113" t="s">
        <v>388</v>
      </c>
      <c r="N2123" s="113" t="s">
        <v>44</v>
      </c>
      <c r="O2123" s="113" t="s">
        <v>385</v>
      </c>
      <c r="P2123" s="113" t="s">
        <v>824</v>
      </c>
      <c r="Q2123" s="113">
        <v>331</v>
      </c>
      <c r="R2123" s="113" t="s">
        <v>83</v>
      </c>
      <c r="S2123" s="84" t="str">
        <f t="shared" si="231"/>
        <v>FEDORA WOOL</v>
      </c>
      <c r="T2123" s="84" t="str">
        <f t="shared" si="234"/>
        <v>темно-серый</v>
      </c>
      <c r="Y2123" s="60">
        <f t="shared" si="235"/>
        <v>2</v>
      </c>
      <c r="Z2123" s="49">
        <f t="shared" si="236"/>
        <v>422</v>
      </c>
      <c r="AA2123" s="60">
        <f t="shared" si="237"/>
        <v>2422</v>
      </c>
    </row>
    <row r="2124" spans="1:27">
      <c r="A2124" s="84" t="str">
        <f t="shared" si="232"/>
        <v>2190501331</v>
      </c>
      <c r="B2124" s="84" t="str">
        <f t="shared" si="233"/>
        <v>02-422-05</v>
      </c>
      <c r="C2124" s="113" t="s">
        <v>4012</v>
      </c>
      <c r="D2124" s="113" t="s">
        <v>4009</v>
      </c>
      <c r="E2124" s="113" t="s">
        <v>788</v>
      </c>
      <c r="F2124" s="114">
        <v>61</v>
      </c>
      <c r="G2124" s="113" t="s">
        <v>4010</v>
      </c>
      <c r="H2124" s="113" t="s">
        <v>277</v>
      </c>
      <c r="I2124" s="113" t="s">
        <v>1069</v>
      </c>
      <c r="J2124" s="113" t="s">
        <v>330</v>
      </c>
      <c r="K2124" s="113" t="s">
        <v>382</v>
      </c>
      <c r="L2124" s="113" t="s">
        <v>420</v>
      </c>
      <c r="M2124" s="113" t="s">
        <v>388</v>
      </c>
      <c r="N2124" s="113" t="s">
        <v>44</v>
      </c>
      <c r="O2124" s="113" t="s">
        <v>385</v>
      </c>
      <c r="P2124" s="113" t="s">
        <v>824</v>
      </c>
      <c r="Q2124" s="113">
        <v>331</v>
      </c>
      <c r="R2124" s="113" t="s">
        <v>83</v>
      </c>
      <c r="S2124" s="84" t="str">
        <f t="shared" si="231"/>
        <v>FEDORA WOOL</v>
      </c>
      <c r="T2124" s="84" t="str">
        <f t="shared" si="234"/>
        <v>темно-серый</v>
      </c>
      <c r="Y2124" s="60">
        <f t="shared" si="235"/>
        <v>2</v>
      </c>
      <c r="Z2124" s="49">
        <f t="shared" si="236"/>
        <v>422</v>
      </c>
      <c r="AA2124" s="60">
        <f t="shared" si="237"/>
        <v>2422</v>
      </c>
    </row>
    <row r="2125" spans="1:27">
      <c r="A2125" s="84" t="str">
        <f t="shared" si="232"/>
        <v>252811266</v>
      </c>
      <c r="B2125" s="84" t="str">
        <f t="shared" si="233"/>
        <v>02-423-91</v>
      </c>
      <c r="C2125" s="113" t="s">
        <v>4013</v>
      </c>
      <c r="D2125" s="113" t="s">
        <v>4014</v>
      </c>
      <c r="E2125" s="113" t="s">
        <v>787</v>
      </c>
      <c r="F2125" s="114">
        <v>57</v>
      </c>
      <c r="G2125" s="113" t="s">
        <v>4015</v>
      </c>
      <c r="H2125" s="113" t="s">
        <v>271</v>
      </c>
      <c r="I2125" s="113" t="s">
        <v>786</v>
      </c>
      <c r="J2125" s="113" t="s">
        <v>330</v>
      </c>
      <c r="K2125" s="113" t="s">
        <v>382</v>
      </c>
      <c r="L2125" s="113" t="s">
        <v>420</v>
      </c>
      <c r="M2125" s="113" t="s">
        <v>388</v>
      </c>
      <c r="N2125" s="113" t="s">
        <v>30</v>
      </c>
      <c r="O2125" s="113" t="s">
        <v>386</v>
      </c>
      <c r="P2125" s="113" t="s">
        <v>824</v>
      </c>
      <c r="Q2125" s="113">
        <v>66</v>
      </c>
      <c r="R2125" s="113" t="s">
        <v>86</v>
      </c>
      <c r="S2125" s="84" t="str">
        <f t="shared" si="231"/>
        <v>TRAVELLER WOOLFELT</v>
      </c>
      <c r="T2125" s="84" t="str">
        <f t="shared" si="234"/>
        <v>темно-коричневый</v>
      </c>
      <c r="Y2125" s="60">
        <f t="shared" si="235"/>
        <v>2</v>
      </c>
      <c r="Z2125" s="49">
        <f t="shared" si="236"/>
        <v>423</v>
      </c>
      <c r="AA2125" s="60">
        <f t="shared" si="237"/>
        <v>2423</v>
      </c>
    </row>
    <row r="2126" spans="1:27">
      <c r="A2126" s="84" t="str">
        <f t="shared" si="232"/>
        <v>252811266</v>
      </c>
      <c r="B2126" s="84" t="str">
        <f t="shared" si="233"/>
        <v>02-423-91</v>
      </c>
      <c r="C2126" s="113" t="s">
        <v>4016</v>
      </c>
      <c r="D2126" s="113" t="s">
        <v>4014</v>
      </c>
      <c r="E2126" s="113" t="s">
        <v>785</v>
      </c>
      <c r="F2126" s="114">
        <v>59</v>
      </c>
      <c r="G2126" s="113" t="s">
        <v>4015</v>
      </c>
      <c r="H2126" s="113" t="s">
        <v>271</v>
      </c>
      <c r="I2126" s="113" t="s">
        <v>786</v>
      </c>
      <c r="J2126" s="113" t="s">
        <v>330</v>
      </c>
      <c r="K2126" s="113" t="s">
        <v>382</v>
      </c>
      <c r="L2126" s="113" t="s">
        <v>420</v>
      </c>
      <c r="M2126" s="113" t="s">
        <v>388</v>
      </c>
      <c r="N2126" s="113" t="s">
        <v>30</v>
      </c>
      <c r="O2126" s="113" t="s">
        <v>386</v>
      </c>
      <c r="P2126" s="113" t="s">
        <v>824</v>
      </c>
      <c r="Q2126" s="113">
        <v>66</v>
      </c>
      <c r="R2126" s="113" t="s">
        <v>86</v>
      </c>
      <c r="S2126" s="84" t="str">
        <f t="shared" si="231"/>
        <v>TRAVELLER WOOLFELT</v>
      </c>
      <c r="T2126" s="84" t="str">
        <f t="shared" si="234"/>
        <v>темно-коричневый</v>
      </c>
      <c r="Y2126" s="60">
        <f t="shared" si="235"/>
        <v>2</v>
      </c>
      <c r="Z2126" s="49">
        <f t="shared" si="236"/>
        <v>423</v>
      </c>
      <c r="AA2126" s="60">
        <f t="shared" si="237"/>
        <v>2423</v>
      </c>
    </row>
    <row r="2127" spans="1:27">
      <c r="A2127" s="84" t="str">
        <f t="shared" si="232"/>
        <v>252811266</v>
      </c>
      <c r="B2127" s="84" t="str">
        <f t="shared" si="233"/>
        <v>02-423-91</v>
      </c>
      <c r="C2127" s="113" t="s">
        <v>4017</v>
      </c>
      <c r="D2127" s="113" t="s">
        <v>4014</v>
      </c>
      <c r="E2127" s="113" t="s">
        <v>788</v>
      </c>
      <c r="F2127" s="114">
        <v>61</v>
      </c>
      <c r="G2127" s="113" t="s">
        <v>4015</v>
      </c>
      <c r="H2127" s="113" t="s">
        <v>271</v>
      </c>
      <c r="I2127" s="113" t="s">
        <v>786</v>
      </c>
      <c r="J2127" s="113" t="s">
        <v>330</v>
      </c>
      <c r="K2127" s="113" t="s">
        <v>382</v>
      </c>
      <c r="L2127" s="113" t="s">
        <v>420</v>
      </c>
      <c r="M2127" s="113" t="s">
        <v>388</v>
      </c>
      <c r="N2127" s="113" t="s">
        <v>30</v>
      </c>
      <c r="O2127" s="113" t="s">
        <v>386</v>
      </c>
      <c r="P2127" s="113" t="s">
        <v>824</v>
      </c>
      <c r="Q2127" s="113">
        <v>66</v>
      </c>
      <c r="R2127" s="113" t="s">
        <v>86</v>
      </c>
      <c r="S2127" s="84" t="str">
        <f t="shared" si="231"/>
        <v>TRAVELLER WOOLFELT</v>
      </c>
      <c r="T2127" s="84" t="str">
        <f t="shared" si="234"/>
        <v>темно-коричневый</v>
      </c>
      <c r="Y2127" s="60">
        <f t="shared" si="235"/>
        <v>2</v>
      </c>
      <c r="Z2127" s="49">
        <f t="shared" si="236"/>
        <v>423</v>
      </c>
      <c r="AA2127" s="60">
        <f t="shared" si="237"/>
        <v>2423</v>
      </c>
    </row>
    <row r="2128" spans="1:27">
      <c r="A2128" s="84" t="str">
        <f t="shared" si="232"/>
        <v>252811266</v>
      </c>
      <c r="B2128" s="84" t="str">
        <f t="shared" si="233"/>
        <v>02-423-91</v>
      </c>
      <c r="C2128" s="113" t="s">
        <v>4018</v>
      </c>
      <c r="D2128" s="113" t="s">
        <v>4014</v>
      </c>
      <c r="E2128" s="113" t="s">
        <v>789</v>
      </c>
      <c r="F2128" s="114">
        <v>63</v>
      </c>
      <c r="G2128" s="113" t="s">
        <v>4015</v>
      </c>
      <c r="H2128" s="113" t="s">
        <v>271</v>
      </c>
      <c r="I2128" s="113" t="s">
        <v>786</v>
      </c>
      <c r="J2128" s="113" t="s">
        <v>330</v>
      </c>
      <c r="K2128" s="113" t="s">
        <v>382</v>
      </c>
      <c r="L2128" s="113" t="s">
        <v>420</v>
      </c>
      <c r="M2128" s="113" t="s">
        <v>388</v>
      </c>
      <c r="N2128" s="113" t="s">
        <v>30</v>
      </c>
      <c r="O2128" s="113" t="s">
        <v>386</v>
      </c>
      <c r="P2128" s="113" t="s">
        <v>824</v>
      </c>
      <c r="Q2128" s="113">
        <v>66</v>
      </c>
      <c r="R2128" s="113" t="s">
        <v>86</v>
      </c>
      <c r="S2128" s="84" t="str">
        <f t="shared" si="231"/>
        <v>TRAVELLER WOOLFELT</v>
      </c>
      <c r="T2128" s="84" t="str">
        <f t="shared" si="234"/>
        <v>темно-коричневый</v>
      </c>
      <c r="Y2128" s="60">
        <f t="shared" si="235"/>
        <v>2</v>
      </c>
      <c r="Z2128" s="49">
        <f t="shared" si="236"/>
        <v>423</v>
      </c>
      <c r="AA2128" s="60">
        <f t="shared" si="237"/>
        <v>2423</v>
      </c>
    </row>
    <row r="2129" spans="1:27">
      <c r="A2129" s="84" t="str">
        <f t="shared" si="232"/>
        <v>252811365</v>
      </c>
      <c r="B2129" s="84" t="str">
        <f t="shared" si="233"/>
        <v>02-424-91</v>
      </c>
      <c r="C2129" s="113" t="s">
        <v>4019</v>
      </c>
      <c r="D2129" s="113" t="s">
        <v>4020</v>
      </c>
      <c r="E2129" s="113" t="s">
        <v>787</v>
      </c>
      <c r="F2129" s="114">
        <v>57</v>
      </c>
      <c r="G2129" s="113" t="s">
        <v>4021</v>
      </c>
      <c r="H2129" s="113" t="s">
        <v>271</v>
      </c>
      <c r="I2129" s="113" t="s">
        <v>786</v>
      </c>
      <c r="J2129" s="113" t="s">
        <v>330</v>
      </c>
      <c r="K2129" s="113" t="s">
        <v>382</v>
      </c>
      <c r="L2129" s="113" t="s">
        <v>420</v>
      </c>
      <c r="M2129" s="113" t="s">
        <v>388</v>
      </c>
      <c r="N2129" s="113" t="s">
        <v>30</v>
      </c>
      <c r="O2129" s="113" t="s">
        <v>386</v>
      </c>
      <c r="P2129" s="113" t="s">
        <v>824</v>
      </c>
      <c r="Q2129" s="113">
        <v>65</v>
      </c>
      <c r="R2129" s="113" t="s">
        <v>86</v>
      </c>
      <c r="S2129" s="84" t="str">
        <f t="shared" si="231"/>
        <v>TRAVELLER WOOLFELT</v>
      </c>
      <c r="T2129" s="84" t="str">
        <f t="shared" si="234"/>
        <v>темно-коричневый</v>
      </c>
      <c r="Y2129" s="60">
        <f t="shared" si="235"/>
        <v>2</v>
      </c>
      <c r="Z2129" s="49">
        <f t="shared" si="236"/>
        <v>424</v>
      </c>
      <c r="AA2129" s="60">
        <f t="shared" si="237"/>
        <v>2424</v>
      </c>
    </row>
    <row r="2130" spans="1:27">
      <c r="A2130" s="84" t="str">
        <f t="shared" si="232"/>
        <v>252811365</v>
      </c>
      <c r="B2130" s="84" t="str">
        <f t="shared" si="233"/>
        <v>02-424-91</v>
      </c>
      <c r="C2130" s="113" t="s">
        <v>4022</v>
      </c>
      <c r="D2130" s="113" t="s">
        <v>4020</v>
      </c>
      <c r="E2130" s="113" t="s">
        <v>785</v>
      </c>
      <c r="F2130" s="114">
        <v>59</v>
      </c>
      <c r="G2130" s="113" t="s">
        <v>4021</v>
      </c>
      <c r="H2130" s="113" t="s">
        <v>271</v>
      </c>
      <c r="I2130" s="113" t="s">
        <v>786</v>
      </c>
      <c r="J2130" s="113" t="s">
        <v>330</v>
      </c>
      <c r="K2130" s="113" t="s">
        <v>382</v>
      </c>
      <c r="L2130" s="113" t="s">
        <v>420</v>
      </c>
      <c r="M2130" s="113" t="s">
        <v>388</v>
      </c>
      <c r="N2130" s="113" t="s">
        <v>30</v>
      </c>
      <c r="O2130" s="113" t="s">
        <v>386</v>
      </c>
      <c r="P2130" s="113" t="s">
        <v>824</v>
      </c>
      <c r="Q2130" s="113">
        <v>65</v>
      </c>
      <c r="R2130" s="113" t="s">
        <v>86</v>
      </c>
      <c r="S2130" s="84" t="str">
        <f t="shared" si="231"/>
        <v>TRAVELLER WOOLFELT</v>
      </c>
      <c r="T2130" s="84" t="str">
        <f t="shared" si="234"/>
        <v>темно-коричневый</v>
      </c>
      <c r="Y2130" s="60">
        <f t="shared" si="235"/>
        <v>2</v>
      </c>
      <c r="Z2130" s="49">
        <f t="shared" si="236"/>
        <v>424</v>
      </c>
      <c r="AA2130" s="60">
        <f t="shared" si="237"/>
        <v>2424</v>
      </c>
    </row>
    <row r="2131" spans="1:27">
      <c r="A2131" s="84" t="str">
        <f t="shared" si="232"/>
        <v>252811365</v>
      </c>
      <c r="B2131" s="84" t="str">
        <f t="shared" si="233"/>
        <v>02-424-91</v>
      </c>
      <c r="C2131" s="113" t="s">
        <v>4023</v>
      </c>
      <c r="D2131" s="113" t="s">
        <v>4020</v>
      </c>
      <c r="E2131" s="113" t="s">
        <v>788</v>
      </c>
      <c r="F2131" s="114">
        <v>61</v>
      </c>
      <c r="G2131" s="113" t="s">
        <v>4021</v>
      </c>
      <c r="H2131" s="113" t="s">
        <v>271</v>
      </c>
      <c r="I2131" s="113" t="s">
        <v>786</v>
      </c>
      <c r="J2131" s="113" t="s">
        <v>330</v>
      </c>
      <c r="K2131" s="113" t="s">
        <v>382</v>
      </c>
      <c r="L2131" s="113" t="s">
        <v>420</v>
      </c>
      <c r="M2131" s="113" t="s">
        <v>388</v>
      </c>
      <c r="N2131" s="113" t="s">
        <v>30</v>
      </c>
      <c r="O2131" s="113" t="s">
        <v>386</v>
      </c>
      <c r="P2131" s="113" t="s">
        <v>824</v>
      </c>
      <c r="Q2131" s="113">
        <v>65</v>
      </c>
      <c r="R2131" s="113" t="s">
        <v>86</v>
      </c>
      <c r="S2131" s="84" t="str">
        <f t="shared" si="231"/>
        <v>TRAVELLER WOOLFELT</v>
      </c>
      <c r="T2131" s="84" t="str">
        <f t="shared" si="234"/>
        <v>темно-коричневый</v>
      </c>
      <c r="Y2131" s="60">
        <f t="shared" si="235"/>
        <v>2</v>
      </c>
      <c r="Z2131" s="49">
        <f t="shared" si="236"/>
        <v>424</v>
      </c>
      <c r="AA2131" s="60">
        <f t="shared" si="237"/>
        <v>2424</v>
      </c>
    </row>
    <row r="2132" spans="1:27">
      <c r="A2132" s="84" t="str">
        <f t="shared" si="232"/>
        <v>252811365</v>
      </c>
      <c r="B2132" s="84" t="str">
        <f t="shared" si="233"/>
        <v>02-424-91</v>
      </c>
      <c r="C2132" s="113" t="s">
        <v>4024</v>
      </c>
      <c r="D2132" s="113" t="s">
        <v>4020</v>
      </c>
      <c r="E2132" s="113" t="s">
        <v>789</v>
      </c>
      <c r="F2132" s="114">
        <v>63</v>
      </c>
      <c r="G2132" s="113" t="s">
        <v>4021</v>
      </c>
      <c r="H2132" s="113" t="s">
        <v>271</v>
      </c>
      <c r="I2132" s="113" t="s">
        <v>786</v>
      </c>
      <c r="J2132" s="113" t="s">
        <v>330</v>
      </c>
      <c r="K2132" s="113" t="s">
        <v>382</v>
      </c>
      <c r="L2132" s="113" t="s">
        <v>420</v>
      </c>
      <c r="M2132" s="113" t="s">
        <v>388</v>
      </c>
      <c r="N2132" s="113" t="s">
        <v>30</v>
      </c>
      <c r="O2132" s="113" t="s">
        <v>386</v>
      </c>
      <c r="P2132" s="113" t="s">
        <v>824</v>
      </c>
      <c r="Q2132" s="113">
        <v>65</v>
      </c>
      <c r="R2132" s="113" t="s">
        <v>86</v>
      </c>
      <c r="S2132" s="84" t="str">
        <f t="shared" si="231"/>
        <v>TRAVELLER WOOLFELT</v>
      </c>
      <c r="T2132" s="84" t="str">
        <f t="shared" si="234"/>
        <v>темно-коричневый</v>
      </c>
      <c r="Y2132" s="60">
        <f t="shared" si="235"/>
        <v>2</v>
      </c>
      <c r="Z2132" s="49">
        <f t="shared" si="236"/>
        <v>424</v>
      </c>
      <c r="AA2132" s="60">
        <f t="shared" si="237"/>
        <v>2424</v>
      </c>
    </row>
    <row r="2133" spans="1:27">
      <c r="A2133" s="84" t="str">
        <f t="shared" si="232"/>
        <v>25281161</v>
      </c>
      <c r="B2133" s="84" t="str">
        <f t="shared" si="233"/>
        <v>02-425-09</v>
      </c>
      <c r="C2133" s="113" t="s">
        <v>4025</v>
      </c>
      <c r="D2133" s="113" t="s">
        <v>4026</v>
      </c>
      <c r="E2133" s="113" t="s">
        <v>787</v>
      </c>
      <c r="F2133" s="114">
        <v>57</v>
      </c>
      <c r="G2133" s="113" t="s">
        <v>4027</v>
      </c>
      <c r="H2133" s="113" t="s">
        <v>53</v>
      </c>
      <c r="I2133" s="113" t="s">
        <v>786</v>
      </c>
      <c r="J2133" s="113" t="s">
        <v>330</v>
      </c>
      <c r="K2133" s="113" t="s">
        <v>382</v>
      </c>
      <c r="L2133" s="113" t="s">
        <v>420</v>
      </c>
      <c r="M2133" s="113" t="s">
        <v>388</v>
      </c>
      <c r="N2133" s="113" t="s">
        <v>30</v>
      </c>
      <c r="O2133" s="113" t="s">
        <v>386</v>
      </c>
      <c r="P2133" s="113" t="s">
        <v>824</v>
      </c>
      <c r="Q2133" s="113">
        <v>1</v>
      </c>
      <c r="R2133" s="113" t="s">
        <v>53</v>
      </c>
      <c r="S2133" s="84" t="str">
        <f t="shared" si="231"/>
        <v>TRAVELLER WOOLFELT</v>
      </c>
      <c r="T2133" s="84" t="str">
        <f t="shared" si="234"/>
        <v>черный</v>
      </c>
      <c r="Y2133" s="60">
        <f t="shared" si="235"/>
        <v>2</v>
      </c>
      <c r="Z2133" s="49">
        <f t="shared" si="236"/>
        <v>425</v>
      </c>
      <c r="AA2133" s="60">
        <f t="shared" si="237"/>
        <v>2425</v>
      </c>
    </row>
    <row r="2134" spans="1:27">
      <c r="A2134" s="84" t="str">
        <f t="shared" si="232"/>
        <v>25281161</v>
      </c>
      <c r="B2134" s="84" t="str">
        <f t="shared" si="233"/>
        <v>02-425-09</v>
      </c>
      <c r="C2134" s="113" t="s">
        <v>4028</v>
      </c>
      <c r="D2134" s="113" t="s">
        <v>4026</v>
      </c>
      <c r="E2134" s="113" t="s">
        <v>785</v>
      </c>
      <c r="F2134" s="114">
        <v>59</v>
      </c>
      <c r="G2134" s="113" t="s">
        <v>4027</v>
      </c>
      <c r="H2134" s="113" t="s">
        <v>53</v>
      </c>
      <c r="I2134" s="113" t="s">
        <v>786</v>
      </c>
      <c r="J2134" s="113" t="s">
        <v>330</v>
      </c>
      <c r="K2134" s="113" t="s">
        <v>382</v>
      </c>
      <c r="L2134" s="113" t="s">
        <v>420</v>
      </c>
      <c r="M2134" s="113" t="s">
        <v>388</v>
      </c>
      <c r="N2134" s="113" t="s">
        <v>30</v>
      </c>
      <c r="O2134" s="113" t="s">
        <v>386</v>
      </c>
      <c r="P2134" s="113" t="s">
        <v>824</v>
      </c>
      <c r="Q2134" s="113">
        <v>1</v>
      </c>
      <c r="R2134" s="113" t="s">
        <v>53</v>
      </c>
      <c r="S2134" s="84" t="str">
        <f t="shared" si="231"/>
        <v>TRAVELLER WOOLFELT</v>
      </c>
      <c r="T2134" s="84" t="str">
        <f t="shared" si="234"/>
        <v>черный</v>
      </c>
      <c r="Y2134" s="60">
        <f t="shared" si="235"/>
        <v>2</v>
      </c>
      <c r="Z2134" s="49">
        <f t="shared" si="236"/>
        <v>425</v>
      </c>
      <c r="AA2134" s="60">
        <f t="shared" si="237"/>
        <v>2425</v>
      </c>
    </row>
    <row r="2135" spans="1:27">
      <c r="A2135" s="84" t="str">
        <f t="shared" si="232"/>
        <v>25281161</v>
      </c>
      <c r="B2135" s="84" t="str">
        <f t="shared" si="233"/>
        <v>02-425-09</v>
      </c>
      <c r="C2135" s="113" t="s">
        <v>4029</v>
      </c>
      <c r="D2135" s="113" t="s">
        <v>4026</v>
      </c>
      <c r="E2135" s="113" t="s">
        <v>788</v>
      </c>
      <c r="F2135" s="114">
        <v>61</v>
      </c>
      <c r="G2135" s="113" t="s">
        <v>4027</v>
      </c>
      <c r="H2135" s="113" t="s">
        <v>53</v>
      </c>
      <c r="I2135" s="113" t="s">
        <v>786</v>
      </c>
      <c r="J2135" s="113" t="s">
        <v>330</v>
      </c>
      <c r="K2135" s="113" t="s">
        <v>382</v>
      </c>
      <c r="L2135" s="113" t="s">
        <v>420</v>
      </c>
      <c r="M2135" s="113" t="s">
        <v>388</v>
      </c>
      <c r="N2135" s="113" t="s">
        <v>30</v>
      </c>
      <c r="O2135" s="113" t="s">
        <v>386</v>
      </c>
      <c r="P2135" s="113" t="s">
        <v>824</v>
      </c>
      <c r="Q2135" s="113">
        <v>1</v>
      </c>
      <c r="R2135" s="113" t="s">
        <v>53</v>
      </c>
      <c r="S2135" s="84" t="str">
        <f t="shared" si="231"/>
        <v>TRAVELLER WOOLFELT</v>
      </c>
      <c r="T2135" s="84" t="str">
        <f t="shared" si="234"/>
        <v>черный</v>
      </c>
      <c r="Y2135" s="60">
        <f t="shared" si="235"/>
        <v>2</v>
      </c>
      <c r="Z2135" s="49">
        <f t="shared" si="236"/>
        <v>425</v>
      </c>
      <c r="AA2135" s="60">
        <f t="shared" si="237"/>
        <v>2425</v>
      </c>
    </row>
    <row r="2136" spans="1:27">
      <c r="A2136" s="84" t="str">
        <f t="shared" si="232"/>
        <v>25281161</v>
      </c>
      <c r="B2136" s="84" t="str">
        <f t="shared" si="233"/>
        <v>02-425-09</v>
      </c>
      <c r="C2136" s="113" t="s">
        <v>4030</v>
      </c>
      <c r="D2136" s="113" t="s">
        <v>4026</v>
      </c>
      <c r="E2136" s="113" t="s">
        <v>789</v>
      </c>
      <c r="F2136" s="114">
        <v>63</v>
      </c>
      <c r="G2136" s="113" t="s">
        <v>4027</v>
      </c>
      <c r="H2136" s="113" t="s">
        <v>53</v>
      </c>
      <c r="I2136" s="113" t="s">
        <v>786</v>
      </c>
      <c r="J2136" s="113" t="s">
        <v>330</v>
      </c>
      <c r="K2136" s="113" t="s">
        <v>382</v>
      </c>
      <c r="L2136" s="113" t="s">
        <v>420</v>
      </c>
      <c r="M2136" s="113" t="s">
        <v>388</v>
      </c>
      <c r="N2136" s="113" t="s">
        <v>30</v>
      </c>
      <c r="O2136" s="113" t="s">
        <v>386</v>
      </c>
      <c r="P2136" s="113" t="s">
        <v>824</v>
      </c>
      <c r="Q2136" s="113">
        <v>1</v>
      </c>
      <c r="R2136" s="113" t="s">
        <v>53</v>
      </c>
      <c r="S2136" s="84" t="str">
        <f t="shared" si="231"/>
        <v>TRAVELLER WOOLFELT</v>
      </c>
      <c r="T2136" s="84" t="str">
        <f t="shared" si="234"/>
        <v>черный</v>
      </c>
      <c r="Y2136" s="60">
        <f t="shared" si="235"/>
        <v>2</v>
      </c>
      <c r="Z2136" s="49">
        <f t="shared" si="236"/>
        <v>425</v>
      </c>
      <c r="AA2136" s="60">
        <f t="shared" si="237"/>
        <v>2425</v>
      </c>
    </row>
    <row r="2137" spans="1:27">
      <c r="A2137" s="84" t="str">
        <f t="shared" si="232"/>
        <v>27981011</v>
      </c>
      <c r="B2137" s="84" t="str">
        <f t="shared" si="233"/>
        <v>02-263-09</v>
      </c>
      <c r="C2137" s="113" t="s">
        <v>4031</v>
      </c>
      <c r="D2137" s="113" t="s">
        <v>4032</v>
      </c>
      <c r="E2137" s="113" t="s">
        <v>787</v>
      </c>
      <c r="F2137" s="114">
        <v>57</v>
      </c>
      <c r="G2137" s="113" t="s">
        <v>2458</v>
      </c>
      <c r="H2137" s="113" t="s">
        <v>53</v>
      </c>
      <c r="I2137" s="113" t="s">
        <v>1018</v>
      </c>
      <c r="J2137" s="113" t="s">
        <v>331</v>
      </c>
      <c r="K2137" s="113" t="s">
        <v>382</v>
      </c>
      <c r="L2137" s="113" t="s">
        <v>420</v>
      </c>
      <c r="M2137" s="113" t="s">
        <v>388</v>
      </c>
      <c r="N2137" s="113" t="s">
        <v>30</v>
      </c>
      <c r="O2137" s="113" t="s">
        <v>386</v>
      </c>
      <c r="P2137" s="113" t="s">
        <v>824</v>
      </c>
      <c r="Q2137" s="113">
        <v>1</v>
      </c>
      <c r="R2137" s="113" t="s">
        <v>53</v>
      </c>
      <c r="S2137" s="84" t="str">
        <f t="shared" si="231"/>
        <v>WESTERN WOOLFELT</v>
      </c>
      <c r="T2137" s="84" t="str">
        <f t="shared" si="234"/>
        <v>черный</v>
      </c>
      <c r="Y2137" s="60">
        <f t="shared" si="235"/>
        <v>2</v>
      </c>
      <c r="Z2137" s="49">
        <f t="shared" si="236"/>
        <v>263</v>
      </c>
      <c r="AA2137" s="60">
        <f t="shared" si="237"/>
        <v>2263</v>
      </c>
    </row>
    <row r="2138" spans="1:27">
      <c r="A2138" s="84" t="str">
        <f t="shared" si="232"/>
        <v>27981011</v>
      </c>
      <c r="B2138" s="84" t="str">
        <f t="shared" si="233"/>
        <v>02-263-09</v>
      </c>
      <c r="C2138" s="113" t="s">
        <v>4033</v>
      </c>
      <c r="D2138" s="113" t="s">
        <v>4032</v>
      </c>
      <c r="E2138" s="113" t="s">
        <v>785</v>
      </c>
      <c r="F2138" s="114">
        <v>59</v>
      </c>
      <c r="G2138" s="113" t="s">
        <v>2458</v>
      </c>
      <c r="H2138" s="113" t="s">
        <v>53</v>
      </c>
      <c r="I2138" s="113" t="s">
        <v>1018</v>
      </c>
      <c r="J2138" s="113" t="s">
        <v>331</v>
      </c>
      <c r="K2138" s="113" t="s">
        <v>382</v>
      </c>
      <c r="L2138" s="113" t="s">
        <v>420</v>
      </c>
      <c r="M2138" s="113" t="s">
        <v>388</v>
      </c>
      <c r="N2138" s="113" t="s">
        <v>30</v>
      </c>
      <c r="O2138" s="113" t="s">
        <v>386</v>
      </c>
      <c r="P2138" s="113" t="s">
        <v>824</v>
      </c>
      <c r="Q2138" s="113">
        <v>1</v>
      </c>
      <c r="R2138" s="113" t="s">
        <v>53</v>
      </c>
      <c r="S2138" s="84" t="str">
        <f t="shared" si="231"/>
        <v>WESTERN WOOLFELT</v>
      </c>
      <c r="T2138" s="84" t="str">
        <f t="shared" si="234"/>
        <v>черный</v>
      </c>
      <c r="Y2138" s="60">
        <f t="shared" si="235"/>
        <v>2</v>
      </c>
      <c r="Z2138" s="49">
        <f t="shared" si="236"/>
        <v>263</v>
      </c>
      <c r="AA2138" s="60">
        <f t="shared" si="237"/>
        <v>2263</v>
      </c>
    </row>
    <row r="2139" spans="1:27">
      <c r="A2139" s="84" t="str">
        <f t="shared" si="232"/>
        <v>27981011</v>
      </c>
      <c r="B2139" s="84" t="str">
        <f t="shared" si="233"/>
        <v>02-263-09</v>
      </c>
      <c r="C2139" s="113" t="s">
        <v>4034</v>
      </c>
      <c r="D2139" s="113" t="s">
        <v>4032</v>
      </c>
      <c r="E2139" s="113" t="s">
        <v>788</v>
      </c>
      <c r="F2139" s="114">
        <v>61</v>
      </c>
      <c r="G2139" s="113" t="s">
        <v>2458</v>
      </c>
      <c r="H2139" s="113" t="s">
        <v>53</v>
      </c>
      <c r="I2139" s="113" t="s">
        <v>1018</v>
      </c>
      <c r="J2139" s="113" t="s">
        <v>331</v>
      </c>
      <c r="K2139" s="113" t="s">
        <v>382</v>
      </c>
      <c r="L2139" s="113" t="s">
        <v>420</v>
      </c>
      <c r="M2139" s="113" t="s">
        <v>388</v>
      </c>
      <c r="N2139" s="113" t="s">
        <v>30</v>
      </c>
      <c r="O2139" s="113" t="s">
        <v>386</v>
      </c>
      <c r="P2139" s="113" t="s">
        <v>824</v>
      </c>
      <c r="Q2139" s="113">
        <v>1</v>
      </c>
      <c r="R2139" s="113" t="s">
        <v>53</v>
      </c>
      <c r="S2139" s="84" t="str">
        <f t="shared" si="231"/>
        <v>WESTERN WOOLFELT</v>
      </c>
      <c r="T2139" s="84" t="str">
        <f t="shared" si="234"/>
        <v>черный</v>
      </c>
      <c r="Y2139" s="60">
        <f t="shared" si="235"/>
        <v>2</v>
      </c>
      <c r="Z2139" s="49">
        <f t="shared" si="236"/>
        <v>263</v>
      </c>
      <c r="AA2139" s="60">
        <f t="shared" si="237"/>
        <v>2263</v>
      </c>
    </row>
    <row r="2140" spans="1:27">
      <c r="A2140" s="84" t="str">
        <f t="shared" si="232"/>
        <v>27981011</v>
      </c>
      <c r="B2140" s="84" t="str">
        <f t="shared" si="233"/>
        <v>02-263-09</v>
      </c>
      <c r="C2140" s="113" t="s">
        <v>4035</v>
      </c>
      <c r="D2140" s="113" t="s">
        <v>4032</v>
      </c>
      <c r="E2140" s="113" t="s">
        <v>790</v>
      </c>
      <c r="F2140" s="114">
        <v>55</v>
      </c>
      <c r="G2140" s="113" t="s">
        <v>2458</v>
      </c>
      <c r="H2140" s="113" t="s">
        <v>53</v>
      </c>
      <c r="I2140" s="113" t="s">
        <v>1018</v>
      </c>
      <c r="J2140" s="113" t="s">
        <v>331</v>
      </c>
      <c r="K2140" s="113" t="s">
        <v>382</v>
      </c>
      <c r="L2140" s="113" t="s">
        <v>420</v>
      </c>
      <c r="M2140" s="113" t="s">
        <v>388</v>
      </c>
      <c r="N2140" s="113" t="s">
        <v>30</v>
      </c>
      <c r="O2140" s="113" t="s">
        <v>386</v>
      </c>
      <c r="P2140" s="113" t="s">
        <v>824</v>
      </c>
      <c r="Q2140" s="113">
        <v>1</v>
      </c>
      <c r="R2140" s="113" t="s">
        <v>53</v>
      </c>
      <c r="S2140" s="84" t="str">
        <f t="shared" si="231"/>
        <v>WESTERN WOOLFELT</v>
      </c>
      <c r="T2140" s="84" t="str">
        <f t="shared" si="234"/>
        <v>черный</v>
      </c>
      <c r="Y2140" s="60">
        <f t="shared" si="235"/>
        <v>2</v>
      </c>
      <c r="Z2140" s="49">
        <f t="shared" si="236"/>
        <v>263</v>
      </c>
      <c r="AA2140" s="60">
        <f t="shared" si="237"/>
        <v>2263</v>
      </c>
    </row>
    <row r="2141" spans="1:27">
      <c r="A2141" s="84" t="str">
        <f t="shared" si="232"/>
        <v>7720303267</v>
      </c>
      <c r="B2141" s="84" t="str">
        <f t="shared" si="233"/>
        <v>02-391-14</v>
      </c>
      <c r="C2141" s="113" t="s">
        <v>4036</v>
      </c>
      <c r="D2141" s="113" t="s">
        <v>4037</v>
      </c>
      <c r="E2141" s="113" t="s">
        <v>787</v>
      </c>
      <c r="F2141" s="114">
        <v>57</v>
      </c>
      <c r="G2141" s="113" t="s">
        <v>3759</v>
      </c>
      <c r="H2141" s="113" t="s">
        <v>164</v>
      </c>
      <c r="I2141" s="113" t="s">
        <v>786</v>
      </c>
      <c r="J2141" s="113" t="s">
        <v>327</v>
      </c>
      <c r="K2141" s="113" t="s">
        <v>382</v>
      </c>
      <c r="L2141" s="113" t="s">
        <v>420</v>
      </c>
      <c r="M2141" s="113" t="s">
        <v>388</v>
      </c>
      <c r="N2141" s="113" t="s">
        <v>44</v>
      </c>
      <c r="O2141" s="113" t="s">
        <v>386</v>
      </c>
      <c r="P2141" s="113" t="s">
        <v>824</v>
      </c>
      <c r="Q2141" s="113">
        <v>267</v>
      </c>
      <c r="R2141" s="113" t="s">
        <v>86</v>
      </c>
      <c r="S2141" s="84" t="str">
        <f t="shared" si="231"/>
        <v>BASEBALL CAP WOOL CHECK</v>
      </c>
      <c r="T2141" s="84" t="str">
        <f t="shared" si="234"/>
        <v>коричневый / бежевый</v>
      </c>
      <c r="Y2141" s="60">
        <f t="shared" si="235"/>
        <v>2</v>
      </c>
      <c r="Z2141" s="49">
        <f t="shared" si="236"/>
        <v>391</v>
      </c>
      <c r="AA2141" s="60">
        <f t="shared" si="237"/>
        <v>2391</v>
      </c>
    </row>
    <row r="2142" spans="1:27">
      <c r="A2142" s="84" t="str">
        <f t="shared" si="232"/>
        <v>7720303267</v>
      </c>
      <c r="B2142" s="84" t="str">
        <f t="shared" si="233"/>
        <v>02-391-14</v>
      </c>
      <c r="C2142" s="113" t="s">
        <v>4038</v>
      </c>
      <c r="D2142" s="113" t="s">
        <v>4037</v>
      </c>
      <c r="E2142" s="113" t="s">
        <v>785</v>
      </c>
      <c r="F2142" s="114">
        <v>59</v>
      </c>
      <c r="G2142" s="113" t="s">
        <v>3759</v>
      </c>
      <c r="H2142" s="113" t="s">
        <v>164</v>
      </c>
      <c r="I2142" s="113" t="s">
        <v>786</v>
      </c>
      <c r="J2142" s="113" t="s">
        <v>327</v>
      </c>
      <c r="K2142" s="113" t="s">
        <v>382</v>
      </c>
      <c r="L2142" s="113" t="s">
        <v>420</v>
      </c>
      <c r="M2142" s="113" t="s">
        <v>388</v>
      </c>
      <c r="N2142" s="113" t="s">
        <v>44</v>
      </c>
      <c r="O2142" s="113" t="s">
        <v>386</v>
      </c>
      <c r="P2142" s="113" t="s">
        <v>824</v>
      </c>
      <c r="Q2142" s="113">
        <v>267</v>
      </c>
      <c r="R2142" s="113" t="s">
        <v>86</v>
      </c>
      <c r="S2142" s="84" t="str">
        <f t="shared" si="231"/>
        <v>BASEBALL CAP WOOL CHECK</v>
      </c>
      <c r="T2142" s="84" t="str">
        <f t="shared" si="234"/>
        <v>коричневый / бежевый</v>
      </c>
      <c r="Y2142" s="60">
        <f t="shared" si="235"/>
        <v>2</v>
      </c>
      <c r="Z2142" s="49">
        <f t="shared" si="236"/>
        <v>391</v>
      </c>
      <c r="AA2142" s="60">
        <f t="shared" si="237"/>
        <v>2391</v>
      </c>
    </row>
    <row r="2143" spans="1:27">
      <c r="A2143" s="84" t="str">
        <f t="shared" si="232"/>
        <v>7720303267</v>
      </c>
      <c r="B2143" s="84" t="str">
        <f t="shared" si="233"/>
        <v>02-391-14</v>
      </c>
      <c r="C2143" s="113" t="s">
        <v>4039</v>
      </c>
      <c r="D2143" s="113" t="s">
        <v>4037</v>
      </c>
      <c r="E2143" s="113" t="s">
        <v>788</v>
      </c>
      <c r="F2143" s="114">
        <v>61</v>
      </c>
      <c r="G2143" s="113" t="s">
        <v>3759</v>
      </c>
      <c r="H2143" s="113" t="s">
        <v>164</v>
      </c>
      <c r="I2143" s="113" t="s">
        <v>786</v>
      </c>
      <c r="J2143" s="113" t="s">
        <v>327</v>
      </c>
      <c r="K2143" s="113" t="s">
        <v>382</v>
      </c>
      <c r="L2143" s="113" t="s">
        <v>420</v>
      </c>
      <c r="M2143" s="113" t="s">
        <v>388</v>
      </c>
      <c r="N2143" s="113" t="s">
        <v>44</v>
      </c>
      <c r="O2143" s="113" t="s">
        <v>386</v>
      </c>
      <c r="P2143" s="113" t="s">
        <v>824</v>
      </c>
      <c r="Q2143" s="113">
        <v>267</v>
      </c>
      <c r="R2143" s="113" t="s">
        <v>86</v>
      </c>
      <c r="S2143" s="84" t="str">
        <f t="shared" si="231"/>
        <v>BASEBALL CAP WOOL CHECK</v>
      </c>
      <c r="T2143" s="84" t="str">
        <f t="shared" si="234"/>
        <v>коричневый / бежевый</v>
      </c>
      <c r="Y2143" s="60">
        <f t="shared" si="235"/>
        <v>2</v>
      </c>
      <c r="Z2143" s="49">
        <f t="shared" si="236"/>
        <v>391</v>
      </c>
      <c r="AA2143" s="60">
        <f t="shared" si="237"/>
        <v>2391</v>
      </c>
    </row>
    <row r="2144" spans="1:27">
      <c r="A2144" s="84" t="str">
        <f t="shared" si="232"/>
        <v>77511731</v>
      </c>
      <c r="B2144" s="84" t="str">
        <f t="shared" si="233"/>
        <v>02-427-09</v>
      </c>
      <c r="C2144" s="113" t="s">
        <v>4040</v>
      </c>
      <c r="D2144" s="113" t="s">
        <v>4041</v>
      </c>
      <c r="E2144" s="113" t="s">
        <v>800</v>
      </c>
      <c r="F2144" s="114">
        <v>0</v>
      </c>
      <c r="G2144" s="113" t="s">
        <v>4042</v>
      </c>
      <c r="H2144" s="113" t="s">
        <v>53</v>
      </c>
      <c r="I2144" s="113" t="s">
        <v>792</v>
      </c>
      <c r="J2144" s="113" t="s">
        <v>356</v>
      </c>
      <c r="K2144" s="113" t="s">
        <v>382</v>
      </c>
      <c r="L2144" s="113" t="s">
        <v>420</v>
      </c>
      <c r="M2144" s="113" t="s">
        <v>388</v>
      </c>
      <c r="N2144" s="113" t="s">
        <v>43</v>
      </c>
      <c r="O2144" s="113" t="s">
        <v>386</v>
      </c>
      <c r="P2144" s="113" t="s">
        <v>824</v>
      </c>
      <c r="Q2144" s="113">
        <v>1</v>
      </c>
      <c r="R2144" s="113" t="s">
        <v>53</v>
      </c>
      <c r="S2144" s="84" t="str">
        <f t="shared" si="231"/>
        <v>TRUCKER COCKTAIL BAR</v>
      </c>
      <c r="T2144" s="84" t="str">
        <f t="shared" si="234"/>
        <v>черный</v>
      </c>
      <c r="Y2144" s="60">
        <f t="shared" si="235"/>
        <v>2</v>
      </c>
      <c r="Z2144" s="49">
        <f t="shared" si="236"/>
        <v>427</v>
      </c>
      <c r="AA2144" s="60">
        <f t="shared" si="237"/>
        <v>2427</v>
      </c>
    </row>
    <row r="2145" spans="1:27">
      <c r="A2145" s="84" t="str">
        <f t="shared" si="232"/>
        <v>77701032</v>
      </c>
      <c r="B2145" s="84" t="str">
        <f t="shared" si="233"/>
        <v>02-428-06</v>
      </c>
      <c r="C2145" s="113" t="s">
        <v>4043</v>
      </c>
      <c r="D2145" s="113" t="s">
        <v>4044</v>
      </c>
      <c r="E2145" s="113" t="s">
        <v>787</v>
      </c>
      <c r="F2145" s="114">
        <v>57</v>
      </c>
      <c r="G2145" s="113" t="s">
        <v>4045</v>
      </c>
      <c r="H2145" s="113" t="s">
        <v>71</v>
      </c>
      <c r="I2145" s="113" t="s">
        <v>786</v>
      </c>
      <c r="J2145" s="113" t="s">
        <v>327</v>
      </c>
      <c r="K2145" s="113" t="s">
        <v>382</v>
      </c>
      <c r="L2145" s="113" t="s">
        <v>420</v>
      </c>
      <c r="M2145" s="113" t="s">
        <v>388</v>
      </c>
      <c r="N2145" s="113" t="s">
        <v>44</v>
      </c>
      <c r="O2145" s="113" t="s">
        <v>433</v>
      </c>
      <c r="P2145" s="113" t="s">
        <v>824</v>
      </c>
      <c r="Q2145" s="113">
        <v>2</v>
      </c>
      <c r="R2145" s="113" t="s">
        <v>71</v>
      </c>
      <c r="S2145" s="84" t="str">
        <f t="shared" si="231"/>
        <v>BASEBALL CAP EF</v>
      </c>
      <c r="T2145" s="84" t="str">
        <f t="shared" si="234"/>
        <v>синий</v>
      </c>
      <c r="Y2145" s="60">
        <f t="shared" si="235"/>
        <v>2</v>
      </c>
      <c r="Z2145" s="49">
        <f t="shared" si="236"/>
        <v>428</v>
      </c>
      <c r="AA2145" s="60">
        <f t="shared" si="237"/>
        <v>2428</v>
      </c>
    </row>
    <row r="2146" spans="1:27">
      <c r="A2146" s="84" t="str">
        <f t="shared" si="232"/>
        <v>77701032</v>
      </c>
      <c r="B2146" s="84" t="str">
        <f t="shared" si="233"/>
        <v>02-428-06</v>
      </c>
      <c r="C2146" s="113" t="s">
        <v>4046</v>
      </c>
      <c r="D2146" s="113" t="s">
        <v>4044</v>
      </c>
      <c r="E2146" s="113" t="s">
        <v>785</v>
      </c>
      <c r="F2146" s="114">
        <v>59</v>
      </c>
      <c r="G2146" s="113" t="s">
        <v>4045</v>
      </c>
      <c r="H2146" s="113" t="s">
        <v>71</v>
      </c>
      <c r="I2146" s="113" t="s">
        <v>786</v>
      </c>
      <c r="J2146" s="113" t="s">
        <v>327</v>
      </c>
      <c r="K2146" s="113" t="s">
        <v>382</v>
      </c>
      <c r="L2146" s="113" t="s">
        <v>420</v>
      </c>
      <c r="M2146" s="113" t="s">
        <v>388</v>
      </c>
      <c r="N2146" s="113" t="s">
        <v>44</v>
      </c>
      <c r="O2146" s="113" t="s">
        <v>433</v>
      </c>
      <c r="P2146" s="113" t="s">
        <v>824</v>
      </c>
      <c r="Q2146" s="113">
        <v>2</v>
      </c>
      <c r="R2146" s="113" t="s">
        <v>71</v>
      </c>
      <c r="S2146" s="84" t="str">
        <f t="shared" si="231"/>
        <v>BASEBALL CAP EF</v>
      </c>
      <c r="T2146" s="84" t="str">
        <f t="shared" si="234"/>
        <v>синий</v>
      </c>
      <c r="Y2146" s="60">
        <f t="shared" si="235"/>
        <v>2</v>
      </c>
      <c r="Z2146" s="49">
        <f t="shared" si="236"/>
        <v>428</v>
      </c>
      <c r="AA2146" s="60">
        <f t="shared" si="237"/>
        <v>2428</v>
      </c>
    </row>
    <row r="2147" spans="1:27">
      <c r="A2147" s="84" t="str">
        <f t="shared" si="232"/>
        <v>77701032</v>
      </c>
      <c r="B2147" s="84" t="str">
        <f t="shared" si="233"/>
        <v>02-428-06</v>
      </c>
      <c r="C2147" s="113" t="s">
        <v>4047</v>
      </c>
      <c r="D2147" s="113" t="s">
        <v>4044</v>
      </c>
      <c r="E2147" s="113" t="s">
        <v>788</v>
      </c>
      <c r="F2147" s="114">
        <v>61</v>
      </c>
      <c r="G2147" s="113" t="s">
        <v>4045</v>
      </c>
      <c r="H2147" s="113" t="s">
        <v>71</v>
      </c>
      <c r="I2147" s="113" t="s">
        <v>786</v>
      </c>
      <c r="J2147" s="113" t="s">
        <v>327</v>
      </c>
      <c r="K2147" s="113" t="s">
        <v>382</v>
      </c>
      <c r="L2147" s="113" t="s">
        <v>420</v>
      </c>
      <c r="M2147" s="113" t="s">
        <v>388</v>
      </c>
      <c r="N2147" s="113" t="s">
        <v>44</v>
      </c>
      <c r="O2147" s="113" t="s">
        <v>433</v>
      </c>
      <c r="P2147" s="113" t="s">
        <v>824</v>
      </c>
      <c r="Q2147" s="113">
        <v>2</v>
      </c>
      <c r="R2147" s="113" t="s">
        <v>71</v>
      </c>
      <c r="S2147" s="84" t="str">
        <f t="shared" si="231"/>
        <v>BASEBALL CAP EF</v>
      </c>
      <c r="T2147" s="84" t="str">
        <f t="shared" si="234"/>
        <v>синий</v>
      </c>
      <c r="Y2147" s="60">
        <f t="shared" si="235"/>
        <v>2</v>
      </c>
      <c r="Z2147" s="49">
        <f t="shared" si="236"/>
        <v>428</v>
      </c>
      <c r="AA2147" s="60">
        <f t="shared" si="237"/>
        <v>2428</v>
      </c>
    </row>
    <row r="2148" spans="1:27">
      <c r="A2148" s="84" t="str">
        <f t="shared" si="232"/>
        <v>777010332</v>
      </c>
      <c r="B2148" s="84" t="str">
        <f t="shared" si="233"/>
        <v>02-428-08</v>
      </c>
      <c r="C2148" s="113" t="s">
        <v>4048</v>
      </c>
      <c r="D2148" s="113" t="s">
        <v>4049</v>
      </c>
      <c r="E2148" s="113" t="s">
        <v>790</v>
      </c>
      <c r="F2148" s="114">
        <v>55</v>
      </c>
      <c r="G2148" s="113" t="s">
        <v>4045</v>
      </c>
      <c r="H2148" s="113" t="s">
        <v>83</v>
      </c>
      <c r="I2148" s="113" t="s">
        <v>786</v>
      </c>
      <c r="J2148" s="113" t="s">
        <v>350</v>
      </c>
      <c r="K2148" s="113" t="s">
        <v>382</v>
      </c>
      <c r="L2148" s="113" t="s">
        <v>420</v>
      </c>
      <c r="M2148" s="113" t="s">
        <v>388</v>
      </c>
      <c r="N2148" s="113" t="s">
        <v>44</v>
      </c>
      <c r="O2148" s="113" t="s">
        <v>433</v>
      </c>
      <c r="P2148" s="113" t="s">
        <v>824</v>
      </c>
      <c r="Q2148" s="113">
        <v>32</v>
      </c>
      <c r="R2148" s="113" t="s">
        <v>83</v>
      </c>
      <c r="S2148" s="84" t="str">
        <f t="shared" si="231"/>
        <v>BASEBALL CAP EF</v>
      </c>
      <c r="T2148" s="84" t="str">
        <f t="shared" si="234"/>
        <v>серый</v>
      </c>
      <c r="Y2148" s="60">
        <f t="shared" si="235"/>
        <v>2</v>
      </c>
      <c r="Z2148" s="49">
        <f t="shared" si="236"/>
        <v>428</v>
      </c>
      <c r="AA2148" s="60">
        <f t="shared" si="237"/>
        <v>2428</v>
      </c>
    </row>
    <row r="2149" spans="1:27">
      <c r="A2149" s="84" t="str">
        <f t="shared" si="232"/>
        <v>777010332</v>
      </c>
      <c r="B2149" s="84" t="str">
        <f t="shared" si="233"/>
        <v>02-428-08</v>
      </c>
      <c r="C2149" s="113" t="s">
        <v>4050</v>
      </c>
      <c r="D2149" s="113" t="s">
        <v>4049</v>
      </c>
      <c r="E2149" s="113" t="s">
        <v>787</v>
      </c>
      <c r="F2149" s="114">
        <v>57</v>
      </c>
      <c r="G2149" s="113" t="s">
        <v>4045</v>
      </c>
      <c r="H2149" s="113" t="s">
        <v>83</v>
      </c>
      <c r="I2149" s="113" t="s">
        <v>786</v>
      </c>
      <c r="J2149" s="113" t="s">
        <v>350</v>
      </c>
      <c r="K2149" s="113" t="s">
        <v>382</v>
      </c>
      <c r="L2149" s="113" t="s">
        <v>420</v>
      </c>
      <c r="M2149" s="113" t="s">
        <v>388</v>
      </c>
      <c r="N2149" s="113" t="s">
        <v>44</v>
      </c>
      <c r="O2149" s="113" t="s">
        <v>433</v>
      </c>
      <c r="P2149" s="113" t="s">
        <v>824</v>
      </c>
      <c r="Q2149" s="113">
        <v>32</v>
      </c>
      <c r="R2149" s="113" t="s">
        <v>83</v>
      </c>
      <c r="S2149" s="84" t="str">
        <f t="shared" si="231"/>
        <v>BASEBALL CAP EF</v>
      </c>
      <c r="T2149" s="84" t="str">
        <f t="shared" si="234"/>
        <v>серый</v>
      </c>
      <c r="Y2149" s="60">
        <f t="shared" si="235"/>
        <v>2</v>
      </c>
      <c r="Z2149" s="49">
        <f t="shared" si="236"/>
        <v>428</v>
      </c>
      <c r="AA2149" s="60">
        <f t="shared" si="237"/>
        <v>2428</v>
      </c>
    </row>
    <row r="2150" spans="1:27">
      <c r="A2150" s="84" t="str">
        <f t="shared" si="232"/>
        <v>777010332</v>
      </c>
      <c r="B2150" s="84" t="str">
        <f t="shared" si="233"/>
        <v>02-428-08</v>
      </c>
      <c r="C2150" s="113" t="s">
        <v>4051</v>
      </c>
      <c r="D2150" s="113" t="s">
        <v>4049</v>
      </c>
      <c r="E2150" s="113" t="s">
        <v>785</v>
      </c>
      <c r="F2150" s="114">
        <v>59</v>
      </c>
      <c r="G2150" s="113" t="s">
        <v>4045</v>
      </c>
      <c r="H2150" s="113" t="s">
        <v>83</v>
      </c>
      <c r="I2150" s="113" t="s">
        <v>786</v>
      </c>
      <c r="J2150" s="113" t="s">
        <v>350</v>
      </c>
      <c r="K2150" s="113" t="s">
        <v>382</v>
      </c>
      <c r="L2150" s="113" t="s">
        <v>420</v>
      </c>
      <c r="M2150" s="113" t="s">
        <v>388</v>
      </c>
      <c r="N2150" s="113" t="s">
        <v>44</v>
      </c>
      <c r="O2150" s="113" t="s">
        <v>433</v>
      </c>
      <c r="P2150" s="113" t="s">
        <v>824</v>
      </c>
      <c r="Q2150" s="113">
        <v>32</v>
      </c>
      <c r="R2150" s="113" t="s">
        <v>83</v>
      </c>
      <c r="S2150" s="84" t="str">
        <f t="shared" si="231"/>
        <v>BASEBALL CAP EF</v>
      </c>
      <c r="T2150" s="84" t="str">
        <f t="shared" si="234"/>
        <v>серый</v>
      </c>
      <c r="Y2150" s="60">
        <f t="shared" si="235"/>
        <v>2</v>
      </c>
      <c r="Z2150" s="49">
        <f t="shared" si="236"/>
        <v>428</v>
      </c>
      <c r="AA2150" s="60">
        <f t="shared" si="237"/>
        <v>2428</v>
      </c>
    </row>
    <row r="2151" spans="1:27">
      <c r="A2151" s="84" t="str">
        <f t="shared" si="232"/>
        <v>777010332</v>
      </c>
      <c r="B2151" s="84" t="str">
        <f t="shared" si="233"/>
        <v>02-428-08</v>
      </c>
      <c r="C2151" s="113" t="s">
        <v>4052</v>
      </c>
      <c r="D2151" s="113" t="s">
        <v>4049</v>
      </c>
      <c r="E2151" s="113" t="s">
        <v>788</v>
      </c>
      <c r="F2151" s="114">
        <v>61</v>
      </c>
      <c r="G2151" s="113" t="s">
        <v>4045</v>
      </c>
      <c r="H2151" s="113" t="s">
        <v>83</v>
      </c>
      <c r="I2151" s="113" t="s">
        <v>786</v>
      </c>
      <c r="J2151" s="113" t="s">
        <v>350</v>
      </c>
      <c r="K2151" s="113" t="s">
        <v>382</v>
      </c>
      <c r="L2151" s="113" t="s">
        <v>420</v>
      </c>
      <c r="M2151" s="113" t="s">
        <v>388</v>
      </c>
      <c r="N2151" s="113" t="s">
        <v>44</v>
      </c>
      <c r="O2151" s="113" t="s">
        <v>433</v>
      </c>
      <c r="P2151" s="113" t="s">
        <v>824</v>
      </c>
      <c r="Q2151" s="113">
        <v>32</v>
      </c>
      <c r="R2151" s="113" t="s">
        <v>83</v>
      </c>
      <c r="S2151" s="84" t="str">
        <f t="shared" si="231"/>
        <v>BASEBALL CAP EF</v>
      </c>
      <c r="T2151" s="84" t="str">
        <f t="shared" si="234"/>
        <v>серый</v>
      </c>
      <c r="Y2151" s="60">
        <f t="shared" si="235"/>
        <v>2</v>
      </c>
      <c r="Z2151" s="49">
        <f t="shared" si="236"/>
        <v>428</v>
      </c>
      <c r="AA2151" s="60">
        <f t="shared" si="237"/>
        <v>2428</v>
      </c>
    </row>
    <row r="2152" spans="1:27">
      <c r="A2152" s="84" t="str">
        <f t="shared" si="232"/>
        <v>777010332</v>
      </c>
      <c r="B2152" s="84" t="str">
        <f t="shared" si="233"/>
        <v>02-428-08</v>
      </c>
      <c r="C2152" s="113" t="s">
        <v>4053</v>
      </c>
      <c r="D2152" s="113" t="s">
        <v>4049</v>
      </c>
      <c r="E2152" s="113" t="s">
        <v>789</v>
      </c>
      <c r="F2152" s="114">
        <v>63</v>
      </c>
      <c r="G2152" s="113" t="s">
        <v>4045</v>
      </c>
      <c r="H2152" s="113" t="s">
        <v>83</v>
      </c>
      <c r="I2152" s="113" t="s">
        <v>786</v>
      </c>
      <c r="J2152" s="113" t="s">
        <v>350</v>
      </c>
      <c r="K2152" s="113" t="s">
        <v>382</v>
      </c>
      <c r="L2152" s="113" t="s">
        <v>420</v>
      </c>
      <c r="M2152" s="113" t="s">
        <v>388</v>
      </c>
      <c r="N2152" s="113" t="s">
        <v>44</v>
      </c>
      <c r="O2152" s="113" t="s">
        <v>433</v>
      </c>
      <c r="P2152" s="113" t="s">
        <v>824</v>
      </c>
      <c r="Q2152" s="113">
        <v>32</v>
      </c>
      <c r="R2152" s="113" t="s">
        <v>83</v>
      </c>
      <c r="S2152" s="84" t="str">
        <f t="shared" si="231"/>
        <v>BASEBALL CAP EF</v>
      </c>
      <c r="T2152" s="84" t="str">
        <f t="shared" si="234"/>
        <v>серый</v>
      </c>
      <c r="Y2152" s="60">
        <f t="shared" si="235"/>
        <v>2</v>
      </c>
      <c r="Z2152" s="49">
        <f t="shared" si="236"/>
        <v>428</v>
      </c>
      <c r="AA2152" s="60">
        <f t="shared" si="237"/>
        <v>2428</v>
      </c>
    </row>
    <row r="2153" spans="1:27">
      <c r="A2153" s="84" t="str">
        <f t="shared" si="232"/>
        <v>621080126</v>
      </c>
      <c r="B2153" s="84" t="str">
        <f t="shared" si="233"/>
        <v>02-430-08</v>
      </c>
      <c r="C2153" s="113" t="s">
        <v>4054</v>
      </c>
      <c r="D2153" s="113" t="s">
        <v>4055</v>
      </c>
      <c r="E2153" s="113" t="s">
        <v>813</v>
      </c>
      <c r="F2153" s="114">
        <v>56</v>
      </c>
      <c r="G2153" s="113" t="s">
        <v>4056</v>
      </c>
      <c r="H2153" s="113" t="s">
        <v>83</v>
      </c>
      <c r="I2153" s="113" t="s">
        <v>3873</v>
      </c>
      <c r="J2153" s="113" t="s">
        <v>324</v>
      </c>
      <c r="K2153" s="113" t="s">
        <v>382</v>
      </c>
      <c r="L2153" s="113" t="s">
        <v>420</v>
      </c>
      <c r="M2153" s="113" t="s">
        <v>388</v>
      </c>
      <c r="N2153" s="113" t="s">
        <v>44</v>
      </c>
      <c r="O2153" s="113" t="s">
        <v>433</v>
      </c>
      <c r="P2153" s="113" t="s">
        <v>824</v>
      </c>
      <c r="Q2153" s="113">
        <v>26</v>
      </c>
      <c r="R2153" s="113" t="s">
        <v>83</v>
      </c>
      <c r="S2153" s="84" t="str">
        <f t="shared" si="231"/>
        <v>KENT STRUCTURE</v>
      </c>
      <c r="T2153" s="84" t="str">
        <f t="shared" si="234"/>
        <v>серый</v>
      </c>
      <c r="Y2153" s="60">
        <f t="shared" si="235"/>
        <v>2</v>
      </c>
      <c r="Z2153" s="49">
        <f t="shared" si="236"/>
        <v>430</v>
      </c>
      <c r="AA2153" s="60">
        <f t="shared" si="237"/>
        <v>2430</v>
      </c>
    </row>
    <row r="2154" spans="1:27">
      <c r="A2154" s="84" t="str">
        <f t="shared" si="232"/>
        <v>621080126</v>
      </c>
      <c r="B2154" s="84" t="str">
        <f t="shared" si="233"/>
        <v>02-430-08</v>
      </c>
      <c r="C2154" s="113" t="s">
        <v>4057</v>
      </c>
      <c r="D2154" s="113" t="s">
        <v>4055</v>
      </c>
      <c r="E2154" s="113" t="s">
        <v>787</v>
      </c>
      <c r="F2154" s="114">
        <v>57</v>
      </c>
      <c r="G2154" s="113" t="s">
        <v>4056</v>
      </c>
      <c r="H2154" s="113" t="s">
        <v>83</v>
      </c>
      <c r="I2154" s="113" t="s">
        <v>3873</v>
      </c>
      <c r="J2154" s="113" t="s">
        <v>324</v>
      </c>
      <c r="K2154" s="113" t="s">
        <v>382</v>
      </c>
      <c r="L2154" s="113" t="s">
        <v>420</v>
      </c>
      <c r="M2154" s="113" t="s">
        <v>388</v>
      </c>
      <c r="N2154" s="113" t="s">
        <v>44</v>
      </c>
      <c r="O2154" s="113" t="s">
        <v>433</v>
      </c>
      <c r="P2154" s="113" t="s">
        <v>824</v>
      </c>
      <c r="Q2154" s="113">
        <v>26</v>
      </c>
      <c r="R2154" s="113" t="s">
        <v>83</v>
      </c>
      <c r="S2154" s="84" t="str">
        <f t="shared" si="231"/>
        <v>KENT STRUCTURE</v>
      </c>
      <c r="T2154" s="84" t="str">
        <f t="shared" si="234"/>
        <v>серый</v>
      </c>
      <c r="Y2154" s="60">
        <f t="shared" si="235"/>
        <v>2</v>
      </c>
      <c r="Z2154" s="49">
        <f t="shared" si="236"/>
        <v>430</v>
      </c>
      <c r="AA2154" s="60">
        <f t="shared" si="237"/>
        <v>2430</v>
      </c>
    </row>
    <row r="2155" spans="1:27">
      <c r="A2155" s="84" t="str">
        <f t="shared" si="232"/>
        <v>621080126</v>
      </c>
      <c r="B2155" s="84" t="str">
        <f t="shared" si="233"/>
        <v>02-430-08</v>
      </c>
      <c r="C2155" s="113" t="s">
        <v>4058</v>
      </c>
      <c r="D2155" s="113" t="s">
        <v>4055</v>
      </c>
      <c r="E2155" s="113" t="s">
        <v>797</v>
      </c>
      <c r="F2155" s="114">
        <v>58</v>
      </c>
      <c r="G2155" s="113" t="s">
        <v>4056</v>
      </c>
      <c r="H2155" s="113" t="s">
        <v>83</v>
      </c>
      <c r="I2155" s="113" t="s">
        <v>3873</v>
      </c>
      <c r="J2155" s="113" t="s">
        <v>324</v>
      </c>
      <c r="K2155" s="113" t="s">
        <v>382</v>
      </c>
      <c r="L2155" s="113" t="s">
        <v>420</v>
      </c>
      <c r="M2155" s="113" t="s">
        <v>388</v>
      </c>
      <c r="N2155" s="113" t="s">
        <v>44</v>
      </c>
      <c r="O2155" s="113" t="s">
        <v>433</v>
      </c>
      <c r="P2155" s="113" t="s">
        <v>824</v>
      </c>
      <c r="Q2155" s="113">
        <v>26</v>
      </c>
      <c r="R2155" s="113" t="s">
        <v>83</v>
      </c>
      <c r="S2155" s="84" t="str">
        <f t="shared" si="231"/>
        <v>KENT STRUCTURE</v>
      </c>
      <c r="T2155" s="84" t="str">
        <f t="shared" si="234"/>
        <v>серый</v>
      </c>
      <c r="Y2155" s="60">
        <f t="shared" si="235"/>
        <v>2</v>
      </c>
      <c r="Z2155" s="49">
        <f t="shared" si="236"/>
        <v>430</v>
      </c>
      <c r="AA2155" s="60">
        <f t="shared" si="237"/>
        <v>2430</v>
      </c>
    </row>
    <row r="2156" spans="1:27">
      <c r="A2156" s="84" t="str">
        <f t="shared" si="232"/>
        <v>621080126</v>
      </c>
      <c r="B2156" s="84" t="str">
        <f t="shared" si="233"/>
        <v>02-430-08</v>
      </c>
      <c r="C2156" s="113" t="s">
        <v>4059</v>
      </c>
      <c r="D2156" s="113" t="s">
        <v>4055</v>
      </c>
      <c r="E2156" s="113" t="s">
        <v>785</v>
      </c>
      <c r="F2156" s="114">
        <v>59</v>
      </c>
      <c r="G2156" s="113" t="s">
        <v>4056</v>
      </c>
      <c r="H2156" s="113" t="s">
        <v>83</v>
      </c>
      <c r="I2156" s="113" t="s">
        <v>3873</v>
      </c>
      <c r="J2156" s="113" t="s">
        <v>324</v>
      </c>
      <c r="K2156" s="113" t="s">
        <v>382</v>
      </c>
      <c r="L2156" s="113" t="s">
        <v>420</v>
      </c>
      <c r="M2156" s="113" t="s">
        <v>388</v>
      </c>
      <c r="N2156" s="113" t="s">
        <v>44</v>
      </c>
      <c r="O2156" s="113" t="s">
        <v>433</v>
      </c>
      <c r="P2156" s="113" t="s">
        <v>824</v>
      </c>
      <c r="Q2156" s="113">
        <v>26</v>
      </c>
      <c r="R2156" s="113" t="s">
        <v>83</v>
      </c>
      <c r="S2156" s="84" t="str">
        <f t="shared" si="231"/>
        <v>KENT STRUCTURE</v>
      </c>
      <c r="T2156" s="84" t="str">
        <f t="shared" si="234"/>
        <v>серый</v>
      </c>
      <c r="Y2156" s="60">
        <f t="shared" si="235"/>
        <v>2</v>
      </c>
      <c r="Z2156" s="49">
        <f t="shared" si="236"/>
        <v>430</v>
      </c>
      <c r="AA2156" s="60">
        <f t="shared" si="237"/>
        <v>2430</v>
      </c>
    </row>
    <row r="2157" spans="1:27">
      <c r="A2157" s="84" t="str">
        <f t="shared" si="232"/>
        <v>621080126</v>
      </c>
      <c r="B2157" s="84" t="str">
        <f t="shared" si="233"/>
        <v>02-430-08</v>
      </c>
      <c r="C2157" s="113" t="s">
        <v>4060</v>
      </c>
      <c r="D2157" s="113" t="s">
        <v>4055</v>
      </c>
      <c r="E2157" s="113" t="s">
        <v>798</v>
      </c>
      <c r="F2157" s="114">
        <v>60</v>
      </c>
      <c r="G2157" s="113" t="s">
        <v>4056</v>
      </c>
      <c r="H2157" s="113" t="s">
        <v>83</v>
      </c>
      <c r="I2157" s="113" t="s">
        <v>3873</v>
      </c>
      <c r="J2157" s="113" t="s">
        <v>324</v>
      </c>
      <c r="K2157" s="113" t="s">
        <v>382</v>
      </c>
      <c r="L2157" s="113" t="s">
        <v>420</v>
      </c>
      <c r="M2157" s="113" t="s">
        <v>388</v>
      </c>
      <c r="N2157" s="113" t="s">
        <v>44</v>
      </c>
      <c r="O2157" s="113" t="s">
        <v>433</v>
      </c>
      <c r="P2157" s="113" t="s">
        <v>824</v>
      </c>
      <c r="Q2157" s="113">
        <v>26</v>
      </c>
      <c r="R2157" s="113" t="s">
        <v>83</v>
      </c>
      <c r="S2157" s="84" t="str">
        <f t="shared" si="231"/>
        <v>KENT STRUCTURE</v>
      </c>
      <c r="T2157" s="84" t="str">
        <f t="shared" si="234"/>
        <v>серый</v>
      </c>
      <c r="Y2157" s="60">
        <f t="shared" si="235"/>
        <v>2</v>
      </c>
      <c r="Z2157" s="49">
        <f t="shared" si="236"/>
        <v>430</v>
      </c>
      <c r="AA2157" s="60">
        <f t="shared" si="237"/>
        <v>2430</v>
      </c>
    </row>
    <row r="2158" spans="1:27">
      <c r="A2158" s="84" t="str">
        <f t="shared" si="232"/>
        <v>621080126</v>
      </c>
      <c r="B2158" s="84" t="str">
        <f t="shared" si="233"/>
        <v>02-430-08</v>
      </c>
      <c r="C2158" s="113" t="s">
        <v>4061</v>
      </c>
      <c r="D2158" s="113" t="s">
        <v>4055</v>
      </c>
      <c r="E2158" s="113" t="s">
        <v>788</v>
      </c>
      <c r="F2158" s="114">
        <v>61</v>
      </c>
      <c r="G2158" s="113" t="s">
        <v>4056</v>
      </c>
      <c r="H2158" s="113" t="s">
        <v>83</v>
      </c>
      <c r="I2158" s="113" t="s">
        <v>3873</v>
      </c>
      <c r="J2158" s="113" t="s">
        <v>324</v>
      </c>
      <c r="K2158" s="113" t="s">
        <v>382</v>
      </c>
      <c r="L2158" s="113" t="s">
        <v>420</v>
      </c>
      <c r="M2158" s="113" t="s">
        <v>388</v>
      </c>
      <c r="N2158" s="113" t="s">
        <v>44</v>
      </c>
      <c r="O2158" s="113" t="s">
        <v>433</v>
      </c>
      <c r="P2158" s="113" t="s">
        <v>824</v>
      </c>
      <c r="Q2158" s="113">
        <v>26</v>
      </c>
      <c r="R2158" s="113" t="s">
        <v>83</v>
      </c>
      <c r="S2158" s="84" t="str">
        <f t="shared" si="231"/>
        <v>KENT STRUCTURE</v>
      </c>
      <c r="T2158" s="84" t="str">
        <f t="shared" si="234"/>
        <v>серый</v>
      </c>
      <c r="Y2158" s="60">
        <f t="shared" si="235"/>
        <v>2</v>
      </c>
      <c r="Z2158" s="49">
        <f t="shared" si="236"/>
        <v>430</v>
      </c>
      <c r="AA2158" s="60">
        <f t="shared" si="237"/>
        <v>2430</v>
      </c>
    </row>
    <row r="2159" spans="1:27">
      <c r="A2159" s="84" t="str">
        <f t="shared" si="232"/>
        <v>621080126</v>
      </c>
      <c r="B2159" s="84" t="str">
        <f t="shared" si="233"/>
        <v>02-430-08</v>
      </c>
      <c r="C2159" s="113" t="s">
        <v>4062</v>
      </c>
      <c r="D2159" s="113" t="s">
        <v>4055</v>
      </c>
      <c r="E2159" s="113" t="s">
        <v>835</v>
      </c>
      <c r="F2159" s="114">
        <v>62</v>
      </c>
      <c r="G2159" s="113" t="s">
        <v>4056</v>
      </c>
      <c r="H2159" s="113" t="s">
        <v>83</v>
      </c>
      <c r="I2159" s="113" t="s">
        <v>3873</v>
      </c>
      <c r="J2159" s="113" t="s">
        <v>324</v>
      </c>
      <c r="K2159" s="113" t="s">
        <v>382</v>
      </c>
      <c r="L2159" s="113" t="s">
        <v>420</v>
      </c>
      <c r="M2159" s="113" t="s">
        <v>388</v>
      </c>
      <c r="N2159" s="113" t="s">
        <v>44</v>
      </c>
      <c r="O2159" s="113" t="s">
        <v>433</v>
      </c>
      <c r="P2159" s="113" t="s">
        <v>824</v>
      </c>
      <c r="Q2159" s="113">
        <v>26</v>
      </c>
      <c r="R2159" s="113" t="s">
        <v>83</v>
      </c>
      <c r="S2159" s="84" t="str">
        <f t="shared" si="231"/>
        <v>KENT STRUCTURE</v>
      </c>
      <c r="T2159" s="84" t="str">
        <f t="shared" si="234"/>
        <v>серый</v>
      </c>
      <c r="Y2159" s="60">
        <f t="shared" si="235"/>
        <v>2</v>
      </c>
      <c r="Z2159" s="49">
        <f t="shared" si="236"/>
        <v>430</v>
      </c>
      <c r="AA2159" s="60">
        <f t="shared" si="237"/>
        <v>2430</v>
      </c>
    </row>
    <row r="2160" spans="1:27">
      <c r="A2160" s="84" t="str">
        <f t="shared" si="232"/>
        <v>621080126</v>
      </c>
      <c r="B2160" s="84" t="str">
        <f t="shared" si="233"/>
        <v>02-430-08</v>
      </c>
      <c r="C2160" s="113" t="s">
        <v>4063</v>
      </c>
      <c r="D2160" s="113" t="s">
        <v>4055</v>
      </c>
      <c r="E2160" s="113" t="s">
        <v>789</v>
      </c>
      <c r="F2160" s="114">
        <v>63</v>
      </c>
      <c r="G2160" s="113" t="s">
        <v>4056</v>
      </c>
      <c r="H2160" s="113" t="s">
        <v>83</v>
      </c>
      <c r="I2160" s="113" t="s">
        <v>3873</v>
      </c>
      <c r="J2160" s="113" t="s">
        <v>324</v>
      </c>
      <c r="K2160" s="113" t="s">
        <v>382</v>
      </c>
      <c r="L2160" s="113" t="s">
        <v>420</v>
      </c>
      <c r="M2160" s="113" t="s">
        <v>388</v>
      </c>
      <c r="N2160" s="113" t="s">
        <v>44</v>
      </c>
      <c r="O2160" s="113" t="s">
        <v>433</v>
      </c>
      <c r="P2160" s="113" t="s">
        <v>824</v>
      </c>
      <c r="Q2160" s="113">
        <v>26</v>
      </c>
      <c r="R2160" s="113" t="s">
        <v>83</v>
      </c>
      <c r="S2160" s="84" t="str">
        <f t="shared" si="231"/>
        <v>KENT STRUCTURE</v>
      </c>
      <c r="T2160" s="84" t="str">
        <f t="shared" si="234"/>
        <v>серый</v>
      </c>
      <c r="Y2160" s="60">
        <f t="shared" si="235"/>
        <v>2</v>
      </c>
      <c r="Z2160" s="49">
        <f t="shared" si="236"/>
        <v>430</v>
      </c>
      <c r="AA2160" s="60">
        <f t="shared" si="237"/>
        <v>2430</v>
      </c>
    </row>
    <row r="2161" spans="1:27">
      <c r="A2161" s="84" t="str">
        <f t="shared" si="232"/>
        <v>62901103</v>
      </c>
      <c r="B2161" s="84" t="str">
        <f t="shared" si="233"/>
        <v>02-077-05</v>
      </c>
      <c r="C2161" s="113" t="s">
        <v>4064</v>
      </c>
      <c r="D2161" s="113" t="s">
        <v>4065</v>
      </c>
      <c r="E2161" s="113" t="s">
        <v>790</v>
      </c>
      <c r="F2161" s="114">
        <v>55</v>
      </c>
      <c r="G2161" s="113" t="s">
        <v>1045</v>
      </c>
      <c r="H2161" s="113" t="s">
        <v>83</v>
      </c>
      <c r="I2161" s="113" t="s">
        <v>1046</v>
      </c>
      <c r="J2161" s="113" t="s">
        <v>348</v>
      </c>
      <c r="K2161" s="113" t="s">
        <v>382</v>
      </c>
      <c r="L2161" s="113" t="s">
        <v>420</v>
      </c>
      <c r="M2161" s="113" t="s">
        <v>388</v>
      </c>
      <c r="N2161" s="113" t="s">
        <v>44</v>
      </c>
      <c r="O2161" s="113" t="s">
        <v>433</v>
      </c>
      <c r="P2161" s="113" t="s">
        <v>824</v>
      </c>
      <c r="Q2161" s="113">
        <v>3</v>
      </c>
      <c r="R2161" s="113" t="s">
        <v>83</v>
      </c>
      <c r="S2161" s="84" t="str">
        <f t="shared" si="231"/>
        <v>RIDERS</v>
      </c>
      <c r="T2161" s="84" t="str">
        <f t="shared" si="234"/>
        <v>серый</v>
      </c>
      <c r="Y2161" s="60">
        <f t="shared" si="235"/>
        <v>2</v>
      </c>
      <c r="Z2161" s="49">
        <f t="shared" si="236"/>
        <v>77</v>
      </c>
      <c r="AA2161" s="60">
        <f t="shared" si="237"/>
        <v>2077</v>
      </c>
    </row>
    <row r="2162" spans="1:27">
      <c r="A2162" s="84" t="str">
        <f t="shared" si="232"/>
        <v>62901103</v>
      </c>
      <c r="B2162" s="84" t="str">
        <f t="shared" si="233"/>
        <v>02-077-05</v>
      </c>
      <c r="C2162" s="113" t="s">
        <v>4066</v>
      </c>
      <c r="D2162" s="113" t="s">
        <v>4065</v>
      </c>
      <c r="E2162" s="113" t="s">
        <v>787</v>
      </c>
      <c r="F2162" s="114">
        <v>57</v>
      </c>
      <c r="G2162" s="113" t="s">
        <v>1045</v>
      </c>
      <c r="H2162" s="113" t="s">
        <v>83</v>
      </c>
      <c r="I2162" s="113" t="s">
        <v>1046</v>
      </c>
      <c r="J2162" s="113" t="s">
        <v>348</v>
      </c>
      <c r="K2162" s="113" t="s">
        <v>382</v>
      </c>
      <c r="L2162" s="113" t="s">
        <v>420</v>
      </c>
      <c r="M2162" s="113" t="s">
        <v>388</v>
      </c>
      <c r="N2162" s="113" t="s">
        <v>44</v>
      </c>
      <c r="O2162" s="113" t="s">
        <v>433</v>
      </c>
      <c r="P2162" s="113" t="s">
        <v>824</v>
      </c>
      <c r="Q2162" s="113">
        <v>3</v>
      </c>
      <c r="R2162" s="113" t="s">
        <v>83</v>
      </c>
      <c r="S2162" s="84" t="str">
        <f t="shared" si="231"/>
        <v>RIDERS</v>
      </c>
      <c r="T2162" s="84" t="str">
        <f t="shared" si="234"/>
        <v>серый</v>
      </c>
      <c r="Y2162" s="60">
        <f t="shared" si="235"/>
        <v>2</v>
      </c>
      <c r="Z2162" s="49">
        <f t="shared" si="236"/>
        <v>77</v>
      </c>
      <c r="AA2162" s="60">
        <f t="shared" si="237"/>
        <v>2077</v>
      </c>
    </row>
    <row r="2163" spans="1:27">
      <c r="A2163" s="84" t="str">
        <f t="shared" si="232"/>
        <v>62901103</v>
      </c>
      <c r="B2163" s="84" t="str">
        <f t="shared" si="233"/>
        <v>02-077-05</v>
      </c>
      <c r="C2163" s="113" t="s">
        <v>4067</v>
      </c>
      <c r="D2163" s="113" t="s">
        <v>4065</v>
      </c>
      <c r="E2163" s="113" t="s">
        <v>785</v>
      </c>
      <c r="F2163" s="114">
        <v>59</v>
      </c>
      <c r="G2163" s="113" t="s">
        <v>1045</v>
      </c>
      <c r="H2163" s="113" t="s">
        <v>83</v>
      </c>
      <c r="I2163" s="113" t="s">
        <v>1046</v>
      </c>
      <c r="J2163" s="113" t="s">
        <v>348</v>
      </c>
      <c r="K2163" s="113" t="s">
        <v>382</v>
      </c>
      <c r="L2163" s="113" t="s">
        <v>420</v>
      </c>
      <c r="M2163" s="113" t="s">
        <v>388</v>
      </c>
      <c r="N2163" s="113" t="s">
        <v>44</v>
      </c>
      <c r="O2163" s="113" t="s">
        <v>433</v>
      </c>
      <c r="P2163" s="113" t="s">
        <v>824</v>
      </c>
      <c r="Q2163" s="113">
        <v>3</v>
      </c>
      <c r="R2163" s="113" t="s">
        <v>83</v>
      </c>
      <c r="S2163" s="84" t="str">
        <f t="shared" si="231"/>
        <v>RIDERS</v>
      </c>
      <c r="T2163" s="84" t="str">
        <f t="shared" si="234"/>
        <v>серый</v>
      </c>
      <c r="Y2163" s="60">
        <f t="shared" si="235"/>
        <v>2</v>
      </c>
      <c r="Z2163" s="49">
        <f t="shared" si="236"/>
        <v>77</v>
      </c>
      <c r="AA2163" s="60">
        <f t="shared" si="237"/>
        <v>2077</v>
      </c>
    </row>
    <row r="2164" spans="1:27">
      <c r="A2164" s="84" t="str">
        <f t="shared" si="232"/>
        <v>62901103</v>
      </c>
      <c r="B2164" s="84" t="str">
        <f t="shared" si="233"/>
        <v>02-077-05</v>
      </c>
      <c r="C2164" s="113" t="s">
        <v>4068</v>
      </c>
      <c r="D2164" s="113" t="s">
        <v>4065</v>
      </c>
      <c r="E2164" s="113" t="s">
        <v>788</v>
      </c>
      <c r="F2164" s="114">
        <v>61</v>
      </c>
      <c r="G2164" s="113" t="s">
        <v>1045</v>
      </c>
      <c r="H2164" s="113" t="s">
        <v>83</v>
      </c>
      <c r="I2164" s="113" t="s">
        <v>1046</v>
      </c>
      <c r="J2164" s="113" t="s">
        <v>348</v>
      </c>
      <c r="K2164" s="113" t="s">
        <v>382</v>
      </c>
      <c r="L2164" s="113" t="s">
        <v>420</v>
      </c>
      <c r="M2164" s="113" t="s">
        <v>388</v>
      </c>
      <c r="N2164" s="113" t="s">
        <v>44</v>
      </c>
      <c r="O2164" s="113" t="s">
        <v>433</v>
      </c>
      <c r="P2164" s="113" t="s">
        <v>824</v>
      </c>
      <c r="Q2164" s="113">
        <v>3</v>
      </c>
      <c r="R2164" s="113" t="s">
        <v>83</v>
      </c>
      <c r="S2164" s="84" t="str">
        <f t="shared" si="231"/>
        <v>RIDERS</v>
      </c>
      <c r="T2164" s="84" t="str">
        <f t="shared" si="234"/>
        <v>серый</v>
      </c>
      <c r="Y2164" s="60">
        <f t="shared" si="235"/>
        <v>2</v>
      </c>
      <c r="Z2164" s="49">
        <f t="shared" si="236"/>
        <v>77</v>
      </c>
      <c r="AA2164" s="60">
        <f t="shared" si="237"/>
        <v>2077</v>
      </c>
    </row>
    <row r="2165" spans="1:27">
      <c r="A2165" s="84" t="str">
        <f t="shared" si="232"/>
        <v>62901103</v>
      </c>
      <c r="B2165" s="84" t="str">
        <f t="shared" si="233"/>
        <v>02-077-05</v>
      </c>
      <c r="C2165" s="113" t="s">
        <v>4069</v>
      </c>
      <c r="D2165" s="113" t="s">
        <v>4065</v>
      </c>
      <c r="E2165" s="113" t="s">
        <v>789</v>
      </c>
      <c r="F2165" s="114">
        <v>63</v>
      </c>
      <c r="G2165" s="113" t="s">
        <v>1045</v>
      </c>
      <c r="H2165" s="113" t="s">
        <v>83</v>
      </c>
      <c r="I2165" s="113" t="s">
        <v>1046</v>
      </c>
      <c r="J2165" s="113" t="s">
        <v>348</v>
      </c>
      <c r="K2165" s="113" t="s">
        <v>382</v>
      </c>
      <c r="L2165" s="113" t="s">
        <v>420</v>
      </c>
      <c r="M2165" s="113" t="s">
        <v>388</v>
      </c>
      <c r="N2165" s="113" t="s">
        <v>44</v>
      </c>
      <c r="O2165" s="113" t="s">
        <v>433</v>
      </c>
      <c r="P2165" s="113" t="s">
        <v>824</v>
      </c>
      <c r="Q2165" s="113">
        <v>3</v>
      </c>
      <c r="R2165" s="113" t="s">
        <v>83</v>
      </c>
      <c r="S2165" s="84" t="str">
        <f t="shared" si="231"/>
        <v>RIDERS</v>
      </c>
      <c r="T2165" s="84" t="str">
        <f t="shared" si="234"/>
        <v>серый</v>
      </c>
      <c r="Y2165" s="60">
        <f t="shared" si="235"/>
        <v>2</v>
      </c>
      <c r="Z2165" s="49">
        <f t="shared" si="236"/>
        <v>77</v>
      </c>
      <c r="AA2165" s="60">
        <f t="shared" si="237"/>
        <v>2077</v>
      </c>
    </row>
    <row r="2166" spans="1:27">
      <c r="A2166" s="84" t="str">
        <f t="shared" si="232"/>
        <v>6380303287</v>
      </c>
      <c r="B2166" s="84" t="str">
        <f t="shared" si="233"/>
        <v>02-109-73</v>
      </c>
      <c r="C2166" s="113" t="s">
        <v>4070</v>
      </c>
      <c r="D2166" s="113" t="s">
        <v>4071</v>
      </c>
      <c r="E2166" s="113" t="s">
        <v>790</v>
      </c>
      <c r="F2166" s="114">
        <v>55</v>
      </c>
      <c r="G2166" s="113" t="s">
        <v>1323</v>
      </c>
      <c r="H2166" s="113" t="s">
        <v>86</v>
      </c>
      <c r="I2166" s="113" t="s">
        <v>1324</v>
      </c>
      <c r="J2166" s="113" t="s">
        <v>324</v>
      </c>
      <c r="K2166" s="113" t="s">
        <v>382</v>
      </c>
      <c r="L2166" s="113" t="s">
        <v>420</v>
      </c>
      <c r="M2166" s="113" t="s">
        <v>388</v>
      </c>
      <c r="N2166" s="113" t="s">
        <v>44</v>
      </c>
      <c r="O2166" s="113" t="s">
        <v>433</v>
      </c>
      <c r="P2166" s="113" t="s">
        <v>824</v>
      </c>
      <c r="Q2166" s="113">
        <v>287</v>
      </c>
      <c r="R2166" s="113" t="s">
        <v>86</v>
      </c>
      <c r="S2166" s="84" t="str">
        <f t="shared" si="231"/>
        <v>DRIVER</v>
      </c>
      <c r="T2166" s="84" t="str">
        <f t="shared" si="234"/>
        <v>коричневый</v>
      </c>
      <c r="Y2166" s="60">
        <f t="shared" si="235"/>
        <v>2</v>
      </c>
      <c r="Z2166" s="49">
        <f t="shared" si="236"/>
        <v>109</v>
      </c>
      <c r="AA2166" s="60">
        <f t="shared" si="237"/>
        <v>2109</v>
      </c>
    </row>
    <row r="2167" spans="1:27">
      <c r="A2167" s="84" t="str">
        <f t="shared" si="232"/>
        <v>6380303287</v>
      </c>
      <c r="B2167" s="84" t="str">
        <f t="shared" si="233"/>
        <v>02-109-73</v>
      </c>
      <c r="C2167" s="113" t="s">
        <v>4072</v>
      </c>
      <c r="D2167" s="113" t="s">
        <v>4071</v>
      </c>
      <c r="E2167" s="113" t="s">
        <v>813</v>
      </c>
      <c r="F2167" s="114">
        <v>56</v>
      </c>
      <c r="G2167" s="113" t="s">
        <v>1323</v>
      </c>
      <c r="H2167" s="113" t="s">
        <v>86</v>
      </c>
      <c r="I2167" s="113" t="s">
        <v>1324</v>
      </c>
      <c r="J2167" s="113" t="s">
        <v>324</v>
      </c>
      <c r="K2167" s="113" t="s">
        <v>382</v>
      </c>
      <c r="L2167" s="113" t="s">
        <v>420</v>
      </c>
      <c r="M2167" s="113" t="s">
        <v>388</v>
      </c>
      <c r="N2167" s="113" t="s">
        <v>44</v>
      </c>
      <c r="O2167" s="113" t="s">
        <v>433</v>
      </c>
      <c r="P2167" s="113" t="s">
        <v>824</v>
      </c>
      <c r="Q2167" s="113">
        <v>287</v>
      </c>
      <c r="R2167" s="113" t="s">
        <v>86</v>
      </c>
      <c r="S2167" s="84" t="str">
        <f t="shared" si="231"/>
        <v>DRIVER</v>
      </c>
      <c r="T2167" s="84" t="str">
        <f t="shared" si="234"/>
        <v>коричневый</v>
      </c>
      <c r="Y2167" s="60">
        <f t="shared" si="235"/>
        <v>2</v>
      </c>
      <c r="Z2167" s="49">
        <f t="shared" si="236"/>
        <v>109</v>
      </c>
      <c r="AA2167" s="60">
        <f t="shared" si="237"/>
        <v>2109</v>
      </c>
    </row>
    <row r="2168" spans="1:27">
      <c r="A2168" s="84" t="str">
        <f t="shared" si="232"/>
        <v>6380303287</v>
      </c>
      <c r="B2168" s="84" t="str">
        <f t="shared" si="233"/>
        <v>02-109-73</v>
      </c>
      <c r="C2168" s="113" t="s">
        <v>4073</v>
      </c>
      <c r="D2168" s="113" t="s">
        <v>4071</v>
      </c>
      <c r="E2168" s="113" t="s">
        <v>787</v>
      </c>
      <c r="F2168" s="114">
        <v>57</v>
      </c>
      <c r="G2168" s="113" t="s">
        <v>1323</v>
      </c>
      <c r="H2168" s="113" t="s">
        <v>86</v>
      </c>
      <c r="I2168" s="113" t="s">
        <v>1324</v>
      </c>
      <c r="J2168" s="113" t="s">
        <v>324</v>
      </c>
      <c r="K2168" s="113" t="s">
        <v>382</v>
      </c>
      <c r="L2168" s="113" t="s">
        <v>420</v>
      </c>
      <c r="M2168" s="113" t="s">
        <v>388</v>
      </c>
      <c r="N2168" s="113" t="s">
        <v>44</v>
      </c>
      <c r="O2168" s="113" t="s">
        <v>433</v>
      </c>
      <c r="P2168" s="113" t="s">
        <v>824</v>
      </c>
      <c r="Q2168" s="113">
        <v>287</v>
      </c>
      <c r="R2168" s="113" t="s">
        <v>86</v>
      </c>
      <c r="S2168" s="84" t="str">
        <f t="shared" si="231"/>
        <v>DRIVER</v>
      </c>
      <c r="T2168" s="84" t="str">
        <f t="shared" si="234"/>
        <v>коричневый</v>
      </c>
      <c r="Y2168" s="60">
        <f t="shared" si="235"/>
        <v>2</v>
      </c>
      <c r="Z2168" s="49">
        <f t="shared" si="236"/>
        <v>109</v>
      </c>
      <c r="AA2168" s="60">
        <f t="shared" si="237"/>
        <v>2109</v>
      </c>
    </row>
    <row r="2169" spans="1:27">
      <c r="A2169" s="84" t="str">
        <f t="shared" si="232"/>
        <v>6380303287</v>
      </c>
      <c r="B2169" s="84" t="str">
        <f t="shared" si="233"/>
        <v>02-109-73</v>
      </c>
      <c r="C2169" s="113" t="s">
        <v>4074</v>
      </c>
      <c r="D2169" s="113" t="s">
        <v>4071</v>
      </c>
      <c r="E2169" s="113" t="s">
        <v>797</v>
      </c>
      <c r="F2169" s="114">
        <v>58</v>
      </c>
      <c r="G2169" s="113" t="s">
        <v>1323</v>
      </c>
      <c r="H2169" s="113" t="s">
        <v>86</v>
      </c>
      <c r="I2169" s="113" t="s">
        <v>1324</v>
      </c>
      <c r="J2169" s="113" t="s">
        <v>324</v>
      </c>
      <c r="K2169" s="113" t="s">
        <v>382</v>
      </c>
      <c r="L2169" s="113" t="s">
        <v>420</v>
      </c>
      <c r="M2169" s="113" t="s">
        <v>388</v>
      </c>
      <c r="N2169" s="113" t="s">
        <v>44</v>
      </c>
      <c r="O2169" s="113" t="s">
        <v>433</v>
      </c>
      <c r="P2169" s="113" t="s">
        <v>824</v>
      </c>
      <c r="Q2169" s="113">
        <v>287</v>
      </c>
      <c r="R2169" s="113" t="s">
        <v>86</v>
      </c>
      <c r="S2169" s="84" t="str">
        <f t="shared" si="231"/>
        <v>DRIVER</v>
      </c>
      <c r="T2169" s="84" t="str">
        <f t="shared" si="234"/>
        <v>коричневый</v>
      </c>
      <c r="Y2169" s="60">
        <f t="shared" si="235"/>
        <v>2</v>
      </c>
      <c r="Z2169" s="49">
        <f t="shared" si="236"/>
        <v>109</v>
      </c>
      <c r="AA2169" s="60">
        <f t="shared" si="237"/>
        <v>2109</v>
      </c>
    </row>
    <row r="2170" spans="1:27">
      <c r="A2170" s="84" t="str">
        <f t="shared" si="232"/>
        <v>6380303287</v>
      </c>
      <c r="B2170" s="84" t="str">
        <f t="shared" si="233"/>
        <v>02-109-73</v>
      </c>
      <c r="C2170" s="113" t="s">
        <v>4075</v>
      </c>
      <c r="D2170" s="113" t="s">
        <v>4071</v>
      </c>
      <c r="E2170" s="113" t="s">
        <v>785</v>
      </c>
      <c r="F2170" s="114">
        <v>59</v>
      </c>
      <c r="G2170" s="113" t="s">
        <v>1323</v>
      </c>
      <c r="H2170" s="113" t="s">
        <v>86</v>
      </c>
      <c r="I2170" s="113" t="s">
        <v>1324</v>
      </c>
      <c r="J2170" s="113" t="s">
        <v>324</v>
      </c>
      <c r="K2170" s="113" t="s">
        <v>382</v>
      </c>
      <c r="L2170" s="113" t="s">
        <v>420</v>
      </c>
      <c r="M2170" s="113" t="s">
        <v>388</v>
      </c>
      <c r="N2170" s="113" t="s">
        <v>44</v>
      </c>
      <c r="O2170" s="113" t="s">
        <v>433</v>
      </c>
      <c r="P2170" s="113" t="s">
        <v>824</v>
      </c>
      <c r="Q2170" s="113">
        <v>287</v>
      </c>
      <c r="R2170" s="113" t="s">
        <v>86</v>
      </c>
      <c r="S2170" s="84" t="str">
        <f t="shared" si="231"/>
        <v>DRIVER</v>
      </c>
      <c r="T2170" s="84" t="str">
        <f t="shared" si="234"/>
        <v>коричневый</v>
      </c>
      <c r="Y2170" s="60">
        <f t="shared" si="235"/>
        <v>2</v>
      </c>
      <c r="Z2170" s="49">
        <f t="shared" si="236"/>
        <v>109</v>
      </c>
      <c r="AA2170" s="60">
        <f t="shared" si="237"/>
        <v>2109</v>
      </c>
    </row>
    <row r="2171" spans="1:27">
      <c r="A2171" s="84" t="str">
        <f t="shared" si="232"/>
        <v>6380303287</v>
      </c>
      <c r="B2171" s="84" t="str">
        <f t="shared" si="233"/>
        <v>02-109-73</v>
      </c>
      <c r="C2171" s="113" t="s">
        <v>4076</v>
      </c>
      <c r="D2171" s="113" t="s">
        <v>4071</v>
      </c>
      <c r="E2171" s="113" t="s">
        <v>798</v>
      </c>
      <c r="F2171" s="114">
        <v>60</v>
      </c>
      <c r="G2171" s="113" t="s">
        <v>1323</v>
      </c>
      <c r="H2171" s="113" t="s">
        <v>86</v>
      </c>
      <c r="I2171" s="113" t="s">
        <v>1324</v>
      </c>
      <c r="J2171" s="113" t="s">
        <v>324</v>
      </c>
      <c r="K2171" s="113" t="s">
        <v>382</v>
      </c>
      <c r="L2171" s="113" t="s">
        <v>420</v>
      </c>
      <c r="M2171" s="113" t="s">
        <v>388</v>
      </c>
      <c r="N2171" s="113" t="s">
        <v>44</v>
      </c>
      <c r="O2171" s="113" t="s">
        <v>433</v>
      </c>
      <c r="P2171" s="113" t="s">
        <v>824</v>
      </c>
      <c r="Q2171" s="113">
        <v>287</v>
      </c>
      <c r="R2171" s="113" t="s">
        <v>86</v>
      </c>
      <c r="S2171" s="84" t="str">
        <f t="shared" si="231"/>
        <v>DRIVER</v>
      </c>
      <c r="T2171" s="84" t="str">
        <f t="shared" si="234"/>
        <v>коричневый</v>
      </c>
      <c r="Y2171" s="60">
        <f t="shared" si="235"/>
        <v>2</v>
      </c>
      <c r="Z2171" s="49">
        <f t="shared" si="236"/>
        <v>109</v>
      </c>
      <c r="AA2171" s="60">
        <f t="shared" si="237"/>
        <v>2109</v>
      </c>
    </row>
    <row r="2172" spans="1:27">
      <c r="A2172" s="84" t="str">
        <f t="shared" si="232"/>
        <v>6380303287</v>
      </c>
      <c r="B2172" s="84" t="str">
        <f t="shared" si="233"/>
        <v>02-109-73</v>
      </c>
      <c r="C2172" s="113" t="s">
        <v>4077</v>
      </c>
      <c r="D2172" s="113" t="s">
        <v>4071</v>
      </c>
      <c r="E2172" s="113" t="s">
        <v>788</v>
      </c>
      <c r="F2172" s="114">
        <v>61</v>
      </c>
      <c r="G2172" s="113" t="s">
        <v>1323</v>
      </c>
      <c r="H2172" s="113" t="s">
        <v>86</v>
      </c>
      <c r="I2172" s="113" t="s">
        <v>1324</v>
      </c>
      <c r="J2172" s="113" t="s">
        <v>324</v>
      </c>
      <c r="K2172" s="113" t="s">
        <v>382</v>
      </c>
      <c r="L2172" s="113" t="s">
        <v>420</v>
      </c>
      <c r="M2172" s="113" t="s">
        <v>388</v>
      </c>
      <c r="N2172" s="113" t="s">
        <v>44</v>
      </c>
      <c r="O2172" s="113" t="s">
        <v>433</v>
      </c>
      <c r="P2172" s="113" t="s">
        <v>824</v>
      </c>
      <c r="Q2172" s="113">
        <v>287</v>
      </c>
      <c r="R2172" s="113" t="s">
        <v>86</v>
      </c>
      <c r="S2172" s="84" t="str">
        <f t="shared" si="231"/>
        <v>DRIVER</v>
      </c>
      <c r="T2172" s="84" t="str">
        <f t="shared" si="234"/>
        <v>коричневый</v>
      </c>
      <c r="Y2172" s="60">
        <f t="shared" si="235"/>
        <v>2</v>
      </c>
      <c r="Z2172" s="49">
        <f t="shared" si="236"/>
        <v>109</v>
      </c>
      <c r="AA2172" s="60">
        <f t="shared" si="237"/>
        <v>2109</v>
      </c>
    </row>
    <row r="2173" spans="1:27">
      <c r="A2173" s="84" t="str">
        <f t="shared" si="232"/>
        <v>6380303287</v>
      </c>
      <c r="B2173" s="84" t="str">
        <f t="shared" si="233"/>
        <v>02-109-73</v>
      </c>
      <c r="C2173" s="113" t="s">
        <v>4078</v>
      </c>
      <c r="D2173" s="113" t="s">
        <v>4071</v>
      </c>
      <c r="E2173" s="113" t="s">
        <v>835</v>
      </c>
      <c r="F2173" s="114">
        <v>62</v>
      </c>
      <c r="G2173" s="113" t="s">
        <v>1323</v>
      </c>
      <c r="H2173" s="113" t="s">
        <v>86</v>
      </c>
      <c r="I2173" s="113" t="s">
        <v>1324</v>
      </c>
      <c r="J2173" s="113" t="s">
        <v>324</v>
      </c>
      <c r="K2173" s="113" t="s">
        <v>382</v>
      </c>
      <c r="L2173" s="113" t="s">
        <v>420</v>
      </c>
      <c r="M2173" s="113" t="s">
        <v>388</v>
      </c>
      <c r="N2173" s="113" t="s">
        <v>44</v>
      </c>
      <c r="O2173" s="113" t="s">
        <v>433</v>
      </c>
      <c r="P2173" s="113" t="s">
        <v>824</v>
      </c>
      <c r="Q2173" s="113">
        <v>287</v>
      </c>
      <c r="R2173" s="113" t="s">
        <v>86</v>
      </c>
      <c r="S2173" s="84" t="str">
        <f t="shared" si="231"/>
        <v>DRIVER</v>
      </c>
      <c r="T2173" s="84" t="str">
        <f t="shared" si="234"/>
        <v>коричневый</v>
      </c>
      <c r="Y2173" s="60">
        <f t="shared" si="235"/>
        <v>2</v>
      </c>
      <c r="Z2173" s="49">
        <f t="shared" si="236"/>
        <v>109</v>
      </c>
      <c r="AA2173" s="60">
        <f t="shared" si="237"/>
        <v>2109</v>
      </c>
    </row>
    <row r="2174" spans="1:27">
      <c r="A2174" s="84" t="str">
        <f t="shared" si="232"/>
        <v>6380512352</v>
      </c>
      <c r="B2174" s="84" t="str">
        <f t="shared" si="233"/>
        <v>02-431-06</v>
      </c>
      <c r="C2174" s="113" t="s">
        <v>4079</v>
      </c>
      <c r="D2174" s="113" t="s">
        <v>4080</v>
      </c>
      <c r="E2174" s="113" t="s">
        <v>813</v>
      </c>
      <c r="F2174" s="114">
        <v>56</v>
      </c>
      <c r="G2174" s="113" t="s">
        <v>4081</v>
      </c>
      <c r="H2174" s="113" t="s">
        <v>250</v>
      </c>
      <c r="I2174" s="113" t="s">
        <v>786</v>
      </c>
      <c r="J2174" s="113" t="s">
        <v>324</v>
      </c>
      <c r="K2174" s="113" t="s">
        <v>382</v>
      </c>
      <c r="L2174" s="113" t="s">
        <v>420</v>
      </c>
      <c r="M2174" s="113" t="s">
        <v>388</v>
      </c>
      <c r="N2174" s="113" t="s">
        <v>44</v>
      </c>
      <c r="O2174" s="113" t="s">
        <v>433</v>
      </c>
      <c r="P2174" s="113" t="s">
        <v>824</v>
      </c>
      <c r="Q2174" s="113">
        <v>352</v>
      </c>
      <c r="R2174" s="113" t="s">
        <v>71</v>
      </c>
      <c r="S2174" s="84" t="str">
        <f t="shared" si="231"/>
        <v>DRIVER HARRIS TWEED</v>
      </c>
      <c r="T2174" s="84" t="str">
        <f t="shared" si="234"/>
        <v>синий / зеленый</v>
      </c>
      <c r="Y2174" s="60">
        <f t="shared" si="235"/>
        <v>2</v>
      </c>
      <c r="Z2174" s="49">
        <f t="shared" si="236"/>
        <v>431</v>
      </c>
      <c r="AA2174" s="60">
        <f t="shared" si="237"/>
        <v>2431</v>
      </c>
    </row>
    <row r="2175" spans="1:27">
      <c r="A2175" s="84" t="str">
        <f t="shared" si="232"/>
        <v>6380512352</v>
      </c>
      <c r="B2175" s="84" t="str">
        <f t="shared" si="233"/>
        <v>02-431-06</v>
      </c>
      <c r="C2175" s="113" t="s">
        <v>4082</v>
      </c>
      <c r="D2175" s="113" t="s">
        <v>4080</v>
      </c>
      <c r="E2175" s="113" t="s">
        <v>787</v>
      </c>
      <c r="F2175" s="114">
        <v>57</v>
      </c>
      <c r="G2175" s="113" t="s">
        <v>4081</v>
      </c>
      <c r="H2175" s="113" t="s">
        <v>250</v>
      </c>
      <c r="I2175" s="113" t="s">
        <v>786</v>
      </c>
      <c r="J2175" s="113" t="s">
        <v>324</v>
      </c>
      <c r="K2175" s="113" t="s">
        <v>382</v>
      </c>
      <c r="L2175" s="113" t="s">
        <v>420</v>
      </c>
      <c r="M2175" s="113" t="s">
        <v>388</v>
      </c>
      <c r="N2175" s="113" t="s">
        <v>44</v>
      </c>
      <c r="O2175" s="113" t="s">
        <v>433</v>
      </c>
      <c r="P2175" s="113" t="s">
        <v>824</v>
      </c>
      <c r="Q2175" s="113">
        <v>352</v>
      </c>
      <c r="R2175" s="113" t="s">
        <v>71</v>
      </c>
      <c r="S2175" s="84" t="str">
        <f t="shared" si="231"/>
        <v>DRIVER HARRIS TWEED</v>
      </c>
      <c r="T2175" s="84" t="str">
        <f t="shared" si="234"/>
        <v>синий / зеленый</v>
      </c>
      <c r="Y2175" s="60">
        <f t="shared" si="235"/>
        <v>2</v>
      </c>
      <c r="Z2175" s="49">
        <f t="shared" si="236"/>
        <v>431</v>
      </c>
      <c r="AA2175" s="60">
        <f t="shared" si="237"/>
        <v>2431</v>
      </c>
    </row>
    <row r="2176" spans="1:27">
      <c r="A2176" s="84" t="str">
        <f t="shared" si="232"/>
        <v>6380512352</v>
      </c>
      <c r="B2176" s="84" t="str">
        <f t="shared" si="233"/>
        <v>02-431-06</v>
      </c>
      <c r="C2176" s="113" t="s">
        <v>4083</v>
      </c>
      <c r="D2176" s="113" t="s">
        <v>4080</v>
      </c>
      <c r="E2176" s="113" t="s">
        <v>797</v>
      </c>
      <c r="F2176" s="114">
        <v>58</v>
      </c>
      <c r="G2176" s="113" t="s">
        <v>4081</v>
      </c>
      <c r="H2176" s="113" t="s">
        <v>250</v>
      </c>
      <c r="I2176" s="113" t="s">
        <v>786</v>
      </c>
      <c r="J2176" s="113" t="s">
        <v>324</v>
      </c>
      <c r="K2176" s="113" t="s">
        <v>382</v>
      </c>
      <c r="L2176" s="113" t="s">
        <v>420</v>
      </c>
      <c r="M2176" s="113" t="s">
        <v>388</v>
      </c>
      <c r="N2176" s="113" t="s">
        <v>44</v>
      </c>
      <c r="O2176" s="113" t="s">
        <v>433</v>
      </c>
      <c r="P2176" s="113" t="s">
        <v>824</v>
      </c>
      <c r="Q2176" s="113">
        <v>352</v>
      </c>
      <c r="R2176" s="113" t="s">
        <v>71</v>
      </c>
      <c r="S2176" s="84" t="str">
        <f t="shared" si="231"/>
        <v>DRIVER HARRIS TWEED</v>
      </c>
      <c r="T2176" s="84" t="str">
        <f t="shared" si="234"/>
        <v>синий / зеленый</v>
      </c>
      <c r="Y2176" s="60">
        <f t="shared" si="235"/>
        <v>2</v>
      </c>
      <c r="Z2176" s="49">
        <f t="shared" si="236"/>
        <v>431</v>
      </c>
      <c r="AA2176" s="60">
        <f t="shared" si="237"/>
        <v>2431</v>
      </c>
    </row>
    <row r="2177" spans="1:27">
      <c r="A2177" s="84" t="str">
        <f t="shared" si="232"/>
        <v>6380512352</v>
      </c>
      <c r="B2177" s="84" t="str">
        <f t="shared" si="233"/>
        <v>02-431-06</v>
      </c>
      <c r="C2177" s="113" t="s">
        <v>4084</v>
      </c>
      <c r="D2177" s="113" t="s">
        <v>4080</v>
      </c>
      <c r="E2177" s="113" t="s">
        <v>785</v>
      </c>
      <c r="F2177" s="114">
        <v>59</v>
      </c>
      <c r="G2177" s="113" t="s">
        <v>4081</v>
      </c>
      <c r="H2177" s="113" t="s">
        <v>250</v>
      </c>
      <c r="I2177" s="113" t="s">
        <v>786</v>
      </c>
      <c r="J2177" s="113" t="s">
        <v>324</v>
      </c>
      <c r="K2177" s="113" t="s">
        <v>382</v>
      </c>
      <c r="L2177" s="113" t="s">
        <v>420</v>
      </c>
      <c r="M2177" s="113" t="s">
        <v>388</v>
      </c>
      <c r="N2177" s="113" t="s">
        <v>44</v>
      </c>
      <c r="O2177" s="113" t="s">
        <v>433</v>
      </c>
      <c r="P2177" s="113" t="s">
        <v>824</v>
      </c>
      <c r="Q2177" s="113">
        <v>352</v>
      </c>
      <c r="R2177" s="113" t="s">
        <v>71</v>
      </c>
      <c r="S2177" s="84" t="str">
        <f t="shared" si="231"/>
        <v>DRIVER HARRIS TWEED</v>
      </c>
      <c r="T2177" s="84" t="str">
        <f t="shared" si="234"/>
        <v>синий / зеленый</v>
      </c>
      <c r="Y2177" s="60">
        <f t="shared" si="235"/>
        <v>2</v>
      </c>
      <c r="Z2177" s="49">
        <f t="shared" si="236"/>
        <v>431</v>
      </c>
      <c r="AA2177" s="60">
        <f t="shared" si="237"/>
        <v>2431</v>
      </c>
    </row>
    <row r="2178" spans="1:27">
      <c r="A2178" s="84" t="str">
        <f t="shared" si="232"/>
        <v>6380512352</v>
      </c>
      <c r="B2178" s="84" t="str">
        <f t="shared" si="233"/>
        <v>02-431-06</v>
      </c>
      <c r="C2178" s="113" t="s">
        <v>4085</v>
      </c>
      <c r="D2178" s="113" t="s">
        <v>4080</v>
      </c>
      <c r="E2178" s="113" t="s">
        <v>798</v>
      </c>
      <c r="F2178" s="114">
        <v>60</v>
      </c>
      <c r="G2178" s="113" t="s">
        <v>4081</v>
      </c>
      <c r="H2178" s="113" t="s">
        <v>250</v>
      </c>
      <c r="I2178" s="113" t="s">
        <v>786</v>
      </c>
      <c r="J2178" s="113" t="s">
        <v>324</v>
      </c>
      <c r="K2178" s="113" t="s">
        <v>382</v>
      </c>
      <c r="L2178" s="113" t="s">
        <v>420</v>
      </c>
      <c r="M2178" s="113" t="s">
        <v>388</v>
      </c>
      <c r="N2178" s="113" t="s">
        <v>44</v>
      </c>
      <c r="O2178" s="113" t="s">
        <v>433</v>
      </c>
      <c r="P2178" s="113" t="s">
        <v>824</v>
      </c>
      <c r="Q2178" s="113">
        <v>352</v>
      </c>
      <c r="R2178" s="113" t="s">
        <v>71</v>
      </c>
      <c r="S2178" s="84" t="str">
        <f t="shared" ref="S2178:S2241" si="238">IF(A2178&lt;&gt;"",IF(FIND(" ",G2178)&gt;=1,MID(G2178,FIND(" ",G2178)+1,LEN(G2178)),""),"")</f>
        <v>DRIVER HARRIS TWEED</v>
      </c>
      <c r="T2178" s="84" t="str">
        <f t="shared" si="234"/>
        <v>синий / зеленый</v>
      </c>
      <c r="Y2178" s="60">
        <f t="shared" si="235"/>
        <v>2</v>
      </c>
      <c r="Z2178" s="49">
        <f t="shared" si="236"/>
        <v>431</v>
      </c>
      <c r="AA2178" s="60">
        <f t="shared" si="237"/>
        <v>2431</v>
      </c>
    </row>
    <row r="2179" spans="1:27">
      <c r="A2179" s="84" t="str">
        <f t="shared" ref="A2179:A2242" si="239">IF(G2179&amp;Q2179&lt;&gt;"",IF(FIND(" ",G2179)&gt;=1,MID(G2179,1,FIND(" ",G2179)-1)&amp;Q2179,G2179&amp;Q2179),"")</f>
        <v>6380512352</v>
      </c>
      <c r="B2179" s="84" t="str">
        <f t="shared" ref="B2179:B2242" si="240">IF(C2179&lt;&gt;"",LEFT(C2179,9),"")</f>
        <v>02-431-06</v>
      </c>
      <c r="C2179" s="113" t="s">
        <v>4086</v>
      </c>
      <c r="D2179" s="113" t="s">
        <v>4080</v>
      </c>
      <c r="E2179" s="113" t="s">
        <v>788</v>
      </c>
      <c r="F2179" s="114">
        <v>61</v>
      </c>
      <c r="G2179" s="113" t="s">
        <v>4081</v>
      </c>
      <c r="H2179" s="113" t="s">
        <v>250</v>
      </c>
      <c r="I2179" s="113" t="s">
        <v>786</v>
      </c>
      <c r="J2179" s="113" t="s">
        <v>324</v>
      </c>
      <c r="K2179" s="113" t="s">
        <v>382</v>
      </c>
      <c r="L2179" s="113" t="s">
        <v>420</v>
      </c>
      <c r="M2179" s="113" t="s">
        <v>388</v>
      </c>
      <c r="N2179" s="113" t="s">
        <v>44</v>
      </c>
      <c r="O2179" s="113" t="s">
        <v>433</v>
      </c>
      <c r="P2179" s="113" t="s">
        <v>824</v>
      </c>
      <c r="Q2179" s="113">
        <v>352</v>
      </c>
      <c r="R2179" s="113" t="s">
        <v>71</v>
      </c>
      <c r="S2179" s="84" t="str">
        <f t="shared" si="238"/>
        <v>DRIVER HARRIS TWEED</v>
      </c>
      <c r="T2179" s="84" t="str">
        <f t="shared" ref="T2179:T2242" si="241">IF(H2179&lt;&gt;"",H2179,"")</f>
        <v>синий / зеленый</v>
      </c>
      <c r="Y2179" s="60">
        <f t="shared" ref="Y2179:Y2242" si="242">IFERROR(VALUE(MID($C2179,1,2)),0)</f>
        <v>2</v>
      </c>
      <c r="Z2179" s="49">
        <f t="shared" ref="Z2179:Z2242" si="243">IFERROR(VALUE(MID($C2179,4,3)),0)</f>
        <v>431</v>
      </c>
      <c r="AA2179" s="60">
        <f t="shared" ref="AA2179:AA2242" si="244">VALUE(RIGHT("00"&amp;Y2179,2)&amp;RIGHT("000"&amp;Z2179,3))</f>
        <v>2431</v>
      </c>
    </row>
    <row r="2180" spans="1:27">
      <c r="A2180" s="84" t="str">
        <f t="shared" si="239"/>
        <v>6380512352</v>
      </c>
      <c r="B2180" s="84" t="str">
        <f t="shared" si="240"/>
        <v>02-431-06</v>
      </c>
      <c r="C2180" s="113" t="s">
        <v>4087</v>
      </c>
      <c r="D2180" s="113" t="s">
        <v>4080</v>
      </c>
      <c r="E2180" s="113" t="s">
        <v>835</v>
      </c>
      <c r="F2180" s="114">
        <v>62</v>
      </c>
      <c r="G2180" s="113" t="s">
        <v>4081</v>
      </c>
      <c r="H2180" s="113" t="s">
        <v>250</v>
      </c>
      <c r="I2180" s="113" t="s">
        <v>786</v>
      </c>
      <c r="J2180" s="113" t="s">
        <v>324</v>
      </c>
      <c r="K2180" s="113" t="s">
        <v>382</v>
      </c>
      <c r="L2180" s="113" t="s">
        <v>420</v>
      </c>
      <c r="M2180" s="113" t="s">
        <v>388</v>
      </c>
      <c r="N2180" s="113" t="s">
        <v>44</v>
      </c>
      <c r="O2180" s="113" t="s">
        <v>433</v>
      </c>
      <c r="P2180" s="113" t="s">
        <v>824</v>
      </c>
      <c r="Q2180" s="113">
        <v>352</v>
      </c>
      <c r="R2180" s="113" t="s">
        <v>71</v>
      </c>
      <c r="S2180" s="84" t="str">
        <f t="shared" si="238"/>
        <v>DRIVER HARRIS TWEED</v>
      </c>
      <c r="T2180" s="84" t="str">
        <f t="shared" si="241"/>
        <v>синий / зеленый</v>
      </c>
      <c r="Y2180" s="60">
        <f t="shared" si="242"/>
        <v>2</v>
      </c>
      <c r="Z2180" s="49">
        <f t="shared" si="243"/>
        <v>431</v>
      </c>
      <c r="AA2180" s="60">
        <f t="shared" si="244"/>
        <v>2431</v>
      </c>
    </row>
    <row r="2181" spans="1:27">
      <c r="A2181" s="84" t="str">
        <f t="shared" si="239"/>
        <v>6380512352</v>
      </c>
      <c r="B2181" s="84" t="str">
        <f t="shared" si="240"/>
        <v>02-431-06</v>
      </c>
      <c r="C2181" s="113" t="s">
        <v>4088</v>
      </c>
      <c r="D2181" s="113" t="s">
        <v>4080</v>
      </c>
      <c r="E2181" s="113" t="s">
        <v>789</v>
      </c>
      <c r="F2181" s="114">
        <v>63</v>
      </c>
      <c r="G2181" s="113" t="s">
        <v>4081</v>
      </c>
      <c r="H2181" s="113" t="s">
        <v>250</v>
      </c>
      <c r="I2181" s="113" t="s">
        <v>786</v>
      </c>
      <c r="J2181" s="113" t="s">
        <v>324</v>
      </c>
      <c r="K2181" s="113" t="s">
        <v>382</v>
      </c>
      <c r="L2181" s="113" t="s">
        <v>420</v>
      </c>
      <c r="M2181" s="113" t="s">
        <v>388</v>
      </c>
      <c r="N2181" s="113" t="s">
        <v>44</v>
      </c>
      <c r="O2181" s="113" t="s">
        <v>433</v>
      </c>
      <c r="P2181" s="113" t="s">
        <v>824</v>
      </c>
      <c r="Q2181" s="113">
        <v>352</v>
      </c>
      <c r="R2181" s="113" t="s">
        <v>71</v>
      </c>
      <c r="S2181" s="84" t="str">
        <f t="shared" si="238"/>
        <v>DRIVER HARRIS TWEED</v>
      </c>
      <c r="T2181" s="84" t="str">
        <f t="shared" si="241"/>
        <v>синий / зеленый</v>
      </c>
      <c r="Y2181" s="60">
        <f t="shared" si="242"/>
        <v>2</v>
      </c>
      <c r="Z2181" s="49">
        <f t="shared" si="243"/>
        <v>431</v>
      </c>
      <c r="AA2181" s="60">
        <f t="shared" si="244"/>
        <v>2431</v>
      </c>
    </row>
    <row r="2182" spans="1:27">
      <c r="A2182" s="84" t="str">
        <f t="shared" si="239"/>
        <v>6380515322</v>
      </c>
      <c r="B2182" s="84" t="str">
        <f t="shared" si="240"/>
        <v>02-432-06</v>
      </c>
      <c r="C2182" s="113" t="s">
        <v>4089</v>
      </c>
      <c r="D2182" s="113" t="s">
        <v>4090</v>
      </c>
      <c r="E2182" s="113" t="s">
        <v>813</v>
      </c>
      <c r="F2182" s="114">
        <v>56</v>
      </c>
      <c r="G2182" s="113" t="s">
        <v>4091</v>
      </c>
      <c r="H2182" s="113" t="s">
        <v>256</v>
      </c>
      <c r="I2182" s="113" t="s">
        <v>786</v>
      </c>
      <c r="J2182" s="113" t="s">
        <v>324</v>
      </c>
      <c r="K2182" s="113" t="s">
        <v>382</v>
      </c>
      <c r="L2182" s="113" t="s">
        <v>420</v>
      </c>
      <c r="M2182" s="113" t="s">
        <v>388</v>
      </c>
      <c r="N2182" s="113" t="s">
        <v>44</v>
      </c>
      <c r="O2182" s="113" t="s">
        <v>428</v>
      </c>
      <c r="P2182" s="113" t="s">
        <v>824</v>
      </c>
      <c r="Q2182" s="113">
        <v>322</v>
      </c>
      <c r="R2182" s="113" t="s">
        <v>71</v>
      </c>
      <c r="S2182" s="84" t="str">
        <f t="shared" si="238"/>
        <v>DRIVER HARRIS TWEED</v>
      </c>
      <c r="T2182" s="84" t="str">
        <f t="shared" si="241"/>
        <v>синий / серый</v>
      </c>
      <c r="Y2182" s="60">
        <f t="shared" si="242"/>
        <v>2</v>
      </c>
      <c r="Z2182" s="49">
        <f t="shared" si="243"/>
        <v>432</v>
      </c>
      <c r="AA2182" s="60">
        <f t="shared" si="244"/>
        <v>2432</v>
      </c>
    </row>
    <row r="2183" spans="1:27">
      <c r="A2183" s="84" t="str">
        <f t="shared" si="239"/>
        <v>6380515322</v>
      </c>
      <c r="B2183" s="84" t="str">
        <f t="shared" si="240"/>
        <v>02-432-06</v>
      </c>
      <c r="C2183" s="113" t="s">
        <v>4092</v>
      </c>
      <c r="D2183" s="113" t="s">
        <v>4090</v>
      </c>
      <c r="E2183" s="113" t="s">
        <v>787</v>
      </c>
      <c r="F2183" s="114">
        <v>57</v>
      </c>
      <c r="G2183" s="113" t="s">
        <v>4091</v>
      </c>
      <c r="H2183" s="113" t="s">
        <v>256</v>
      </c>
      <c r="I2183" s="113" t="s">
        <v>786</v>
      </c>
      <c r="J2183" s="113" t="s">
        <v>324</v>
      </c>
      <c r="K2183" s="113" t="s">
        <v>382</v>
      </c>
      <c r="L2183" s="113" t="s">
        <v>420</v>
      </c>
      <c r="M2183" s="113" t="s">
        <v>388</v>
      </c>
      <c r="N2183" s="113" t="s">
        <v>44</v>
      </c>
      <c r="O2183" s="113" t="s">
        <v>428</v>
      </c>
      <c r="P2183" s="113" t="s">
        <v>824</v>
      </c>
      <c r="Q2183" s="113">
        <v>322</v>
      </c>
      <c r="R2183" s="113" t="s">
        <v>71</v>
      </c>
      <c r="S2183" s="84" t="str">
        <f t="shared" si="238"/>
        <v>DRIVER HARRIS TWEED</v>
      </c>
      <c r="T2183" s="84" t="str">
        <f t="shared" si="241"/>
        <v>синий / серый</v>
      </c>
      <c r="Y2183" s="60">
        <f t="shared" si="242"/>
        <v>2</v>
      </c>
      <c r="Z2183" s="49">
        <f t="shared" si="243"/>
        <v>432</v>
      </c>
      <c r="AA2183" s="60">
        <f t="shared" si="244"/>
        <v>2432</v>
      </c>
    </row>
    <row r="2184" spans="1:27">
      <c r="A2184" s="84" t="str">
        <f t="shared" si="239"/>
        <v>6380515322</v>
      </c>
      <c r="B2184" s="84" t="str">
        <f t="shared" si="240"/>
        <v>02-432-06</v>
      </c>
      <c r="C2184" s="113" t="s">
        <v>4093</v>
      </c>
      <c r="D2184" s="113" t="s">
        <v>4090</v>
      </c>
      <c r="E2184" s="113" t="s">
        <v>797</v>
      </c>
      <c r="F2184" s="114">
        <v>58</v>
      </c>
      <c r="G2184" s="113" t="s">
        <v>4091</v>
      </c>
      <c r="H2184" s="113" t="s">
        <v>256</v>
      </c>
      <c r="I2184" s="113" t="s">
        <v>786</v>
      </c>
      <c r="J2184" s="113" t="s">
        <v>324</v>
      </c>
      <c r="K2184" s="113" t="s">
        <v>382</v>
      </c>
      <c r="L2184" s="113" t="s">
        <v>420</v>
      </c>
      <c r="M2184" s="113" t="s">
        <v>388</v>
      </c>
      <c r="N2184" s="113" t="s">
        <v>44</v>
      </c>
      <c r="O2184" s="113" t="s">
        <v>428</v>
      </c>
      <c r="P2184" s="113" t="s">
        <v>824</v>
      </c>
      <c r="Q2184" s="113">
        <v>322</v>
      </c>
      <c r="R2184" s="113" t="s">
        <v>71</v>
      </c>
      <c r="S2184" s="84" t="str">
        <f t="shared" si="238"/>
        <v>DRIVER HARRIS TWEED</v>
      </c>
      <c r="T2184" s="84" t="str">
        <f t="shared" si="241"/>
        <v>синий / серый</v>
      </c>
      <c r="Y2184" s="60">
        <f t="shared" si="242"/>
        <v>2</v>
      </c>
      <c r="Z2184" s="49">
        <f t="shared" si="243"/>
        <v>432</v>
      </c>
      <c r="AA2184" s="60">
        <f t="shared" si="244"/>
        <v>2432</v>
      </c>
    </row>
    <row r="2185" spans="1:27">
      <c r="A2185" s="84" t="str">
        <f t="shared" si="239"/>
        <v>6380515322</v>
      </c>
      <c r="B2185" s="84" t="str">
        <f t="shared" si="240"/>
        <v>02-432-06</v>
      </c>
      <c r="C2185" s="113" t="s">
        <v>4094</v>
      </c>
      <c r="D2185" s="113" t="s">
        <v>4090</v>
      </c>
      <c r="E2185" s="113" t="s">
        <v>785</v>
      </c>
      <c r="F2185" s="114">
        <v>59</v>
      </c>
      <c r="G2185" s="113" t="s">
        <v>4091</v>
      </c>
      <c r="H2185" s="113" t="s">
        <v>256</v>
      </c>
      <c r="I2185" s="113" t="s">
        <v>786</v>
      </c>
      <c r="J2185" s="113" t="s">
        <v>324</v>
      </c>
      <c r="K2185" s="113" t="s">
        <v>382</v>
      </c>
      <c r="L2185" s="113" t="s">
        <v>420</v>
      </c>
      <c r="M2185" s="113" t="s">
        <v>388</v>
      </c>
      <c r="N2185" s="113" t="s">
        <v>44</v>
      </c>
      <c r="O2185" s="113" t="s">
        <v>428</v>
      </c>
      <c r="P2185" s="113" t="s">
        <v>824</v>
      </c>
      <c r="Q2185" s="113">
        <v>322</v>
      </c>
      <c r="R2185" s="113" t="s">
        <v>71</v>
      </c>
      <c r="S2185" s="84" t="str">
        <f t="shared" si="238"/>
        <v>DRIVER HARRIS TWEED</v>
      </c>
      <c r="T2185" s="84" t="str">
        <f t="shared" si="241"/>
        <v>синий / серый</v>
      </c>
      <c r="Y2185" s="60">
        <f t="shared" si="242"/>
        <v>2</v>
      </c>
      <c r="Z2185" s="49">
        <f t="shared" si="243"/>
        <v>432</v>
      </c>
      <c r="AA2185" s="60">
        <f t="shared" si="244"/>
        <v>2432</v>
      </c>
    </row>
    <row r="2186" spans="1:27">
      <c r="A2186" s="84" t="str">
        <f t="shared" si="239"/>
        <v>6380515322</v>
      </c>
      <c r="B2186" s="84" t="str">
        <f t="shared" si="240"/>
        <v>02-432-06</v>
      </c>
      <c r="C2186" s="113" t="s">
        <v>4095</v>
      </c>
      <c r="D2186" s="113" t="s">
        <v>4090</v>
      </c>
      <c r="E2186" s="113" t="s">
        <v>798</v>
      </c>
      <c r="F2186" s="114">
        <v>60</v>
      </c>
      <c r="G2186" s="113" t="s">
        <v>4091</v>
      </c>
      <c r="H2186" s="113" t="s">
        <v>256</v>
      </c>
      <c r="I2186" s="113" t="s">
        <v>786</v>
      </c>
      <c r="J2186" s="113" t="s">
        <v>324</v>
      </c>
      <c r="K2186" s="113" t="s">
        <v>382</v>
      </c>
      <c r="L2186" s="113" t="s">
        <v>420</v>
      </c>
      <c r="M2186" s="113" t="s">
        <v>388</v>
      </c>
      <c r="N2186" s="113" t="s">
        <v>44</v>
      </c>
      <c r="O2186" s="113" t="s">
        <v>428</v>
      </c>
      <c r="P2186" s="113" t="s">
        <v>824</v>
      </c>
      <c r="Q2186" s="113">
        <v>322</v>
      </c>
      <c r="R2186" s="113" t="s">
        <v>71</v>
      </c>
      <c r="S2186" s="84" t="str">
        <f t="shared" si="238"/>
        <v>DRIVER HARRIS TWEED</v>
      </c>
      <c r="T2186" s="84" t="str">
        <f t="shared" si="241"/>
        <v>синий / серый</v>
      </c>
      <c r="Y2186" s="60">
        <f t="shared" si="242"/>
        <v>2</v>
      </c>
      <c r="Z2186" s="49">
        <f t="shared" si="243"/>
        <v>432</v>
      </c>
      <c r="AA2186" s="60">
        <f t="shared" si="244"/>
        <v>2432</v>
      </c>
    </row>
    <row r="2187" spans="1:27">
      <c r="A2187" s="84" t="str">
        <f t="shared" si="239"/>
        <v>6380515322</v>
      </c>
      <c r="B2187" s="84" t="str">
        <f t="shared" si="240"/>
        <v>02-432-06</v>
      </c>
      <c r="C2187" s="113" t="s">
        <v>4096</v>
      </c>
      <c r="D2187" s="113" t="s">
        <v>4090</v>
      </c>
      <c r="E2187" s="113" t="s">
        <v>788</v>
      </c>
      <c r="F2187" s="114">
        <v>61</v>
      </c>
      <c r="G2187" s="113" t="s">
        <v>4091</v>
      </c>
      <c r="H2187" s="113" t="s">
        <v>256</v>
      </c>
      <c r="I2187" s="113" t="s">
        <v>786</v>
      </c>
      <c r="J2187" s="113" t="s">
        <v>324</v>
      </c>
      <c r="K2187" s="113" t="s">
        <v>382</v>
      </c>
      <c r="L2187" s="113" t="s">
        <v>420</v>
      </c>
      <c r="M2187" s="113" t="s">
        <v>388</v>
      </c>
      <c r="N2187" s="113" t="s">
        <v>44</v>
      </c>
      <c r="O2187" s="113" t="s">
        <v>428</v>
      </c>
      <c r="P2187" s="113" t="s">
        <v>824</v>
      </c>
      <c r="Q2187" s="113">
        <v>322</v>
      </c>
      <c r="R2187" s="113" t="s">
        <v>71</v>
      </c>
      <c r="S2187" s="84" t="str">
        <f t="shared" si="238"/>
        <v>DRIVER HARRIS TWEED</v>
      </c>
      <c r="T2187" s="84" t="str">
        <f t="shared" si="241"/>
        <v>синий / серый</v>
      </c>
      <c r="Y2187" s="60">
        <f t="shared" si="242"/>
        <v>2</v>
      </c>
      <c r="Z2187" s="49">
        <f t="shared" si="243"/>
        <v>432</v>
      </c>
      <c r="AA2187" s="60">
        <f t="shared" si="244"/>
        <v>2432</v>
      </c>
    </row>
    <row r="2188" spans="1:27">
      <c r="A2188" s="84" t="str">
        <f t="shared" si="239"/>
        <v>6380515322</v>
      </c>
      <c r="B2188" s="84" t="str">
        <f t="shared" si="240"/>
        <v>02-432-06</v>
      </c>
      <c r="C2188" s="113" t="s">
        <v>4097</v>
      </c>
      <c r="D2188" s="113" t="s">
        <v>4090</v>
      </c>
      <c r="E2188" s="113" t="s">
        <v>835</v>
      </c>
      <c r="F2188" s="114">
        <v>62</v>
      </c>
      <c r="G2188" s="113" t="s">
        <v>4091</v>
      </c>
      <c r="H2188" s="113" t="s">
        <v>256</v>
      </c>
      <c r="I2188" s="113" t="s">
        <v>786</v>
      </c>
      <c r="J2188" s="113" t="s">
        <v>324</v>
      </c>
      <c r="K2188" s="113" t="s">
        <v>382</v>
      </c>
      <c r="L2188" s="113" t="s">
        <v>420</v>
      </c>
      <c r="M2188" s="113" t="s">
        <v>388</v>
      </c>
      <c r="N2188" s="113" t="s">
        <v>44</v>
      </c>
      <c r="O2188" s="113" t="s">
        <v>428</v>
      </c>
      <c r="P2188" s="113" t="s">
        <v>824</v>
      </c>
      <c r="Q2188" s="113">
        <v>322</v>
      </c>
      <c r="R2188" s="113" t="s">
        <v>71</v>
      </c>
      <c r="S2188" s="84" t="str">
        <f t="shared" si="238"/>
        <v>DRIVER HARRIS TWEED</v>
      </c>
      <c r="T2188" s="84" t="str">
        <f t="shared" si="241"/>
        <v>синий / серый</v>
      </c>
      <c r="Y2188" s="60">
        <f t="shared" si="242"/>
        <v>2</v>
      </c>
      <c r="Z2188" s="49">
        <f t="shared" si="243"/>
        <v>432</v>
      </c>
      <c r="AA2188" s="60">
        <f t="shared" si="244"/>
        <v>2432</v>
      </c>
    </row>
    <row r="2189" spans="1:27">
      <c r="A2189" s="84" t="str">
        <f t="shared" si="239"/>
        <v>6380515322</v>
      </c>
      <c r="B2189" s="84" t="str">
        <f t="shared" si="240"/>
        <v>02-432-06</v>
      </c>
      <c r="C2189" s="113" t="s">
        <v>4098</v>
      </c>
      <c r="D2189" s="113" t="s">
        <v>4090</v>
      </c>
      <c r="E2189" s="113" t="s">
        <v>789</v>
      </c>
      <c r="F2189" s="114">
        <v>63</v>
      </c>
      <c r="G2189" s="113" t="s">
        <v>4091</v>
      </c>
      <c r="H2189" s="113" t="s">
        <v>256</v>
      </c>
      <c r="I2189" s="113" t="s">
        <v>786</v>
      </c>
      <c r="J2189" s="113" t="s">
        <v>324</v>
      </c>
      <c r="K2189" s="113" t="s">
        <v>382</v>
      </c>
      <c r="L2189" s="113" t="s">
        <v>420</v>
      </c>
      <c r="M2189" s="113" t="s">
        <v>388</v>
      </c>
      <c r="N2189" s="113" t="s">
        <v>44</v>
      </c>
      <c r="O2189" s="113" t="s">
        <v>428</v>
      </c>
      <c r="P2189" s="113" t="s">
        <v>824</v>
      </c>
      <c r="Q2189" s="113">
        <v>322</v>
      </c>
      <c r="R2189" s="113" t="s">
        <v>71</v>
      </c>
      <c r="S2189" s="84" t="str">
        <f t="shared" si="238"/>
        <v>DRIVER HARRIS TWEED</v>
      </c>
      <c r="T2189" s="84" t="str">
        <f t="shared" si="241"/>
        <v>синий / серый</v>
      </c>
      <c r="Y2189" s="60">
        <f t="shared" si="242"/>
        <v>2</v>
      </c>
      <c r="Z2189" s="49">
        <f t="shared" si="243"/>
        <v>432</v>
      </c>
      <c r="AA2189" s="60">
        <f t="shared" si="244"/>
        <v>2432</v>
      </c>
    </row>
    <row r="2190" spans="1:27">
      <c r="A2190" s="84" t="str">
        <f t="shared" si="239"/>
        <v>6382401283</v>
      </c>
      <c r="B2190" s="84" t="str">
        <f t="shared" si="240"/>
        <v>02-433-12</v>
      </c>
      <c r="C2190" s="113" t="s">
        <v>4099</v>
      </c>
      <c r="D2190" s="113" t="s">
        <v>4100</v>
      </c>
      <c r="E2190" s="113" t="s">
        <v>785</v>
      </c>
      <c r="F2190" s="114">
        <v>59</v>
      </c>
      <c r="G2190" s="113" t="s">
        <v>4101</v>
      </c>
      <c r="H2190" s="113" t="s">
        <v>121</v>
      </c>
      <c r="I2190" s="113" t="s">
        <v>4102</v>
      </c>
      <c r="J2190" s="113" t="s">
        <v>324</v>
      </c>
      <c r="K2190" s="113" t="s">
        <v>382</v>
      </c>
      <c r="L2190" s="113" t="s">
        <v>420</v>
      </c>
      <c r="M2190" s="113" t="s">
        <v>388</v>
      </c>
      <c r="N2190" s="113" t="s">
        <v>516</v>
      </c>
      <c r="O2190" s="113" t="s">
        <v>428</v>
      </c>
      <c r="P2190" s="113" t="s">
        <v>824</v>
      </c>
      <c r="Q2190" s="113">
        <v>283</v>
      </c>
      <c r="R2190" s="113" t="s">
        <v>121</v>
      </c>
      <c r="S2190" s="84" t="str">
        <f t="shared" si="238"/>
        <v>DRIVER SILK</v>
      </c>
      <c r="T2190" s="84" t="str">
        <f t="shared" si="241"/>
        <v>бордовый</v>
      </c>
      <c r="Y2190" s="60">
        <f t="shared" si="242"/>
        <v>2</v>
      </c>
      <c r="Z2190" s="49">
        <f t="shared" si="243"/>
        <v>433</v>
      </c>
      <c r="AA2190" s="60">
        <f t="shared" si="244"/>
        <v>2433</v>
      </c>
    </row>
    <row r="2191" spans="1:27">
      <c r="A2191" s="84" t="str">
        <f t="shared" si="239"/>
        <v>6610313256</v>
      </c>
      <c r="B2191" s="84" t="str">
        <f t="shared" si="240"/>
        <v>02-434-14</v>
      </c>
      <c r="C2191" s="113" t="s">
        <v>4103</v>
      </c>
      <c r="D2191" s="113" t="s">
        <v>4104</v>
      </c>
      <c r="E2191" s="113" t="s">
        <v>790</v>
      </c>
      <c r="F2191" s="114">
        <v>55</v>
      </c>
      <c r="G2191" s="113" t="s">
        <v>4105</v>
      </c>
      <c r="H2191" s="113" t="s">
        <v>86</v>
      </c>
      <c r="I2191" s="113" t="s">
        <v>786</v>
      </c>
      <c r="J2191" s="113" t="s">
        <v>320</v>
      </c>
      <c r="K2191" s="113" t="s">
        <v>382</v>
      </c>
      <c r="L2191" s="113" t="s">
        <v>420</v>
      </c>
      <c r="M2191" s="113" t="s">
        <v>388</v>
      </c>
      <c r="N2191" s="113" t="s">
        <v>44</v>
      </c>
      <c r="O2191" s="113" t="s">
        <v>433</v>
      </c>
      <c r="P2191" s="113" t="s">
        <v>824</v>
      </c>
      <c r="Q2191" s="113">
        <v>256</v>
      </c>
      <c r="R2191" s="113" t="s">
        <v>86</v>
      </c>
      <c r="S2191" s="84" t="str">
        <f t="shared" si="238"/>
        <v>TEXAS WOOL</v>
      </c>
      <c r="T2191" s="84" t="str">
        <f t="shared" si="241"/>
        <v>коричневый</v>
      </c>
      <c r="Y2191" s="60">
        <f t="shared" si="242"/>
        <v>2</v>
      </c>
      <c r="Z2191" s="49">
        <f t="shared" si="243"/>
        <v>434</v>
      </c>
      <c r="AA2191" s="60">
        <f t="shared" si="244"/>
        <v>2434</v>
      </c>
    </row>
    <row r="2192" spans="1:27">
      <c r="A2192" s="84" t="str">
        <f t="shared" si="239"/>
        <v>6610313256</v>
      </c>
      <c r="B2192" s="84" t="str">
        <f t="shared" si="240"/>
        <v>02-434-14</v>
      </c>
      <c r="C2192" s="113" t="s">
        <v>4106</v>
      </c>
      <c r="D2192" s="113" t="s">
        <v>4104</v>
      </c>
      <c r="E2192" s="113" t="s">
        <v>787</v>
      </c>
      <c r="F2192" s="114">
        <v>57</v>
      </c>
      <c r="G2192" s="113" t="s">
        <v>4105</v>
      </c>
      <c r="H2192" s="113" t="s">
        <v>86</v>
      </c>
      <c r="I2192" s="113" t="s">
        <v>786</v>
      </c>
      <c r="J2192" s="113" t="s">
        <v>320</v>
      </c>
      <c r="K2192" s="113" t="s">
        <v>382</v>
      </c>
      <c r="L2192" s="113" t="s">
        <v>420</v>
      </c>
      <c r="M2192" s="113" t="s">
        <v>388</v>
      </c>
      <c r="N2192" s="113" t="s">
        <v>44</v>
      </c>
      <c r="O2192" s="113" t="s">
        <v>433</v>
      </c>
      <c r="P2192" s="113" t="s">
        <v>824</v>
      </c>
      <c r="Q2192" s="113">
        <v>256</v>
      </c>
      <c r="R2192" s="113" t="s">
        <v>86</v>
      </c>
      <c r="S2192" s="84" t="str">
        <f t="shared" si="238"/>
        <v>TEXAS WOOL</v>
      </c>
      <c r="T2192" s="84" t="str">
        <f t="shared" si="241"/>
        <v>коричневый</v>
      </c>
      <c r="Y2192" s="60">
        <f t="shared" si="242"/>
        <v>2</v>
      </c>
      <c r="Z2192" s="49">
        <f t="shared" si="243"/>
        <v>434</v>
      </c>
      <c r="AA2192" s="60">
        <f t="shared" si="244"/>
        <v>2434</v>
      </c>
    </row>
    <row r="2193" spans="1:27">
      <c r="A2193" s="84" t="str">
        <f t="shared" si="239"/>
        <v>6610313256</v>
      </c>
      <c r="B2193" s="84" t="str">
        <f t="shared" si="240"/>
        <v>02-434-14</v>
      </c>
      <c r="C2193" s="113" t="s">
        <v>4107</v>
      </c>
      <c r="D2193" s="113" t="s">
        <v>4104</v>
      </c>
      <c r="E2193" s="113" t="s">
        <v>785</v>
      </c>
      <c r="F2193" s="114">
        <v>59</v>
      </c>
      <c r="G2193" s="113" t="s">
        <v>4105</v>
      </c>
      <c r="H2193" s="113" t="s">
        <v>86</v>
      </c>
      <c r="I2193" s="113" t="s">
        <v>786</v>
      </c>
      <c r="J2193" s="113" t="s">
        <v>320</v>
      </c>
      <c r="K2193" s="113" t="s">
        <v>382</v>
      </c>
      <c r="L2193" s="113" t="s">
        <v>420</v>
      </c>
      <c r="M2193" s="113" t="s">
        <v>388</v>
      </c>
      <c r="N2193" s="113" t="s">
        <v>44</v>
      </c>
      <c r="O2193" s="113" t="s">
        <v>433</v>
      </c>
      <c r="P2193" s="113" t="s">
        <v>824</v>
      </c>
      <c r="Q2193" s="113">
        <v>256</v>
      </c>
      <c r="R2193" s="113" t="s">
        <v>86</v>
      </c>
      <c r="S2193" s="84" t="str">
        <f t="shared" si="238"/>
        <v>TEXAS WOOL</v>
      </c>
      <c r="T2193" s="84" t="str">
        <f t="shared" si="241"/>
        <v>коричневый</v>
      </c>
      <c r="Y2193" s="60">
        <f t="shared" si="242"/>
        <v>2</v>
      </c>
      <c r="Z2193" s="49">
        <f t="shared" si="243"/>
        <v>434</v>
      </c>
      <c r="AA2193" s="60">
        <f t="shared" si="244"/>
        <v>2434</v>
      </c>
    </row>
    <row r="2194" spans="1:27">
      <c r="A2194" s="84" t="str">
        <f t="shared" si="239"/>
        <v>6610313256</v>
      </c>
      <c r="B2194" s="84" t="str">
        <f t="shared" si="240"/>
        <v>02-434-14</v>
      </c>
      <c r="C2194" s="113" t="s">
        <v>4108</v>
      </c>
      <c r="D2194" s="113" t="s">
        <v>4104</v>
      </c>
      <c r="E2194" s="113" t="s">
        <v>788</v>
      </c>
      <c r="F2194" s="114">
        <v>61</v>
      </c>
      <c r="G2194" s="113" t="s">
        <v>4105</v>
      </c>
      <c r="H2194" s="113" t="s">
        <v>86</v>
      </c>
      <c r="I2194" s="113" t="s">
        <v>786</v>
      </c>
      <c r="J2194" s="113" t="s">
        <v>320</v>
      </c>
      <c r="K2194" s="113" t="s">
        <v>382</v>
      </c>
      <c r="L2194" s="113" t="s">
        <v>420</v>
      </c>
      <c r="M2194" s="113" t="s">
        <v>388</v>
      </c>
      <c r="N2194" s="113" t="s">
        <v>44</v>
      </c>
      <c r="O2194" s="113" t="s">
        <v>433</v>
      </c>
      <c r="P2194" s="113" t="s">
        <v>824</v>
      </c>
      <c r="Q2194" s="113">
        <v>256</v>
      </c>
      <c r="R2194" s="113" t="s">
        <v>86</v>
      </c>
      <c r="S2194" s="84" t="str">
        <f t="shared" si="238"/>
        <v>TEXAS WOOL</v>
      </c>
      <c r="T2194" s="84" t="str">
        <f t="shared" si="241"/>
        <v>коричневый</v>
      </c>
      <c r="Y2194" s="60">
        <f t="shared" si="242"/>
        <v>2</v>
      </c>
      <c r="Z2194" s="49">
        <f t="shared" si="243"/>
        <v>434</v>
      </c>
      <c r="AA2194" s="60">
        <f t="shared" si="244"/>
        <v>2434</v>
      </c>
    </row>
    <row r="2195" spans="1:27">
      <c r="A2195" s="84" t="str">
        <f t="shared" si="239"/>
        <v>6610313256</v>
      </c>
      <c r="B2195" s="84" t="str">
        <f t="shared" si="240"/>
        <v>02-434-14</v>
      </c>
      <c r="C2195" s="113" t="s">
        <v>4109</v>
      </c>
      <c r="D2195" s="113" t="s">
        <v>4104</v>
      </c>
      <c r="E2195" s="113" t="s">
        <v>789</v>
      </c>
      <c r="F2195" s="114">
        <v>63</v>
      </c>
      <c r="G2195" s="113" t="s">
        <v>4105</v>
      </c>
      <c r="H2195" s="113" t="s">
        <v>86</v>
      </c>
      <c r="I2195" s="113" t="s">
        <v>786</v>
      </c>
      <c r="J2195" s="113" t="s">
        <v>320</v>
      </c>
      <c r="K2195" s="113" t="s">
        <v>382</v>
      </c>
      <c r="L2195" s="113" t="s">
        <v>420</v>
      </c>
      <c r="M2195" s="113" t="s">
        <v>388</v>
      </c>
      <c r="N2195" s="113" t="s">
        <v>44</v>
      </c>
      <c r="O2195" s="113" t="s">
        <v>433</v>
      </c>
      <c r="P2195" s="113" t="s">
        <v>824</v>
      </c>
      <c r="Q2195" s="113">
        <v>256</v>
      </c>
      <c r="R2195" s="113" t="s">
        <v>86</v>
      </c>
      <c r="S2195" s="84" t="str">
        <f t="shared" si="238"/>
        <v>TEXAS WOOL</v>
      </c>
      <c r="T2195" s="84" t="str">
        <f t="shared" si="241"/>
        <v>коричневый</v>
      </c>
      <c r="Y2195" s="60">
        <f t="shared" si="242"/>
        <v>2</v>
      </c>
      <c r="Z2195" s="49">
        <f t="shared" si="243"/>
        <v>434</v>
      </c>
      <c r="AA2195" s="60">
        <f t="shared" si="244"/>
        <v>2434</v>
      </c>
    </row>
    <row r="2196" spans="1:27">
      <c r="A2196" s="84" t="str">
        <f t="shared" si="239"/>
        <v>6610501356</v>
      </c>
      <c r="B2196" s="84" t="str">
        <f t="shared" si="240"/>
        <v>02-113-14</v>
      </c>
      <c r="C2196" s="113" t="s">
        <v>4110</v>
      </c>
      <c r="D2196" s="113" t="s">
        <v>4111</v>
      </c>
      <c r="E2196" s="113" t="s">
        <v>787</v>
      </c>
      <c r="F2196" s="114">
        <v>57</v>
      </c>
      <c r="G2196" s="113" t="s">
        <v>1348</v>
      </c>
      <c r="H2196" s="113" t="s">
        <v>86</v>
      </c>
      <c r="I2196" s="113" t="s">
        <v>786</v>
      </c>
      <c r="J2196" s="113" t="s">
        <v>320</v>
      </c>
      <c r="K2196" s="113" t="s">
        <v>382</v>
      </c>
      <c r="L2196" s="113" t="s">
        <v>420</v>
      </c>
      <c r="M2196" s="113" t="s">
        <v>388</v>
      </c>
      <c r="N2196" s="113" t="s">
        <v>44</v>
      </c>
      <c r="O2196" s="113" t="s">
        <v>433</v>
      </c>
      <c r="P2196" s="113" t="s">
        <v>824</v>
      </c>
      <c r="Q2196" s="113">
        <v>356</v>
      </c>
      <c r="R2196" s="113" t="s">
        <v>86</v>
      </c>
      <c r="S2196" s="84" t="str">
        <f t="shared" si="238"/>
        <v>TEXAS</v>
      </c>
      <c r="T2196" s="84" t="str">
        <f t="shared" si="241"/>
        <v>коричневый</v>
      </c>
      <c r="Y2196" s="60">
        <f t="shared" si="242"/>
        <v>2</v>
      </c>
      <c r="Z2196" s="49">
        <f t="shared" si="243"/>
        <v>113</v>
      </c>
      <c r="AA2196" s="60">
        <f t="shared" si="244"/>
        <v>2113</v>
      </c>
    </row>
    <row r="2197" spans="1:27">
      <c r="A2197" s="84" t="str">
        <f t="shared" si="239"/>
        <v>6610501356</v>
      </c>
      <c r="B2197" s="84" t="str">
        <f t="shared" si="240"/>
        <v>02-113-14</v>
      </c>
      <c r="C2197" s="113" t="s">
        <v>4112</v>
      </c>
      <c r="D2197" s="113" t="s">
        <v>4111</v>
      </c>
      <c r="E2197" s="113" t="s">
        <v>785</v>
      </c>
      <c r="F2197" s="114">
        <v>59</v>
      </c>
      <c r="G2197" s="113" t="s">
        <v>1348</v>
      </c>
      <c r="H2197" s="113" t="s">
        <v>86</v>
      </c>
      <c r="I2197" s="113" t="s">
        <v>786</v>
      </c>
      <c r="J2197" s="113" t="s">
        <v>320</v>
      </c>
      <c r="K2197" s="113" t="s">
        <v>382</v>
      </c>
      <c r="L2197" s="113" t="s">
        <v>420</v>
      </c>
      <c r="M2197" s="113" t="s">
        <v>388</v>
      </c>
      <c r="N2197" s="113" t="s">
        <v>44</v>
      </c>
      <c r="O2197" s="113" t="s">
        <v>433</v>
      </c>
      <c r="P2197" s="113" t="s">
        <v>824</v>
      </c>
      <c r="Q2197" s="113">
        <v>356</v>
      </c>
      <c r="R2197" s="113" t="s">
        <v>86</v>
      </c>
      <c r="S2197" s="84" t="str">
        <f t="shared" si="238"/>
        <v>TEXAS</v>
      </c>
      <c r="T2197" s="84" t="str">
        <f t="shared" si="241"/>
        <v>коричневый</v>
      </c>
      <c r="Y2197" s="60">
        <f t="shared" si="242"/>
        <v>2</v>
      </c>
      <c r="Z2197" s="49">
        <f t="shared" si="243"/>
        <v>113</v>
      </c>
      <c r="AA2197" s="60">
        <f t="shared" si="244"/>
        <v>2113</v>
      </c>
    </row>
    <row r="2198" spans="1:27">
      <c r="A2198" s="84" t="str">
        <f t="shared" si="239"/>
        <v>6610501356</v>
      </c>
      <c r="B2198" s="84" t="str">
        <f t="shared" si="240"/>
        <v>02-113-14</v>
      </c>
      <c r="C2198" s="113" t="s">
        <v>4113</v>
      </c>
      <c r="D2198" s="113" t="s">
        <v>4111</v>
      </c>
      <c r="E2198" s="113" t="s">
        <v>788</v>
      </c>
      <c r="F2198" s="114">
        <v>61</v>
      </c>
      <c r="G2198" s="113" t="s">
        <v>1348</v>
      </c>
      <c r="H2198" s="113" t="s">
        <v>86</v>
      </c>
      <c r="I2198" s="113" t="s">
        <v>786</v>
      </c>
      <c r="J2198" s="113" t="s">
        <v>320</v>
      </c>
      <c r="K2198" s="113" t="s">
        <v>382</v>
      </c>
      <c r="L2198" s="113" t="s">
        <v>420</v>
      </c>
      <c r="M2198" s="113" t="s">
        <v>388</v>
      </c>
      <c r="N2198" s="113" t="s">
        <v>44</v>
      </c>
      <c r="O2198" s="113" t="s">
        <v>433</v>
      </c>
      <c r="P2198" s="113" t="s">
        <v>824</v>
      </c>
      <c r="Q2198" s="113">
        <v>356</v>
      </c>
      <c r="R2198" s="113" t="s">
        <v>86</v>
      </c>
      <c r="S2198" s="84" t="str">
        <f t="shared" si="238"/>
        <v>TEXAS</v>
      </c>
      <c r="T2198" s="84" t="str">
        <f t="shared" si="241"/>
        <v>коричневый</v>
      </c>
      <c r="Y2198" s="60">
        <f t="shared" si="242"/>
        <v>2</v>
      </c>
      <c r="Z2198" s="49">
        <f t="shared" si="243"/>
        <v>113</v>
      </c>
      <c r="AA2198" s="60">
        <f t="shared" si="244"/>
        <v>2113</v>
      </c>
    </row>
    <row r="2199" spans="1:27">
      <c r="A2199" s="84" t="str">
        <f t="shared" si="239"/>
        <v>6610501356</v>
      </c>
      <c r="B2199" s="84" t="str">
        <f t="shared" si="240"/>
        <v>02-113-14</v>
      </c>
      <c r="C2199" s="113" t="s">
        <v>4114</v>
      </c>
      <c r="D2199" s="113" t="s">
        <v>4111</v>
      </c>
      <c r="E2199" s="113" t="s">
        <v>789</v>
      </c>
      <c r="F2199" s="114">
        <v>63</v>
      </c>
      <c r="G2199" s="113" t="s">
        <v>1348</v>
      </c>
      <c r="H2199" s="113" t="s">
        <v>86</v>
      </c>
      <c r="I2199" s="113" t="s">
        <v>786</v>
      </c>
      <c r="J2199" s="113" t="s">
        <v>320</v>
      </c>
      <c r="K2199" s="113" t="s">
        <v>382</v>
      </c>
      <c r="L2199" s="113" t="s">
        <v>420</v>
      </c>
      <c r="M2199" s="113" t="s">
        <v>388</v>
      </c>
      <c r="N2199" s="113" t="s">
        <v>44</v>
      </c>
      <c r="O2199" s="113" t="s">
        <v>433</v>
      </c>
      <c r="P2199" s="113" t="s">
        <v>824</v>
      </c>
      <c r="Q2199" s="113">
        <v>356</v>
      </c>
      <c r="R2199" s="113" t="s">
        <v>86</v>
      </c>
      <c r="S2199" s="84" t="str">
        <f t="shared" si="238"/>
        <v>TEXAS</v>
      </c>
      <c r="T2199" s="84" t="str">
        <f t="shared" si="241"/>
        <v>коричневый</v>
      </c>
      <c r="Y2199" s="60">
        <f t="shared" si="242"/>
        <v>2</v>
      </c>
      <c r="Z2199" s="49">
        <f t="shared" si="243"/>
        <v>113</v>
      </c>
      <c r="AA2199" s="60">
        <f t="shared" si="244"/>
        <v>2113</v>
      </c>
    </row>
    <row r="2200" spans="1:27">
      <c r="A2200" s="84" t="str">
        <f t="shared" si="239"/>
        <v>684010121</v>
      </c>
      <c r="B2200" s="84" t="str">
        <f t="shared" si="240"/>
        <v>02-091-16</v>
      </c>
      <c r="C2200" s="113" t="s">
        <v>4115</v>
      </c>
      <c r="D2200" s="113" t="s">
        <v>4116</v>
      </c>
      <c r="E2200" s="113" t="s">
        <v>790</v>
      </c>
      <c r="F2200" s="114">
        <v>55</v>
      </c>
      <c r="G2200" s="113" t="s">
        <v>1150</v>
      </c>
      <c r="H2200" s="113" t="s">
        <v>71</v>
      </c>
      <c r="I2200" s="113" t="s">
        <v>1408</v>
      </c>
      <c r="J2200" s="113" t="s">
        <v>318</v>
      </c>
      <c r="K2200" s="113" t="s">
        <v>382</v>
      </c>
      <c r="L2200" s="113" t="s">
        <v>420</v>
      </c>
      <c r="M2200" s="113" t="s">
        <v>388</v>
      </c>
      <c r="N2200" s="113" t="s">
        <v>44</v>
      </c>
      <c r="O2200" s="113" t="s">
        <v>433</v>
      </c>
      <c r="P2200" s="113" t="s">
        <v>824</v>
      </c>
      <c r="Q2200" s="113">
        <v>21</v>
      </c>
      <c r="R2200" s="113" t="s">
        <v>71</v>
      </c>
      <c r="S2200" s="84" t="str">
        <f t="shared" si="238"/>
        <v>HATTERAS</v>
      </c>
      <c r="T2200" s="84" t="str">
        <f t="shared" si="241"/>
        <v>синий</v>
      </c>
      <c r="Y2200" s="60">
        <f t="shared" si="242"/>
        <v>2</v>
      </c>
      <c r="Z2200" s="49">
        <f t="shared" si="243"/>
        <v>91</v>
      </c>
      <c r="AA2200" s="60">
        <f t="shared" si="244"/>
        <v>2091</v>
      </c>
    </row>
    <row r="2201" spans="1:27">
      <c r="A2201" s="84" t="str">
        <f t="shared" si="239"/>
        <v>684010121</v>
      </c>
      <c r="B2201" s="84" t="str">
        <f t="shared" si="240"/>
        <v>02-091-16</v>
      </c>
      <c r="C2201" s="113" t="s">
        <v>4117</v>
      </c>
      <c r="D2201" s="113" t="s">
        <v>4116</v>
      </c>
      <c r="E2201" s="113" t="s">
        <v>813</v>
      </c>
      <c r="F2201" s="114">
        <v>56</v>
      </c>
      <c r="G2201" s="113" t="s">
        <v>1150</v>
      </c>
      <c r="H2201" s="113" t="s">
        <v>71</v>
      </c>
      <c r="I2201" s="113" t="s">
        <v>1408</v>
      </c>
      <c r="J2201" s="113" t="s">
        <v>318</v>
      </c>
      <c r="K2201" s="113" t="s">
        <v>382</v>
      </c>
      <c r="L2201" s="113" t="s">
        <v>420</v>
      </c>
      <c r="M2201" s="113" t="s">
        <v>388</v>
      </c>
      <c r="N2201" s="113" t="s">
        <v>44</v>
      </c>
      <c r="O2201" s="113" t="s">
        <v>433</v>
      </c>
      <c r="P2201" s="113" t="s">
        <v>824</v>
      </c>
      <c r="Q2201" s="113">
        <v>21</v>
      </c>
      <c r="R2201" s="113" t="s">
        <v>71</v>
      </c>
      <c r="S2201" s="84" t="str">
        <f t="shared" si="238"/>
        <v>HATTERAS</v>
      </c>
      <c r="T2201" s="84" t="str">
        <f t="shared" si="241"/>
        <v>синий</v>
      </c>
      <c r="Y2201" s="60">
        <f t="shared" si="242"/>
        <v>2</v>
      </c>
      <c r="Z2201" s="49">
        <f t="shared" si="243"/>
        <v>91</v>
      </c>
      <c r="AA2201" s="60">
        <f t="shared" si="244"/>
        <v>2091</v>
      </c>
    </row>
    <row r="2202" spans="1:27">
      <c r="A2202" s="84" t="str">
        <f t="shared" si="239"/>
        <v>684010121</v>
      </c>
      <c r="B2202" s="84" t="str">
        <f t="shared" si="240"/>
        <v>02-091-16</v>
      </c>
      <c r="C2202" s="113" t="s">
        <v>4118</v>
      </c>
      <c r="D2202" s="113" t="s">
        <v>4116</v>
      </c>
      <c r="E2202" s="113" t="s">
        <v>787</v>
      </c>
      <c r="F2202" s="114">
        <v>57</v>
      </c>
      <c r="G2202" s="113" t="s">
        <v>1150</v>
      </c>
      <c r="H2202" s="113" t="s">
        <v>71</v>
      </c>
      <c r="I2202" s="113" t="s">
        <v>1408</v>
      </c>
      <c r="J2202" s="113" t="s">
        <v>318</v>
      </c>
      <c r="K2202" s="113" t="s">
        <v>382</v>
      </c>
      <c r="L2202" s="113" t="s">
        <v>420</v>
      </c>
      <c r="M2202" s="113" t="s">
        <v>388</v>
      </c>
      <c r="N2202" s="113" t="s">
        <v>44</v>
      </c>
      <c r="O2202" s="113" t="s">
        <v>433</v>
      </c>
      <c r="P2202" s="113" t="s">
        <v>824</v>
      </c>
      <c r="Q2202" s="113">
        <v>21</v>
      </c>
      <c r="R2202" s="113" t="s">
        <v>71</v>
      </c>
      <c r="S2202" s="84" t="str">
        <f t="shared" si="238"/>
        <v>HATTERAS</v>
      </c>
      <c r="T2202" s="84" t="str">
        <f t="shared" si="241"/>
        <v>синий</v>
      </c>
      <c r="Y2202" s="60">
        <f t="shared" si="242"/>
        <v>2</v>
      </c>
      <c r="Z2202" s="49">
        <f t="shared" si="243"/>
        <v>91</v>
      </c>
      <c r="AA2202" s="60">
        <f t="shared" si="244"/>
        <v>2091</v>
      </c>
    </row>
    <row r="2203" spans="1:27">
      <c r="A2203" s="84" t="str">
        <f t="shared" si="239"/>
        <v>684010121</v>
      </c>
      <c r="B2203" s="84" t="str">
        <f t="shared" si="240"/>
        <v>02-091-16</v>
      </c>
      <c r="C2203" s="113" t="s">
        <v>4119</v>
      </c>
      <c r="D2203" s="113" t="s">
        <v>4116</v>
      </c>
      <c r="E2203" s="113" t="s">
        <v>797</v>
      </c>
      <c r="F2203" s="114">
        <v>58</v>
      </c>
      <c r="G2203" s="113" t="s">
        <v>1150</v>
      </c>
      <c r="H2203" s="113" t="s">
        <v>71</v>
      </c>
      <c r="I2203" s="113" t="s">
        <v>1408</v>
      </c>
      <c r="J2203" s="113" t="s">
        <v>318</v>
      </c>
      <c r="K2203" s="113" t="s">
        <v>382</v>
      </c>
      <c r="L2203" s="113" t="s">
        <v>420</v>
      </c>
      <c r="M2203" s="113" t="s">
        <v>388</v>
      </c>
      <c r="N2203" s="113" t="s">
        <v>44</v>
      </c>
      <c r="O2203" s="113" t="s">
        <v>433</v>
      </c>
      <c r="P2203" s="113" t="s">
        <v>824</v>
      </c>
      <c r="Q2203" s="113">
        <v>21</v>
      </c>
      <c r="R2203" s="113" t="s">
        <v>71</v>
      </c>
      <c r="S2203" s="84" t="str">
        <f t="shared" si="238"/>
        <v>HATTERAS</v>
      </c>
      <c r="T2203" s="84" t="str">
        <f t="shared" si="241"/>
        <v>синий</v>
      </c>
      <c r="Y2203" s="60">
        <f t="shared" si="242"/>
        <v>2</v>
      </c>
      <c r="Z2203" s="49">
        <f t="shared" si="243"/>
        <v>91</v>
      </c>
      <c r="AA2203" s="60">
        <f t="shared" si="244"/>
        <v>2091</v>
      </c>
    </row>
    <row r="2204" spans="1:27">
      <c r="A2204" s="84" t="str">
        <f t="shared" si="239"/>
        <v>684010121</v>
      </c>
      <c r="B2204" s="84" t="str">
        <f t="shared" si="240"/>
        <v>02-091-16</v>
      </c>
      <c r="C2204" s="113" t="s">
        <v>4120</v>
      </c>
      <c r="D2204" s="113" t="s">
        <v>4116</v>
      </c>
      <c r="E2204" s="113" t="s">
        <v>785</v>
      </c>
      <c r="F2204" s="114">
        <v>59</v>
      </c>
      <c r="G2204" s="113" t="s">
        <v>1150</v>
      </c>
      <c r="H2204" s="113" t="s">
        <v>71</v>
      </c>
      <c r="I2204" s="113" t="s">
        <v>1408</v>
      </c>
      <c r="J2204" s="113" t="s">
        <v>318</v>
      </c>
      <c r="K2204" s="113" t="s">
        <v>382</v>
      </c>
      <c r="L2204" s="113" t="s">
        <v>420</v>
      </c>
      <c r="M2204" s="113" t="s">
        <v>388</v>
      </c>
      <c r="N2204" s="113" t="s">
        <v>44</v>
      </c>
      <c r="O2204" s="113" t="s">
        <v>433</v>
      </c>
      <c r="P2204" s="113" t="s">
        <v>824</v>
      </c>
      <c r="Q2204" s="113">
        <v>21</v>
      </c>
      <c r="R2204" s="113" t="s">
        <v>71</v>
      </c>
      <c r="S2204" s="84" t="str">
        <f t="shared" si="238"/>
        <v>HATTERAS</v>
      </c>
      <c r="T2204" s="84" t="str">
        <f t="shared" si="241"/>
        <v>синий</v>
      </c>
      <c r="Y2204" s="60">
        <f t="shared" si="242"/>
        <v>2</v>
      </c>
      <c r="Z2204" s="49">
        <f t="shared" si="243"/>
        <v>91</v>
      </c>
      <c r="AA2204" s="60">
        <f t="shared" si="244"/>
        <v>2091</v>
      </c>
    </row>
    <row r="2205" spans="1:27">
      <c r="A2205" s="84" t="str">
        <f t="shared" si="239"/>
        <v>684010121</v>
      </c>
      <c r="B2205" s="84" t="str">
        <f t="shared" si="240"/>
        <v>02-091-16</v>
      </c>
      <c r="C2205" s="113" t="s">
        <v>4121</v>
      </c>
      <c r="D2205" s="113" t="s">
        <v>4116</v>
      </c>
      <c r="E2205" s="113" t="s">
        <v>798</v>
      </c>
      <c r="F2205" s="114">
        <v>60</v>
      </c>
      <c r="G2205" s="113" t="s">
        <v>1150</v>
      </c>
      <c r="H2205" s="113" t="s">
        <v>71</v>
      </c>
      <c r="I2205" s="113" t="s">
        <v>1408</v>
      </c>
      <c r="J2205" s="113" t="s">
        <v>318</v>
      </c>
      <c r="K2205" s="113" t="s">
        <v>382</v>
      </c>
      <c r="L2205" s="113" t="s">
        <v>420</v>
      </c>
      <c r="M2205" s="113" t="s">
        <v>388</v>
      </c>
      <c r="N2205" s="113" t="s">
        <v>44</v>
      </c>
      <c r="O2205" s="113" t="s">
        <v>433</v>
      </c>
      <c r="P2205" s="113" t="s">
        <v>824</v>
      </c>
      <c r="Q2205" s="113">
        <v>21</v>
      </c>
      <c r="R2205" s="113" t="s">
        <v>71</v>
      </c>
      <c r="S2205" s="84" t="str">
        <f t="shared" si="238"/>
        <v>HATTERAS</v>
      </c>
      <c r="T2205" s="84" t="str">
        <f t="shared" si="241"/>
        <v>синий</v>
      </c>
      <c r="Y2205" s="60">
        <f t="shared" si="242"/>
        <v>2</v>
      </c>
      <c r="Z2205" s="49">
        <f t="shared" si="243"/>
        <v>91</v>
      </c>
      <c r="AA2205" s="60">
        <f t="shared" si="244"/>
        <v>2091</v>
      </c>
    </row>
    <row r="2206" spans="1:27">
      <c r="A2206" s="84" t="str">
        <f t="shared" si="239"/>
        <v>684010121</v>
      </c>
      <c r="B2206" s="84" t="str">
        <f t="shared" si="240"/>
        <v>02-091-16</v>
      </c>
      <c r="C2206" s="113" t="s">
        <v>4122</v>
      </c>
      <c r="D2206" s="113" t="s">
        <v>4116</v>
      </c>
      <c r="E2206" s="113" t="s">
        <v>788</v>
      </c>
      <c r="F2206" s="114">
        <v>61</v>
      </c>
      <c r="G2206" s="113" t="s">
        <v>1150</v>
      </c>
      <c r="H2206" s="113" t="s">
        <v>71</v>
      </c>
      <c r="I2206" s="113" t="s">
        <v>1408</v>
      </c>
      <c r="J2206" s="113" t="s">
        <v>318</v>
      </c>
      <c r="K2206" s="113" t="s">
        <v>382</v>
      </c>
      <c r="L2206" s="113" t="s">
        <v>420</v>
      </c>
      <c r="M2206" s="113" t="s">
        <v>388</v>
      </c>
      <c r="N2206" s="113" t="s">
        <v>44</v>
      </c>
      <c r="O2206" s="113" t="s">
        <v>433</v>
      </c>
      <c r="P2206" s="113" t="s">
        <v>824</v>
      </c>
      <c r="Q2206" s="113">
        <v>21</v>
      </c>
      <c r="R2206" s="113" t="s">
        <v>71</v>
      </c>
      <c r="S2206" s="84" t="str">
        <f t="shared" si="238"/>
        <v>HATTERAS</v>
      </c>
      <c r="T2206" s="84" t="str">
        <f t="shared" si="241"/>
        <v>синий</v>
      </c>
      <c r="Y2206" s="60">
        <f t="shared" si="242"/>
        <v>2</v>
      </c>
      <c r="Z2206" s="49">
        <f t="shared" si="243"/>
        <v>91</v>
      </c>
      <c r="AA2206" s="60">
        <f t="shared" si="244"/>
        <v>2091</v>
      </c>
    </row>
    <row r="2207" spans="1:27">
      <c r="A2207" s="84" t="str">
        <f t="shared" si="239"/>
        <v>684010121</v>
      </c>
      <c r="B2207" s="84" t="str">
        <f t="shared" si="240"/>
        <v>02-091-16</v>
      </c>
      <c r="C2207" s="113" t="s">
        <v>4123</v>
      </c>
      <c r="D2207" s="113" t="s">
        <v>4116</v>
      </c>
      <c r="E2207" s="113" t="s">
        <v>835</v>
      </c>
      <c r="F2207" s="114">
        <v>62</v>
      </c>
      <c r="G2207" s="113" t="s">
        <v>1150</v>
      </c>
      <c r="H2207" s="113" t="s">
        <v>71</v>
      </c>
      <c r="I2207" s="113" t="s">
        <v>1408</v>
      </c>
      <c r="J2207" s="113" t="s">
        <v>318</v>
      </c>
      <c r="K2207" s="113" t="s">
        <v>382</v>
      </c>
      <c r="L2207" s="113" t="s">
        <v>420</v>
      </c>
      <c r="M2207" s="113" t="s">
        <v>388</v>
      </c>
      <c r="N2207" s="113" t="s">
        <v>44</v>
      </c>
      <c r="O2207" s="113" t="s">
        <v>433</v>
      </c>
      <c r="P2207" s="113" t="s">
        <v>824</v>
      </c>
      <c r="Q2207" s="113">
        <v>21</v>
      </c>
      <c r="R2207" s="113" t="s">
        <v>71</v>
      </c>
      <c r="S2207" s="84" t="str">
        <f t="shared" si="238"/>
        <v>HATTERAS</v>
      </c>
      <c r="T2207" s="84" t="str">
        <f t="shared" si="241"/>
        <v>синий</v>
      </c>
      <c r="Y2207" s="60">
        <f t="shared" si="242"/>
        <v>2</v>
      </c>
      <c r="Z2207" s="49">
        <f t="shared" si="243"/>
        <v>91</v>
      </c>
      <c r="AA2207" s="60">
        <f t="shared" si="244"/>
        <v>2091</v>
      </c>
    </row>
    <row r="2208" spans="1:27">
      <c r="A2208" s="84" t="str">
        <f t="shared" si="239"/>
        <v>684010121</v>
      </c>
      <c r="B2208" s="84" t="str">
        <f t="shared" si="240"/>
        <v>02-091-16</v>
      </c>
      <c r="C2208" s="113" t="s">
        <v>4124</v>
      </c>
      <c r="D2208" s="113" t="s">
        <v>4116</v>
      </c>
      <c r="E2208" s="113" t="s">
        <v>789</v>
      </c>
      <c r="F2208" s="114">
        <v>63</v>
      </c>
      <c r="G2208" s="113" t="s">
        <v>1150</v>
      </c>
      <c r="H2208" s="113" t="s">
        <v>71</v>
      </c>
      <c r="I2208" s="113" t="s">
        <v>1408</v>
      </c>
      <c r="J2208" s="113" t="s">
        <v>318</v>
      </c>
      <c r="K2208" s="113" t="s">
        <v>382</v>
      </c>
      <c r="L2208" s="113" t="s">
        <v>420</v>
      </c>
      <c r="M2208" s="113" t="s">
        <v>388</v>
      </c>
      <c r="N2208" s="113" t="s">
        <v>44</v>
      </c>
      <c r="O2208" s="113" t="s">
        <v>433</v>
      </c>
      <c r="P2208" s="113" t="s">
        <v>824</v>
      </c>
      <c r="Q2208" s="113">
        <v>21</v>
      </c>
      <c r="R2208" s="113" t="s">
        <v>71</v>
      </c>
      <c r="S2208" s="84" t="str">
        <f t="shared" si="238"/>
        <v>HATTERAS</v>
      </c>
      <c r="T2208" s="84" t="str">
        <f t="shared" si="241"/>
        <v>синий</v>
      </c>
      <c r="Y2208" s="60">
        <f t="shared" si="242"/>
        <v>2</v>
      </c>
      <c r="Z2208" s="49">
        <f t="shared" si="243"/>
        <v>91</v>
      </c>
      <c r="AA2208" s="60">
        <f t="shared" si="244"/>
        <v>2091</v>
      </c>
    </row>
    <row r="2209" spans="1:27">
      <c r="A2209" s="84" t="str">
        <f t="shared" si="239"/>
        <v>6840327223</v>
      </c>
      <c r="B2209" s="84" t="str">
        <f t="shared" si="240"/>
        <v>02-435-26</v>
      </c>
      <c r="C2209" s="113" t="s">
        <v>4125</v>
      </c>
      <c r="D2209" s="113" t="s">
        <v>4126</v>
      </c>
      <c r="E2209" s="113" t="s">
        <v>790</v>
      </c>
      <c r="F2209" s="114">
        <v>55</v>
      </c>
      <c r="G2209" s="113" t="s">
        <v>4127</v>
      </c>
      <c r="H2209" s="113" t="s">
        <v>245</v>
      </c>
      <c r="I2209" s="113" t="s">
        <v>786</v>
      </c>
      <c r="J2209" s="113" t="s">
        <v>318</v>
      </c>
      <c r="K2209" s="113" t="s">
        <v>382</v>
      </c>
      <c r="L2209" s="113" t="s">
        <v>420</v>
      </c>
      <c r="M2209" s="113" t="s">
        <v>388</v>
      </c>
      <c r="N2209" s="113" t="s">
        <v>44</v>
      </c>
      <c r="O2209" s="113" t="s">
        <v>433</v>
      </c>
      <c r="P2209" s="113" t="s">
        <v>824</v>
      </c>
      <c r="Q2209" s="113">
        <v>223</v>
      </c>
      <c r="R2209" s="113" t="s">
        <v>83</v>
      </c>
      <c r="S2209" s="84" t="str">
        <f t="shared" si="238"/>
        <v>HATTERAS LAMBSWOOL CHECK</v>
      </c>
      <c r="T2209" s="84" t="str">
        <f t="shared" si="241"/>
        <v>серый / синий</v>
      </c>
      <c r="Y2209" s="60">
        <f t="shared" si="242"/>
        <v>2</v>
      </c>
      <c r="Z2209" s="49">
        <f t="shared" si="243"/>
        <v>435</v>
      </c>
      <c r="AA2209" s="60">
        <f t="shared" si="244"/>
        <v>2435</v>
      </c>
    </row>
    <row r="2210" spans="1:27">
      <c r="A2210" s="84" t="str">
        <f t="shared" si="239"/>
        <v>6840327223</v>
      </c>
      <c r="B2210" s="84" t="str">
        <f t="shared" si="240"/>
        <v>02-435-26</v>
      </c>
      <c r="C2210" s="113" t="s">
        <v>4128</v>
      </c>
      <c r="D2210" s="113" t="s">
        <v>4126</v>
      </c>
      <c r="E2210" s="113" t="s">
        <v>813</v>
      </c>
      <c r="F2210" s="114">
        <v>56</v>
      </c>
      <c r="G2210" s="113" t="s">
        <v>4127</v>
      </c>
      <c r="H2210" s="113" t="s">
        <v>245</v>
      </c>
      <c r="I2210" s="113" t="s">
        <v>786</v>
      </c>
      <c r="J2210" s="113" t="s">
        <v>318</v>
      </c>
      <c r="K2210" s="113" t="s">
        <v>382</v>
      </c>
      <c r="L2210" s="113" t="s">
        <v>420</v>
      </c>
      <c r="M2210" s="113" t="s">
        <v>388</v>
      </c>
      <c r="N2210" s="113" t="s">
        <v>44</v>
      </c>
      <c r="O2210" s="113" t="s">
        <v>433</v>
      </c>
      <c r="P2210" s="113" t="s">
        <v>824</v>
      </c>
      <c r="Q2210" s="113">
        <v>223</v>
      </c>
      <c r="R2210" s="113" t="s">
        <v>83</v>
      </c>
      <c r="S2210" s="84" t="str">
        <f t="shared" si="238"/>
        <v>HATTERAS LAMBSWOOL CHECK</v>
      </c>
      <c r="T2210" s="84" t="str">
        <f t="shared" si="241"/>
        <v>серый / синий</v>
      </c>
      <c r="Y2210" s="60">
        <f t="shared" si="242"/>
        <v>2</v>
      </c>
      <c r="Z2210" s="49">
        <f t="shared" si="243"/>
        <v>435</v>
      </c>
      <c r="AA2210" s="60">
        <f t="shared" si="244"/>
        <v>2435</v>
      </c>
    </row>
    <row r="2211" spans="1:27">
      <c r="A2211" s="84" t="str">
        <f t="shared" si="239"/>
        <v>6840327223</v>
      </c>
      <c r="B2211" s="84" t="str">
        <f t="shared" si="240"/>
        <v>02-435-26</v>
      </c>
      <c r="C2211" s="113" t="s">
        <v>4129</v>
      </c>
      <c r="D2211" s="113" t="s">
        <v>4126</v>
      </c>
      <c r="E2211" s="113" t="s">
        <v>787</v>
      </c>
      <c r="F2211" s="114">
        <v>57</v>
      </c>
      <c r="G2211" s="113" t="s">
        <v>4127</v>
      </c>
      <c r="H2211" s="113" t="s">
        <v>245</v>
      </c>
      <c r="I2211" s="113" t="s">
        <v>786</v>
      </c>
      <c r="J2211" s="113" t="s">
        <v>318</v>
      </c>
      <c r="K2211" s="113" t="s">
        <v>382</v>
      </c>
      <c r="L2211" s="113" t="s">
        <v>420</v>
      </c>
      <c r="M2211" s="113" t="s">
        <v>388</v>
      </c>
      <c r="N2211" s="113" t="s">
        <v>44</v>
      </c>
      <c r="O2211" s="113" t="s">
        <v>433</v>
      </c>
      <c r="P2211" s="113" t="s">
        <v>824</v>
      </c>
      <c r="Q2211" s="113">
        <v>223</v>
      </c>
      <c r="R2211" s="113" t="s">
        <v>83</v>
      </c>
      <c r="S2211" s="84" t="str">
        <f t="shared" si="238"/>
        <v>HATTERAS LAMBSWOOL CHECK</v>
      </c>
      <c r="T2211" s="84" t="str">
        <f t="shared" si="241"/>
        <v>серый / синий</v>
      </c>
      <c r="Y2211" s="60">
        <f t="shared" si="242"/>
        <v>2</v>
      </c>
      <c r="Z2211" s="49">
        <f t="shared" si="243"/>
        <v>435</v>
      </c>
      <c r="AA2211" s="60">
        <f t="shared" si="244"/>
        <v>2435</v>
      </c>
    </row>
    <row r="2212" spans="1:27">
      <c r="A2212" s="84" t="str">
        <f t="shared" si="239"/>
        <v>6840327223</v>
      </c>
      <c r="B2212" s="84" t="str">
        <f t="shared" si="240"/>
        <v>02-435-26</v>
      </c>
      <c r="C2212" s="113" t="s">
        <v>4130</v>
      </c>
      <c r="D2212" s="113" t="s">
        <v>4126</v>
      </c>
      <c r="E2212" s="113" t="s">
        <v>797</v>
      </c>
      <c r="F2212" s="114">
        <v>58</v>
      </c>
      <c r="G2212" s="113" t="s">
        <v>4127</v>
      </c>
      <c r="H2212" s="113" t="s">
        <v>245</v>
      </c>
      <c r="I2212" s="113" t="s">
        <v>786</v>
      </c>
      <c r="J2212" s="113" t="s">
        <v>318</v>
      </c>
      <c r="K2212" s="113" t="s">
        <v>382</v>
      </c>
      <c r="L2212" s="113" t="s">
        <v>420</v>
      </c>
      <c r="M2212" s="113" t="s">
        <v>388</v>
      </c>
      <c r="N2212" s="113" t="s">
        <v>44</v>
      </c>
      <c r="O2212" s="113" t="s">
        <v>433</v>
      </c>
      <c r="P2212" s="113" t="s">
        <v>824</v>
      </c>
      <c r="Q2212" s="113">
        <v>223</v>
      </c>
      <c r="R2212" s="113" t="s">
        <v>83</v>
      </c>
      <c r="S2212" s="84" t="str">
        <f t="shared" si="238"/>
        <v>HATTERAS LAMBSWOOL CHECK</v>
      </c>
      <c r="T2212" s="84" t="str">
        <f t="shared" si="241"/>
        <v>серый / синий</v>
      </c>
      <c r="Y2212" s="60">
        <f t="shared" si="242"/>
        <v>2</v>
      </c>
      <c r="Z2212" s="49">
        <f t="shared" si="243"/>
        <v>435</v>
      </c>
      <c r="AA2212" s="60">
        <f t="shared" si="244"/>
        <v>2435</v>
      </c>
    </row>
    <row r="2213" spans="1:27">
      <c r="A2213" s="84" t="str">
        <f t="shared" si="239"/>
        <v>6840327223</v>
      </c>
      <c r="B2213" s="84" t="str">
        <f t="shared" si="240"/>
        <v>02-435-26</v>
      </c>
      <c r="C2213" s="113" t="s">
        <v>4131</v>
      </c>
      <c r="D2213" s="113" t="s">
        <v>4126</v>
      </c>
      <c r="E2213" s="113" t="s">
        <v>785</v>
      </c>
      <c r="F2213" s="114">
        <v>59</v>
      </c>
      <c r="G2213" s="113" t="s">
        <v>4127</v>
      </c>
      <c r="H2213" s="113" t="s">
        <v>245</v>
      </c>
      <c r="I2213" s="113" t="s">
        <v>786</v>
      </c>
      <c r="J2213" s="113" t="s">
        <v>318</v>
      </c>
      <c r="K2213" s="113" t="s">
        <v>382</v>
      </c>
      <c r="L2213" s="113" t="s">
        <v>420</v>
      </c>
      <c r="M2213" s="113" t="s">
        <v>388</v>
      </c>
      <c r="N2213" s="113" t="s">
        <v>44</v>
      </c>
      <c r="O2213" s="113" t="s">
        <v>433</v>
      </c>
      <c r="P2213" s="113" t="s">
        <v>824</v>
      </c>
      <c r="Q2213" s="113">
        <v>223</v>
      </c>
      <c r="R2213" s="113" t="s">
        <v>83</v>
      </c>
      <c r="S2213" s="84" t="str">
        <f t="shared" si="238"/>
        <v>HATTERAS LAMBSWOOL CHECK</v>
      </c>
      <c r="T2213" s="84" t="str">
        <f t="shared" si="241"/>
        <v>серый / синий</v>
      </c>
      <c r="Y2213" s="60">
        <f t="shared" si="242"/>
        <v>2</v>
      </c>
      <c r="Z2213" s="49">
        <f t="shared" si="243"/>
        <v>435</v>
      </c>
      <c r="AA2213" s="60">
        <f t="shared" si="244"/>
        <v>2435</v>
      </c>
    </row>
    <row r="2214" spans="1:27">
      <c r="A2214" s="84" t="str">
        <f t="shared" si="239"/>
        <v>6840327223</v>
      </c>
      <c r="B2214" s="84" t="str">
        <f t="shared" si="240"/>
        <v>02-435-26</v>
      </c>
      <c r="C2214" s="113" t="s">
        <v>4132</v>
      </c>
      <c r="D2214" s="113" t="s">
        <v>4126</v>
      </c>
      <c r="E2214" s="113" t="s">
        <v>798</v>
      </c>
      <c r="F2214" s="114">
        <v>60</v>
      </c>
      <c r="G2214" s="113" t="s">
        <v>4127</v>
      </c>
      <c r="H2214" s="113" t="s">
        <v>245</v>
      </c>
      <c r="I2214" s="113" t="s">
        <v>786</v>
      </c>
      <c r="J2214" s="113" t="s">
        <v>318</v>
      </c>
      <c r="K2214" s="113" t="s">
        <v>382</v>
      </c>
      <c r="L2214" s="113" t="s">
        <v>420</v>
      </c>
      <c r="M2214" s="113" t="s">
        <v>388</v>
      </c>
      <c r="N2214" s="113" t="s">
        <v>44</v>
      </c>
      <c r="O2214" s="113" t="s">
        <v>433</v>
      </c>
      <c r="P2214" s="113" t="s">
        <v>824</v>
      </c>
      <c r="Q2214" s="113">
        <v>223</v>
      </c>
      <c r="R2214" s="113" t="s">
        <v>83</v>
      </c>
      <c r="S2214" s="84" t="str">
        <f t="shared" si="238"/>
        <v>HATTERAS LAMBSWOOL CHECK</v>
      </c>
      <c r="T2214" s="84" t="str">
        <f t="shared" si="241"/>
        <v>серый / синий</v>
      </c>
      <c r="Y2214" s="60">
        <f t="shared" si="242"/>
        <v>2</v>
      </c>
      <c r="Z2214" s="49">
        <f t="shared" si="243"/>
        <v>435</v>
      </c>
      <c r="AA2214" s="60">
        <f t="shared" si="244"/>
        <v>2435</v>
      </c>
    </row>
    <row r="2215" spans="1:27">
      <c r="A2215" s="84" t="str">
        <f t="shared" si="239"/>
        <v>6840327223</v>
      </c>
      <c r="B2215" s="84" t="str">
        <f t="shared" si="240"/>
        <v>02-435-26</v>
      </c>
      <c r="C2215" s="113" t="s">
        <v>4133</v>
      </c>
      <c r="D2215" s="113" t="s">
        <v>4126</v>
      </c>
      <c r="E2215" s="113" t="s">
        <v>788</v>
      </c>
      <c r="F2215" s="114">
        <v>61</v>
      </c>
      <c r="G2215" s="113" t="s">
        <v>4127</v>
      </c>
      <c r="H2215" s="113" t="s">
        <v>245</v>
      </c>
      <c r="I2215" s="113" t="s">
        <v>786</v>
      </c>
      <c r="J2215" s="113" t="s">
        <v>318</v>
      </c>
      <c r="K2215" s="113" t="s">
        <v>382</v>
      </c>
      <c r="L2215" s="113" t="s">
        <v>420</v>
      </c>
      <c r="M2215" s="113" t="s">
        <v>388</v>
      </c>
      <c r="N2215" s="113" t="s">
        <v>44</v>
      </c>
      <c r="O2215" s="113" t="s">
        <v>433</v>
      </c>
      <c r="P2215" s="113" t="s">
        <v>824</v>
      </c>
      <c r="Q2215" s="113">
        <v>223</v>
      </c>
      <c r="R2215" s="113" t="s">
        <v>83</v>
      </c>
      <c r="S2215" s="84" t="str">
        <f t="shared" si="238"/>
        <v>HATTERAS LAMBSWOOL CHECK</v>
      </c>
      <c r="T2215" s="84" t="str">
        <f t="shared" si="241"/>
        <v>серый / синий</v>
      </c>
      <c r="Y2215" s="60">
        <f t="shared" si="242"/>
        <v>2</v>
      </c>
      <c r="Z2215" s="49">
        <f t="shared" si="243"/>
        <v>435</v>
      </c>
      <c r="AA2215" s="60">
        <f t="shared" si="244"/>
        <v>2435</v>
      </c>
    </row>
    <row r="2216" spans="1:27">
      <c r="A2216" s="84" t="str">
        <f t="shared" si="239"/>
        <v>6840327223</v>
      </c>
      <c r="B2216" s="84" t="str">
        <f t="shared" si="240"/>
        <v>02-435-26</v>
      </c>
      <c r="C2216" s="113" t="s">
        <v>4134</v>
      </c>
      <c r="D2216" s="113" t="s">
        <v>4126</v>
      </c>
      <c r="E2216" s="113" t="s">
        <v>835</v>
      </c>
      <c r="F2216" s="114">
        <v>62</v>
      </c>
      <c r="G2216" s="113" t="s">
        <v>4127</v>
      </c>
      <c r="H2216" s="113" t="s">
        <v>245</v>
      </c>
      <c r="I2216" s="113" t="s">
        <v>786</v>
      </c>
      <c r="J2216" s="113" t="s">
        <v>318</v>
      </c>
      <c r="K2216" s="113" t="s">
        <v>382</v>
      </c>
      <c r="L2216" s="113" t="s">
        <v>420</v>
      </c>
      <c r="M2216" s="113" t="s">
        <v>388</v>
      </c>
      <c r="N2216" s="113" t="s">
        <v>44</v>
      </c>
      <c r="O2216" s="113" t="s">
        <v>433</v>
      </c>
      <c r="P2216" s="113" t="s">
        <v>824</v>
      </c>
      <c r="Q2216" s="113">
        <v>223</v>
      </c>
      <c r="R2216" s="113" t="s">
        <v>83</v>
      </c>
      <c r="S2216" s="84" t="str">
        <f t="shared" si="238"/>
        <v>HATTERAS LAMBSWOOL CHECK</v>
      </c>
      <c r="T2216" s="84" t="str">
        <f t="shared" si="241"/>
        <v>серый / синий</v>
      </c>
      <c r="Y2216" s="60">
        <f t="shared" si="242"/>
        <v>2</v>
      </c>
      <c r="Z2216" s="49">
        <f t="shared" si="243"/>
        <v>435</v>
      </c>
      <c r="AA2216" s="60">
        <f t="shared" si="244"/>
        <v>2435</v>
      </c>
    </row>
    <row r="2217" spans="1:27">
      <c r="A2217" s="84" t="str">
        <f t="shared" si="239"/>
        <v>6840327223</v>
      </c>
      <c r="B2217" s="84" t="str">
        <f t="shared" si="240"/>
        <v>02-435-26</v>
      </c>
      <c r="C2217" s="113" t="s">
        <v>4135</v>
      </c>
      <c r="D2217" s="113" t="s">
        <v>4126</v>
      </c>
      <c r="E2217" s="113" t="s">
        <v>789</v>
      </c>
      <c r="F2217" s="114">
        <v>63</v>
      </c>
      <c r="G2217" s="113" t="s">
        <v>4127</v>
      </c>
      <c r="H2217" s="113" t="s">
        <v>245</v>
      </c>
      <c r="I2217" s="113" t="s">
        <v>786</v>
      </c>
      <c r="J2217" s="113" t="s">
        <v>318</v>
      </c>
      <c r="K2217" s="113" t="s">
        <v>382</v>
      </c>
      <c r="L2217" s="113" t="s">
        <v>420</v>
      </c>
      <c r="M2217" s="113" t="s">
        <v>388</v>
      </c>
      <c r="N2217" s="113" t="s">
        <v>44</v>
      </c>
      <c r="O2217" s="113" t="s">
        <v>433</v>
      </c>
      <c r="P2217" s="113" t="s">
        <v>824</v>
      </c>
      <c r="Q2217" s="113">
        <v>223</v>
      </c>
      <c r="R2217" s="113" t="s">
        <v>83</v>
      </c>
      <c r="S2217" s="84" t="str">
        <f t="shared" si="238"/>
        <v>HATTERAS LAMBSWOOL CHECK</v>
      </c>
      <c r="T2217" s="84" t="str">
        <f t="shared" si="241"/>
        <v>серый / синий</v>
      </c>
      <c r="Y2217" s="60">
        <f t="shared" si="242"/>
        <v>2</v>
      </c>
      <c r="Z2217" s="49">
        <f t="shared" si="243"/>
        <v>435</v>
      </c>
      <c r="AA2217" s="60">
        <f t="shared" si="244"/>
        <v>2435</v>
      </c>
    </row>
    <row r="2218" spans="1:27">
      <c r="A2218" s="84" t="str">
        <f t="shared" si="239"/>
        <v>6840327267</v>
      </c>
      <c r="B2218" s="84" t="str">
        <f t="shared" si="240"/>
        <v>02-435-14</v>
      </c>
      <c r="C2218" s="113" t="s">
        <v>4136</v>
      </c>
      <c r="D2218" s="113" t="s">
        <v>4137</v>
      </c>
      <c r="E2218" s="113" t="s">
        <v>790</v>
      </c>
      <c r="F2218" s="114">
        <v>55</v>
      </c>
      <c r="G2218" s="113" t="s">
        <v>4127</v>
      </c>
      <c r="H2218" s="113" t="s">
        <v>164</v>
      </c>
      <c r="I2218" s="113" t="s">
        <v>786</v>
      </c>
      <c r="J2218" s="113" t="s">
        <v>318</v>
      </c>
      <c r="K2218" s="113" t="s">
        <v>382</v>
      </c>
      <c r="L2218" s="113" t="s">
        <v>420</v>
      </c>
      <c r="M2218" s="113" t="s">
        <v>388</v>
      </c>
      <c r="N2218" s="113" t="s">
        <v>44</v>
      </c>
      <c r="O2218" s="113" t="s">
        <v>433</v>
      </c>
      <c r="P2218" s="113" t="s">
        <v>824</v>
      </c>
      <c r="Q2218" s="113">
        <v>267</v>
      </c>
      <c r="R2218" s="113" t="s">
        <v>86</v>
      </c>
      <c r="S2218" s="84" t="str">
        <f t="shared" si="238"/>
        <v>HATTERAS LAMBSWOOL CHECK</v>
      </c>
      <c r="T2218" s="84" t="str">
        <f t="shared" si="241"/>
        <v>коричневый / бежевый</v>
      </c>
      <c r="Y2218" s="60">
        <f t="shared" si="242"/>
        <v>2</v>
      </c>
      <c r="Z2218" s="49">
        <f t="shared" si="243"/>
        <v>435</v>
      </c>
      <c r="AA2218" s="60">
        <f t="shared" si="244"/>
        <v>2435</v>
      </c>
    </row>
    <row r="2219" spans="1:27">
      <c r="A2219" s="84" t="str">
        <f t="shared" si="239"/>
        <v>6840327267</v>
      </c>
      <c r="B2219" s="84" t="str">
        <f t="shared" si="240"/>
        <v>02-435-14</v>
      </c>
      <c r="C2219" s="113" t="s">
        <v>4138</v>
      </c>
      <c r="D2219" s="113" t="s">
        <v>4137</v>
      </c>
      <c r="E2219" s="113" t="s">
        <v>813</v>
      </c>
      <c r="F2219" s="114">
        <v>56</v>
      </c>
      <c r="G2219" s="113" t="s">
        <v>4127</v>
      </c>
      <c r="H2219" s="113" t="s">
        <v>164</v>
      </c>
      <c r="I2219" s="113" t="s">
        <v>786</v>
      </c>
      <c r="J2219" s="113" t="s">
        <v>318</v>
      </c>
      <c r="K2219" s="113" t="s">
        <v>382</v>
      </c>
      <c r="L2219" s="113" t="s">
        <v>420</v>
      </c>
      <c r="M2219" s="113" t="s">
        <v>388</v>
      </c>
      <c r="N2219" s="113" t="s">
        <v>44</v>
      </c>
      <c r="O2219" s="113" t="s">
        <v>433</v>
      </c>
      <c r="P2219" s="113" t="s">
        <v>824</v>
      </c>
      <c r="Q2219" s="113">
        <v>267</v>
      </c>
      <c r="R2219" s="113" t="s">
        <v>86</v>
      </c>
      <c r="S2219" s="84" t="str">
        <f t="shared" si="238"/>
        <v>HATTERAS LAMBSWOOL CHECK</v>
      </c>
      <c r="T2219" s="84" t="str">
        <f t="shared" si="241"/>
        <v>коричневый / бежевый</v>
      </c>
      <c r="Y2219" s="60">
        <f t="shared" si="242"/>
        <v>2</v>
      </c>
      <c r="Z2219" s="49">
        <f t="shared" si="243"/>
        <v>435</v>
      </c>
      <c r="AA2219" s="60">
        <f t="shared" si="244"/>
        <v>2435</v>
      </c>
    </row>
    <row r="2220" spans="1:27">
      <c r="A2220" s="84" t="str">
        <f t="shared" si="239"/>
        <v>6840327267</v>
      </c>
      <c r="B2220" s="84" t="str">
        <f t="shared" si="240"/>
        <v>02-435-14</v>
      </c>
      <c r="C2220" s="113" t="s">
        <v>4139</v>
      </c>
      <c r="D2220" s="113" t="s">
        <v>4137</v>
      </c>
      <c r="E2220" s="113" t="s">
        <v>787</v>
      </c>
      <c r="F2220" s="114">
        <v>57</v>
      </c>
      <c r="G2220" s="113" t="s">
        <v>4127</v>
      </c>
      <c r="H2220" s="113" t="s">
        <v>164</v>
      </c>
      <c r="I2220" s="113" t="s">
        <v>786</v>
      </c>
      <c r="J2220" s="113" t="s">
        <v>318</v>
      </c>
      <c r="K2220" s="113" t="s">
        <v>382</v>
      </c>
      <c r="L2220" s="113" t="s">
        <v>420</v>
      </c>
      <c r="M2220" s="113" t="s">
        <v>388</v>
      </c>
      <c r="N2220" s="113" t="s">
        <v>44</v>
      </c>
      <c r="O2220" s="113" t="s">
        <v>433</v>
      </c>
      <c r="P2220" s="113" t="s">
        <v>824</v>
      </c>
      <c r="Q2220" s="113">
        <v>267</v>
      </c>
      <c r="R2220" s="113" t="s">
        <v>86</v>
      </c>
      <c r="S2220" s="84" t="str">
        <f t="shared" si="238"/>
        <v>HATTERAS LAMBSWOOL CHECK</v>
      </c>
      <c r="T2220" s="84" t="str">
        <f t="shared" si="241"/>
        <v>коричневый / бежевый</v>
      </c>
      <c r="Y2220" s="60">
        <f t="shared" si="242"/>
        <v>2</v>
      </c>
      <c r="Z2220" s="49">
        <f t="shared" si="243"/>
        <v>435</v>
      </c>
      <c r="AA2220" s="60">
        <f t="shared" si="244"/>
        <v>2435</v>
      </c>
    </row>
    <row r="2221" spans="1:27">
      <c r="A2221" s="84" t="str">
        <f t="shared" si="239"/>
        <v>6840327267</v>
      </c>
      <c r="B2221" s="84" t="str">
        <f t="shared" si="240"/>
        <v>02-435-14</v>
      </c>
      <c r="C2221" s="113" t="s">
        <v>4140</v>
      </c>
      <c r="D2221" s="113" t="s">
        <v>4137</v>
      </c>
      <c r="E2221" s="113" t="s">
        <v>797</v>
      </c>
      <c r="F2221" s="114">
        <v>58</v>
      </c>
      <c r="G2221" s="113" t="s">
        <v>4127</v>
      </c>
      <c r="H2221" s="113" t="s">
        <v>164</v>
      </c>
      <c r="I2221" s="113" t="s">
        <v>786</v>
      </c>
      <c r="J2221" s="113" t="s">
        <v>318</v>
      </c>
      <c r="K2221" s="113" t="s">
        <v>382</v>
      </c>
      <c r="L2221" s="113" t="s">
        <v>420</v>
      </c>
      <c r="M2221" s="113" t="s">
        <v>388</v>
      </c>
      <c r="N2221" s="113" t="s">
        <v>44</v>
      </c>
      <c r="O2221" s="113" t="s">
        <v>433</v>
      </c>
      <c r="P2221" s="113" t="s">
        <v>824</v>
      </c>
      <c r="Q2221" s="113">
        <v>267</v>
      </c>
      <c r="R2221" s="113" t="s">
        <v>86</v>
      </c>
      <c r="S2221" s="84" t="str">
        <f t="shared" si="238"/>
        <v>HATTERAS LAMBSWOOL CHECK</v>
      </c>
      <c r="T2221" s="84" t="str">
        <f t="shared" si="241"/>
        <v>коричневый / бежевый</v>
      </c>
      <c r="Y2221" s="60">
        <f t="shared" si="242"/>
        <v>2</v>
      </c>
      <c r="Z2221" s="49">
        <f t="shared" si="243"/>
        <v>435</v>
      </c>
      <c r="AA2221" s="60">
        <f t="shared" si="244"/>
        <v>2435</v>
      </c>
    </row>
    <row r="2222" spans="1:27">
      <c r="A2222" s="84" t="str">
        <f t="shared" si="239"/>
        <v>6840327267</v>
      </c>
      <c r="B2222" s="84" t="str">
        <f t="shared" si="240"/>
        <v>02-435-14</v>
      </c>
      <c r="C2222" s="113" t="s">
        <v>4141</v>
      </c>
      <c r="D2222" s="113" t="s">
        <v>4137</v>
      </c>
      <c r="E2222" s="113" t="s">
        <v>785</v>
      </c>
      <c r="F2222" s="114">
        <v>59</v>
      </c>
      <c r="G2222" s="113" t="s">
        <v>4127</v>
      </c>
      <c r="H2222" s="113" t="s">
        <v>164</v>
      </c>
      <c r="I2222" s="113" t="s">
        <v>786</v>
      </c>
      <c r="J2222" s="113" t="s">
        <v>318</v>
      </c>
      <c r="K2222" s="113" t="s">
        <v>382</v>
      </c>
      <c r="L2222" s="113" t="s">
        <v>420</v>
      </c>
      <c r="M2222" s="113" t="s">
        <v>388</v>
      </c>
      <c r="N2222" s="113" t="s">
        <v>44</v>
      </c>
      <c r="O2222" s="113" t="s">
        <v>433</v>
      </c>
      <c r="P2222" s="113" t="s">
        <v>824</v>
      </c>
      <c r="Q2222" s="113">
        <v>267</v>
      </c>
      <c r="R2222" s="113" t="s">
        <v>86</v>
      </c>
      <c r="S2222" s="84" t="str">
        <f t="shared" si="238"/>
        <v>HATTERAS LAMBSWOOL CHECK</v>
      </c>
      <c r="T2222" s="84" t="str">
        <f t="shared" si="241"/>
        <v>коричневый / бежевый</v>
      </c>
      <c r="Y2222" s="60">
        <f t="shared" si="242"/>
        <v>2</v>
      </c>
      <c r="Z2222" s="49">
        <f t="shared" si="243"/>
        <v>435</v>
      </c>
      <c r="AA2222" s="60">
        <f t="shared" si="244"/>
        <v>2435</v>
      </c>
    </row>
    <row r="2223" spans="1:27">
      <c r="A2223" s="84" t="str">
        <f t="shared" si="239"/>
        <v>6840327267</v>
      </c>
      <c r="B2223" s="84" t="str">
        <f t="shared" si="240"/>
        <v>02-435-14</v>
      </c>
      <c r="C2223" s="113" t="s">
        <v>4142</v>
      </c>
      <c r="D2223" s="113" t="s">
        <v>4137</v>
      </c>
      <c r="E2223" s="113" t="s">
        <v>798</v>
      </c>
      <c r="F2223" s="114">
        <v>60</v>
      </c>
      <c r="G2223" s="113" t="s">
        <v>4127</v>
      </c>
      <c r="H2223" s="113" t="s">
        <v>164</v>
      </c>
      <c r="I2223" s="113" t="s">
        <v>786</v>
      </c>
      <c r="J2223" s="113" t="s">
        <v>318</v>
      </c>
      <c r="K2223" s="113" t="s">
        <v>382</v>
      </c>
      <c r="L2223" s="113" t="s">
        <v>420</v>
      </c>
      <c r="M2223" s="113" t="s">
        <v>388</v>
      </c>
      <c r="N2223" s="113" t="s">
        <v>44</v>
      </c>
      <c r="O2223" s="113" t="s">
        <v>433</v>
      </c>
      <c r="P2223" s="113" t="s">
        <v>824</v>
      </c>
      <c r="Q2223" s="113">
        <v>267</v>
      </c>
      <c r="R2223" s="113" t="s">
        <v>86</v>
      </c>
      <c r="S2223" s="84" t="str">
        <f t="shared" si="238"/>
        <v>HATTERAS LAMBSWOOL CHECK</v>
      </c>
      <c r="T2223" s="84" t="str">
        <f t="shared" si="241"/>
        <v>коричневый / бежевый</v>
      </c>
      <c r="Y2223" s="60">
        <f t="shared" si="242"/>
        <v>2</v>
      </c>
      <c r="Z2223" s="49">
        <f t="shared" si="243"/>
        <v>435</v>
      </c>
      <c r="AA2223" s="60">
        <f t="shared" si="244"/>
        <v>2435</v>
      </c>
    </row>
    <row r="2224" spans="1:27">
      <c r="A2224" s="84" t="str">
        <f t="shared" si="239"/>
        <v>6840327267</v>
      </c>
      <c r="B2224" s="84" t="str">
        <f t="shared" si="240"/>
        <v>02-435-14</v>
      </c>
      <c r="C2224" s="113" t="s">
        <v>4143</v>
      </c>
      <c r="D2224" s="113" t="s">
        <v>4137</v>
      </c>
      <c r="E2224" s="113" t="s">
        <v>788</v>
      </c>
      <c r="F2224" s="114">
        <v>61</v>
      </c>
      <c r="G2224" s="113" t="s">
        <v>4127</v>
      </c>
      <c r="H2224" s="113" t="s">
        <v>164</v>
      </c>
      <c r="I2224" s="113" t="s">
        <v>786</v>
      </c>
      <c r="J2224" s="113" t="s">
        <v>318</v>
      </c>
      <c r="K2224" s="113" t="s">
        <v>382</v>
      </c>
      <c r="L2224" s="113" t="s">
        <v>420</v>
      </c>
      <c r="M2224" s="113" t="s">
        <v>388</v>
      </c>
      <c r="N2224" s="113" t="s">
        <v>44</v>
      </c>
      <c r="O2224" s="113" t="s">
        <v>433</v>
      </c>
      <c r="P2224" s="113" t="s">
        <v>824</v>
      </c>
      <c r="Q2224" s="113">
        <v>267</v>
      </c>
      <c r="R2224" s="113" t="s">
        <v>86</v>
      </c>
      <c r="S2224" s="84" t="str">
        <f t="shared" si="238"/>
        <v>HATTERAS LAMBSWOOL CHECK</v>
      </c>
      <c r="T2224" s="84" t="str">
        <f t="shared" si="241"/>
        <v>коричневый / бежевый</v>
      </c>
      <c r="Y2224" s="60">
        <f t="shared" si="242"/>
        <v>2</v>
      </c>
      <c r="Z2224" s="49">
        <f t="shared" si="243"/>
        <v>435</v>
      </c>
      <c r="AA2224" s="60">
        <f t="shared" si="244"/>
        <v>2435</v>
      </c>
    </row>
    <row r="2225" spans="1:27">
      <c r="A2225" s="84" t="str">
        <f t="shared" si="239"/>
        <v>6840327267</v>
      </c>
      <c r="B2225" s="84" t="str">
        <f t="shared" si="240"/>
        <v>02-435-14</v>
      </c>
      <c r="C2225" s="113" t="s">
        <v>4144</v>
      </c>
      <c r="D2225" s="113" t="s">
        <v>4137</v>
      </c>
      <c r="E2225" s="113" t="s">
        <v>835</v>
      </c>
      <c r="F2225" s="114">
        <v>62</v>
      </c>
      <c r="G2225" s="113" t="s">
        <v>4127</v>
      </c>
      <c r="H2225" s="113" t="s">
        <v>164</v>
      </c>
      <c r="I2225" s="113" t="s">
        <v>786</v>
      </c>
      <c r="J2225" s="113" t="s">
        <v>318</v>
      </c>
      <c r="K2225" s="113" t="s">
        <v>382</v>
      </c>
      <c r="L2225" s="113" t="s">
        <v>420</v>
      </c>
      <c r="M2225" s="113" t="s">
        <v>388</v>
      </c>
      <c r="N2225" s="113" t="s">
        <v>44</v>
      </c>
      <c r="O2225" s="113" t="s">
        <v>433</v>
      </c>
      <c r="P2225" s="113" t="s">
        <v>824</v>
      </c>
      <c r="Q2225" s="113">
        <v>267</v>
      </c>
      <c r="R2225" s="113" t="s">
        <v>86</v>
      </c>
      <c r="S2225" s="84" t="str">
        <f t="shared" si="238"/>
        <v>HATTERAS LAMBSWOOL CHECK</v>
      </c>
      <c r="T2225" s="84" t="str">
        <f t="shared" si="241"/>
        <v>коричневый / бежевый</v>
      </c>
      <c r="Y2225" s="60">
        <f t="shared" si="242"/>
        <v>2</v>
      </c>
      <c r="Z2225" s="49">
        <f t="shared" si="243"/>
        <v>435</v>
      </c>
      <c r="AA2225" s="60">
        <f t="shared" si="244"/>
        <v>2435</v>
      </c>
    </row>
    <row r="2226" spans="1:27">
      <c r="A2226" s="84" t="str">
        <f t="shared" si="239"/>
        <v>6840327267</v>
      </c>
      <c r="B2226" s="84" t="str">
        <f t="shared" si="240"/>
        <v>02-435-14</v>
      </c>
      <c r="C2226" s="113" t="s">
        <v>4145</v>
      </c>
      <c r="D2226" s="113" t="s">
        <v>4137</v>
      </c>
      <c r="E2226" s="113" t="s">
        <v>789</v>
      </c>
      <c r="F2226" s="114">
        <v>63</v>
      </c>
      <c r="G2226" s="113" t="s">
        <v>4127</v>
      </c>
      <c r="H2226" s="113" t="s">
        <v>164</v>
      </c>
      <c r="I2226" s="113" t="s">
        <v>786</v>
      </c>
      <c r="J2226" s="113" t="s">
        <v>318</v>
      </c>
      <c r="K2226" s="113" t="s">
        <v>382</v>
      </c>
      <c r="L2226" s="113" t="s">
        <v>420</v>
      </c>
      <c r="M2226" s="113" t="s">
        <v>388</v>
      </c>
      <c r="N2226" s="113" t="s">
        <v>44</v>
      </c>
      <c r="O2226" s="113" t="s">
        <v>433</v>
      </c>
      <c r="P2226" s="113" t="s">
        <v>824</v>
      </c>
      <c r="Q2226" s="113">
        <v>267</v>
      </c>
      <c r="R2226" s="113" t="s">
        <v>86</v>
      </c>
      <c r="S2226" s="84" t="str">
        <f t="shared" si="238"/>
        <v>HATTERAS LAMBSWOOL CHECK</v>
      </c>
      <c r="T2226" s="84" t="str">
        <f t="shared" si="241"/>
        <v>коричневый / бежевый</v>
      </c>
      <c r="Y2226" s="60">
        <f t="shared" si="242"/>
        <v>2</v>
      </c>
      <c r="Z2226" s="49">
        <f t="shared" si="243"/>
        <v>435</v>
      </c>
      <c r="AA2226" s="60">
        <f t="shared" si="244"/>
        <v>2435</v>
      </c>
    </row>
    <row r="2227" spans="1:27">
      <c r="A2227" s="84" t="str">
        <f t="shared" si="239"/>
        <v>6840330225</v>
      </c>
      <c r="B2227" s="84" t="str">
        <f t="shared" si="240"/>
        <v>02-436-78</v>
      </c>
      <c r="C2227" s="113" t="s">
        <v>4146</v>
      </c>
      <c r="D2227" s="113" t="s">
        <v>4147</v>
      </c>
      <c r="E2227" s="113" t="s">
        <v>790</v>
      </c>
      <c r="F2227" s="114">
        <v>55</v>
      </c>
      <c r="G2227" s="113" t="s">
        <v>4148</v>
      </c>
      <c r="H2227" s="113" t="s">
        <v>259</v>
      </c>
      <c r="I2227" s="113" t="s">
        <v>786</v>
      </c>
      <c r="J2227" s="113" t="s">
        <v>318</v>
      </c>
      <c r="K2227" s="113" t="s">
        <v>382</v>
      </c>
      <c r="L2227" s="113" t="s">
        <v>420</v>
      </c>
      <c r="M2227" s="113" t="s">
        <v>388</v>
      </c>
      <c r="N2227" s="113" t="s">
        <v>44</v>
      </c>
      <c r="O2227" s="113" t="s">
        <v>433</v>
      </c>
      <c r="P2227" s="113" t="s">
        <v>824</v>
      </c>
      <c r="Q2227" s="113">
        <v>225</v>
      </c>
      <c r="R2227" s="113" t="s">
        <v>71</v>
      </c>
      <c r="S2227" s="84" t="str">
        <f t="shared" si="238"/>
        <v>HATTERAS WOOL CHECK</v>
      </c>
      <c r="T2227" s="84" t="str">
        <f t="shared" si="241"/>
        <v>синий / черный</v>
      </c>
      <c r="Y2227" s="60">
        <f t="shared" si="242"/>
        <v>2</v>
      </c>
      <c r="Z2227" s="49">
        <f t="shared" si="243"/>
        <v>436</v>
      </c>
      <c r="AA2227" s="60">
        <f t="shared" si="244"/>
        <v>2436</v>
      </c>
    </row>
    <row r="2228" spans="1:27">
      <c r="A2228" s="84" t="str">
        <f t="shared" si="239"/>
        <v>6840330225</v>
      </c>
      <c r="B2228" s="84" t="str">
        <f t="shared" si="240"/>
        <v>02-436-78</v>
      </c>
      <c r="C2228" s="113" t="s">
        <v>4149</v>
      </c>
      <c r="D2228" s="113" t="s">
        <v>4147</v>
      </c>
      <c r="E2228" s="113" t="s">
        <v>813</v>
      </c>
      <c r="F2228" s="114">
        <v>56</v>
      </c>
      <c r="G2228" s="113" t="s">
        <v>4148</v>
      </c>
      <c r="H2228" s="113" t="s">
        <v>259</v>
      </c>
      <c r="I2228" s="113" t="s">
        <v>786</v>
      </c>
      <c r="J2228" s="113" t="s">
        <v>318</v>
      </c>
      <c r="K2228" s="113" t="s">
        <v>382</v>
      </c>
      <c r="L2228" s="113" t="s">
        <v>420</v>
      </c>
      <c r="M2228" s="113" t="s">
        <v>388</v>
      </c>
      <c r="N2228" s="113" t="s">
        <v>44</v>
      </c>
      <c r="O2228" s="113" t="s">
        <v>433</v>
      </c>
      <c r="P2228" s="113" t="s">
        <v>824</v>
      </c>
      <c r="Q2228" s="113">
        <v>225</v>
      </c>
      <c r="R2228" s="113" t="s">
        <v>71</v>
      </c>
      <c r="S2228" s="84" t="str">
        <f t="shared" si="238"/>
        <v>HATTERAS WOOL CHECK</v>
      </c>
      <c r="T2228" s="84" t="str">
        <f t="shared" si="241"/>
        <v>синий / черный</v>
      </c>
      <c r="Y2228" s="60">
        <f t="shared" si="242"/>
        <v>2</v>
      </c>
      <c r="Z2228" s="49">
        <f t="shared" si="243"/>
        <v>436</v>
      </c>
      <c r="AA2228" s="60">
        <f t="shared" si="244"/>
        <v>2436</v>
      </c>
    </row>
    <row r="2229" spans="1:27">
      <c r="A2229" s="84" t="str">
        <f t="shared" si="239"/>
        <v>6840330225</v>
      </c>
      <c r="B2229" s="84" t="str">
        <f t="shared" si="240"/>
        <v>02-436-78</v>
      </c>
      <c r="C2229" s="113" t="s">
        <v>4150</v>
      </c>
      <c r="D2229" s="113" t="s">
        <v>4147</v>
      </c>
      <c r="E2229" s="113" t="s">
        <v>787</v>
      </c>
      <c r="F2229" s="114">
        <v>57</v>
      </c>
      <c r="G2229" s="113" t="s">
        <v>4148</v>
      </c>
      <c r="H2229" s="113" t="s">
        <v>259</v>
      </c>
      <c r="I2229" s="113" t="s">
        <v>786</v>
      </c>
      <c r="J2229" s="113" t="s">
        <v>318</v>
      </c>
      <c r="K2229" s="113" t="s">
        <v>382</v>
      </c>
      <c r="L2229" s="113" t="s">
        <v>420</v>
      </c>
      <c r="M2229" s="113" t="s">
        <v>388</v>
      </c>
      <c r="N2229" s="113" t="s">
        <v>44</v>
      </c>
      <c r="O2229" s="113" t="s">
        <v>433</v>
      </c>
      <c r="P2229" s="113" t="s">
        <v>824</v>
      </c>
      <c r="Q2229" s="113">
        <v>225</v>
      </c>
      <c r="R2229" s="113" t="s">
        <v>71</v>
      </c>
      <c r="S2229" s="84" t="str">
        <f t="shared" si="238"/>
        <v>HATTERAS WOOL CHECK</v>
      </c>
      <c r="T2229" s="84" t="str">
        <f t="shared" si="241"/>
        <v>синий / черный</v>
      </c>
      <c r="Y2229" s="60">
        <f t="shared" si="242"/>
        <v>2</v>
      </c>
      <c r="Z2229" s="49">
        <f t="shared" si="243"/>
        <v>436</v>
      </c>
      <c r="AA2229" s="60">
        <f t="shared" si="244"/>
        <v>2436</v>
      </c>
    </row>
    <row r="2230" spans="1:27">
      <c r="A2230" s="84" t="str">
        <f t="shared" si="239"/>
        <v>6840330225</v>
      </c>
      <c r="B2230" s="84" t="str">
        <f t="shared" si="240"/>
        <v>02-436-78</v>
      </c>
      <c r="C2230" s="113" t="s">
        <v>4151</v>
      </c>
      <c r="D2230" s="113" t="s">
        <v>4147</v>
      </c>
      <c r="E2230" s="113" t="s">
        <v>797</v>
      </c>
      <c r="F2230" s="114">
        <v>58</v>
      </c>
      <c r="G2230" s="113" t="s">
        <v>4148</v>
      </c>
      <c r="H2230" s="113" t="s">
        <v>259</v>
      </c>
      <c r="I2230" s="113" t="s">
        <v>786</v>
      </c>
      <c r="J2230" s="113" t="s">
        <v>318</v>
      </c>
      <c r="K2230" s="113" t="s">
        <v>382</v>
      </c>
      <c r="L2230" s="113" t="s">
        <v>420</v>
      </c>
      <c r="M2230" s="113" t="s">
        <v>388</v>
      </c>
      <c r="N2230" s="113" t="s">
        <v>44</v>
      </c>
      <c r="O2230" s="113" t="s">
        <v>433</v>
      </c>
      <c r="P2230" s="113" t="s">
        <v>824</v>
      </c>
      <c r="Q2230" s="113">
        <v>225</v>
      </c>
      <c r="R2230" s="113" t="s">
        <v>71</v>
      </c>
      <c r="S2230" s="84" t="str">
        <f t="shared" si="238"/>
        <v>HATTERAS WOOL CHECK</v>
      </c>
      <c r="T2230" s="84" t="str">
        <f t="shared" si="241"/>
        <v>синий / черный</v>
      </c>
      <c r="Y2230" s="60">
        <f t="shared" si="242"/>
        <v>2</v>
      </c>
      <c r="Z2230" s="49">
        <f t="shared" si="243"/>
        <v>436</v>
      </c>
      <c r="AA2230" s="60">
        <f t="shared" si="244"/>
        <v>2436</v>
      </c>
    </row>
    <row r="2231" spans="1:27">
      <c r="A2231" s="84" t="str">
        <f t="shared" si="239"/>
        <v>6840330225</v>
      </c>
      <c r="B2231" s="84" t="str">
        <f t="shared" si="240"/>
        <v>02-436-78</v>
      </c>
      <c r="C2231" s="113" t="s">
        <v>4152</v>
      </c>
      <c r="D2231" s="113" t="s">
        <v>4147</v>
      </c>
      <c r="E2231" s="113" t="s">
        <v>785</v>
      </c>
      <c r="F2231" s="114">
        <v>59</v>
      </c>
      <c r="G2231" s="113" t="s">
        <v>4148</v>
      </c>
      <c r="H2231" s="113" t="s">
        <v>259</v>
      </c>
      <c r="I2231" s="113" t="s">
        <v>786</v>
      </c>
      <c r="J2231" s="113" t="s">
        <v>318</v>
      </c>
      <c r="K2231" s="113" t="s">
        <v>382</v>
      </c>
      <c r="L2231" s="113" t="s">
        <v>420</v>
      </c>
      <c r="M2231" s="113" t="s">
        <v>388</v>
      </c>
      <c r="N2231" s="113" t="s">
        <v>44</v>
      </c>
      <c r="O2231" s="113" t="s">
        <v>433</v>
      </c>
      <c r="P2231" s="113" t="s">
        <v>824</v>
      </c>
      <c r="Q2231" s="113">
        <v>225</v>
      </c>
      <c r="R2231" s="113" t="s">
        <v>71</v>
      </c>
      <c r="S2231" s="84" t="str">
        <f t="shared" si="238"/>
        <v>HATTERAS WOOL CHECK</v>
      </c>
      <c r="T2231" s="84" t="str">
        <f t="shared" si="241"/>
        <v>синий / черный</v>
      </c>
      <c r="Y2231" s="60">
        <f t="shared" si="242"/>
        <v>2</v>
      </c>
      <c r="Z2231" s="49">
        <f t="shared" si="243"/>
        <v>436</v>
      </c>
      <c r="AA2231" s="60">
        <f t="shared" si="244"/>
        <v>2436</v>
      </c>
    </row>
    <row r="2232" spans="1:27">
      <c r="A2232" s="84" t="str">
        <f t="shared" si="239"/>
        <v>6840330225</v>
      </c>
      <c r="B2232" s="84" t="str">
        <f t="shared" si="240"/>
        <v>02-436-78</v>
      </c>
      <c r="C2232" s="113" t="s">
        <v>4153</v>
      </c>
      <c r="D2232" s="113" t="s">
        <v>4147</v>
      </c>
      <c r="E2232" s="113" t="s">
        <v>798</v>
      </c>
      <c r="F2232" s="114">
        <v>60</v>
      </c>
      <c r="G2232" s="113" t="s">
        <v>4148</v>
      </c>
      <c r="H2232" s="113" t="s">
        <v>259</v>
      </c>
      <c r="I2232" s="113" t="s">
        <v>786</v>
      </c>
      <c r="J2232" s="113" t="s">
        <v>318</v>
      </c>
      <c r="K2232" s="113" t="s">
        <v>382</v>
      </c>
      <c r="L2232" s="113" t="s">
        <v>420</v>
      </c>
      <c r="M2232" s="113" t="s">
        <v>388</v>
      </c>
      <c r="N2232" s="113" t="s">
        <v>44</v>
      </c>
      <c r="O2232" s="113" t="s">
        <v>433</v>
      </c>
      <c r="P2232" s="113" t="s">
        <v>824</v>
      </c>
      <c r="Q2232" s="113">
        <v>225</v>
      </c>
      <c r="R2232" s="113" t="s">
        <v>71</v>
      </c>
      <c r="S2232" s="84" t="str">
        <f t="shared" si="238"/>
        <v>HATTERAS WOOL CHECK</v>
      </c>
      <c r="T2232" s="84" t="str">
        <f t="shared" si="241"/>
        <v>синий / черный</v>
      </c>
      <c r="Y2232" s="60">
        <f t="shared" si="242"/>
        <v>2</v>
      </c>
      <c r="Z2232" s="49">
        <f t="shared" si="243"/>
        <v>436</v>
      </c>
      <c r="AA2232" s="60">
        <f t="shared" si="244"/>
        <v>2436</v>
      </c>
    </row>
    <row r="2233" spans="1:27">
      <c r="A2233" s="84" t="str">
        <f t="shared" si="239"/>
        <v>6840330225</v>
      </c>
      <c r="B2233" s="84" t="str">
        <f t="shared" si="240"/>
        <v>02-436-78</v>
      </c>
      <c r="C2233" s="113" t="s">
        <v>4154</v>
      </c>
      <c r="D2233" s="113" t="s">
        <v>4147</v>
      </c>
      <c r="E2233" s="113" t="s">
        <v>788</v>
      </c>
      <c r="F2233" s="114">
        <v>61</v>
      </c>
      <c r="G2233" s="113" t="s">
        <v>4148</v>
      </c>
      <c r="H2233" s="113" t="s">
        <v>259</v>
      </c>
      <c r="I2233" s="113" t="s">
        <v>786</v>
      </c>
      <c r="J2233" s="113" t="s">
        <v>318</v>
      </c>
      <c r="K2233" s="113" t="s">
        <v>382</v>
      </c>
      <c r="L2233" s="113" t="s">
        <v>420</v>
      </c>
      <c r="M2233" s="113" t="s">
        <v>388</v>
      </c>
      <c r="N2233" s="113" t="s">
        <v>44</v>
      </c>
      <c r="O2233" s="113" t="s">
        <v>433</v>
      </c>
      <c r="P2233" s="113" t="s">
        <v>824</v>
      </c>
      <c r="Q2233" s="113">
        <v>225</v>
      </c>
      <c r="R2233" s="113" t="s">
        <v>71</v>
      </c>
      <c r="S2233" s="84" t="str">
        <f t="shared" si="238"/>
        <v>HATTERAS WOOL CHECK</v>
      </c>
      <c r="T2233" s="84" t="str">
        <f t="shared" si="241"/>
        <v>синий / черный</v>
      </c>
      <c r="Y2233" s="60">
        <f t="shared" si="242"/>
        <v>2</v>
      </c>
      <c r="Z2233" s="49">
        <f t="shared" si="243"/>
        <v>436</v>
      </c>
      <c r="AA2233" s="60">
        <f t="shared" si="244"/>
        <v>2436</v>
      </c>
    </row>
    <row r="2234" spans="1:27">
      <c r="A2234" s="84" t="str">
        <f t="shared" si="239"/>
        <v>6840330225</v>
      </c>
      <c r="B2234" s="84" t="str">
        <f t="shared" si="240"/>
        <v>02-436-78</v>
      </c>
      <c r="C2234" s="113" t="s">
        <v>4155</v>
      </c>
      <c r="D2234" s="113" t="s">
        <v>4147</v>
      </c>
      <c r="E2234" s="113" t="s">
        <v>835</v>
      </c>
      <c r="F2234" s="114">
        <v>62</v>
      </c>
      <c r="G2234" s="113" t="s">
        <v>4148</v>
      </c>
      <c r="H2234" s="113" t="s">
        <v>259</v>
      </c>
      <c r="I2234" s="113" t="s">
        <v>786</v>
      </c>
      <c r="J2234" s="113" t="s">
        <v>318</v>
      </c>
      <c r="K2234" s="113" t="s">
        <v>382</v>
      </c>
      <c r="L2234" s="113" t="s">
        <v>420</v>
      </c>
      <c r="M2234" s="113" t="s">
        <v>388</v>
      </c>
      <c r="N2234" s="113" t="s">
        <v>44</v>
      </c>
      <c r="O2234" s="113" t="s">
        <v>433</v>
      </c>
      <c r="P2234" s="113" t="s">
        <v>824</v>
      </c>
      <c r="Q2234" s="113">
        <v>225</v>
      </c>
      <c r="R2234" s="113" t="s">
        <v>71</v>
      </c>
      <c r="S2234" s="84" t="str">
        <f t="shared" si="238"/>
        <v>HATTERAS WOOL CHECK</v>
      </c>
      <c r="T2234" s="84" t="str">
        <f t="shared" si="241"/>
        <v>синий / черный</v>
      </c>
      <c r="Y2234" s="60">
        <f t="shared" si="242"/>
        <v>2</v>
      </c>
      <c r="Z2234" s="49">
        <f t="shared" si="243"/>
        <v>436</v>
      </c>
      <c r="AA2234" s="60">
        <f t="shared" si="244"/>
        <v>2436</v>
      </c>
    </row>
    <row r="2235" spans="1:27">
      <c r="A2235" s="84" t="str">
        <f t="shared" si="239"/>
        <v>6840330225</v>
      </c>
      <c r="B2235" s="84" t="str">
        <f t="shared" si="240"/>
        <v>02-436-78</v>
      </c>
      <c r="C2235" s="113" t="s">
        <v>4156</v>
      </c>
      <c r="D2235" s="113" t="s">
        <v>4147</v>
      </c>
      <c r="E2235" s="113" t="s">
        <v>789</v>
      </c>
      <c r="F2235" s="114">
        <v>63</v>
      </c>
      <c r="G2235" s="113" t="s">
        <v>4148</v>
      </c>
      <c r="H2235" s="113" t="s">
        <v>259</v>
      </c>
      <c r="I2235" s="113" t="s">
        <v>786</v>
      </c>
      <c r="J2235" s="113" t="s">
        <v>318</v>
      </c>
      <c r="K2235" s="113" t="s">
        <v>382</v>
      </c>
      <c r="L2235" s="113" t="s">
        <v>420</v>
      </c>
      <c r="M2235" s="113" t="s">
        <v>388</v>
      </c>
      <c r="N2235" s="113" t="s">
        <v>44</v>
      </c>
      <c r="O2235" s="113" t="s">
        <v>433</v>
      </c>
      <c r="P2235" s="113" t="s">
        <v>824</v>
      </c>
      <c r="Q2235" s="113">
        <v>225</v>
      </c>
      <c r="R2235" s="113" t="s">
        <v>71</v>
      </c>
      <c r="S2235" s="84" t="str">
        <f t="shared" si="238"/>
        <v>HATTERAS WOOL CHECK</v>
      </c>
      <c r="T2235" s="84" t="str">
        <f t="shared" si="241"/>
        <v>синий / черный</v>
      </c>
      <c r="Y2235" s="60">
        <f t="shared" si="242"/>
        <v>2</v>
      </c>
      <c r="Z2235" s="49">
        <f t="shared" si="243"/>
        <v>436</v>
      </c>
      <c r="AA2235" s="60">
        <f t="shared" si="244"/>
        <v>2436</v>
      </c>
    </row>
    <row r="2236" spans="1:27">
      <c r="A2236" s="84" t="str">
        <f t="shared" si="239"/>
        <v>6840330267</v>
      </c>
      <c r="B2236" s="84" t="str">
        <f t="shared" si="240"/>
        <v>02-436-14</v>
      </c>
      <c r="C2236" s="113" t="s">
        <v>4157</v>
      </c>
      <c r="D2236" s="113" t="s">
        <v>4158</v>
      </c>
      <c r="E2236" s="113" t="s">
        <v>790</v>
      </c>
      <c r="F2236" s="114">
        <v>55</v>
      </c>
      <c r="G2236" s="113" t="s">
        <v>4148</v>
      </c>
      <c r="H2236" s="113" t="s">
        <v>164</v>
      </c>
      <c r="I2236" s="113" t="s">
        <v>786</v>
      </c>
      <c r="J2236" s="113" t="s">
        <v>318</v>
      </c>
      <c r="K2236" s="113" t="s">
        <v>382</v>
      </c>
      <c r="L2236" s="113" t="s">
        <v>420</v>
      </c>
      <c r="M2236" s="113" t="s">
        <v>388</v>
      </c>
      <c r="N2236" s="113" t="s">
        <v>44</v>
      </c>
      <c r="O2236" s="113" t="s">
        <v>433</v>
      </c>
      <c r="P2236" s="113" t="s">
        <v>824</v>
      </c>
      <c r="Q2236" s="113">
        <v>267</v>
      </c>
      <c r="R2236" s="113" t="s">
        <v>86</v>
      </c>
      <c r="S2236" s="84" t="str">
        <f t="shared" si="238"/>
        <v>HATTERAS WOOL CHECK</v>
      </c>
      <c r="T2236" s="84" t="str">
        <f t="shared" si="241"/>
        <v>коричневый / бежевый</v>
      </c>
      <c r="Y2236" s="60">
        <f t="shared" si="242"/>
        <v>2</v>
      </c>
      <c r="Z2236" s="49">
        <f t="shared" si="243"/>
        <v>436</v>
      </c>
      <c r="AA2236" s="60">
        <f t="shared" si="244"/>
        <v>2436</v>
      </c>
    </row>
    <row r="2237" spans="1:27">
      <c r="A2237" s="84" t="str">
        <f t="shared" si="239"/>
        <v>6840330267</v>
      </c>
      <c r="B2237" s="84" t="str">
        <f t="shared" si="240"/>
        <v>02-436-14</v>
      </c>
      <c r="C2237" s="113" t="s">
        <v>4159</v>
      </c>
      <c r="D2237" s="113" t="s">
        <v>4158</v>
      </c>
      <c r="E2237" s="113" t="s">
        <v>813</v>
      </c>
      <c r="F2237" s="114">
        <v>56</v>
      </c>
      <c r="G2237" s="113" t="s">
        <v>4148</v>
      </c>
      <c r="H2237" s="113" t="s">
        <v>164</v>
      </c>
      <c r="I2237" s="113" t="s">
        <v>786</v>
      </c>
      <c r="J2237" s="113" t="s">
        <v>318</v>
      </c>
      <c r="K2237" s="113" t="s">
        <v>382</v>
      </c>
      <c r="L2237" s="113" t="s">
        <v>420</v>
      </c>
      <c r="M2237" s="113" t="s">
        <v>388</v>
      </c>
      <c r="N2237" s="113" t="s">
        <v>44</v>
      </c>
      <c r="O2237" s="113" t="s">
        <v>433</v>
      </c>
      <c r="P2237" s="113" t="s">
        <v>824</v>
      </c>
      <c r="Q2237" s="113">
        <v>267</v>
      </c>
      <c r="R2237" s="113" t="s">
        <v>86</v>
      </c>
      <c r="S2237" s="84" t="str">
        <f t="shared" si="238"/>
        <v>HATTERAS WOOL CHECK</v>
      </c>
      <c r="T2237" s="84" t="str">
        <f t="shared" si="241"/>
        <v>коричневый / бежевый</v>
      </c>
      <c r="Y2237" s="60">
        <f t="shared" si="242"/>
        <v>2</v>
      </c>
      <c r="Z2237" s="49">
        <f t="shared" si="243"/>
        <v>436</v>
      </c>
      <c r="AA2237" s="60">
        <f t="shared" si="244"/>
        <v>2436</v>
      </c>
    </row>
    <row r="2238" spans="1:27">
      <c r="A2238" s="84" t="str">
        <f t="shared" si="239"/>
        <v>6840330267</v>
      </c>
      <c r="B2238" s="84" t="str">
        <f t="shared" si="240"/>
        <v>02-436-14</v>
      </c>
      <c r="C2238" s="113" t="s">
        <v>4160</v>
      </c>
      <c r="D2238" s="113" t="s">
        <v>4158</v>
      </c>
      <c r="E2238" s="113" t="s">
        <v>787</v>
      </c>
      <c r="F2238" s="114">
        <v>57</v>
      </c>
      <c r="G2238" s="113" t="s">
        <v>4148</v>
      </c>
      <c r="H2238" s="113" t="s">
        <v>164</v>
      </c>
      <c r="I2238" s="113" t="s">
        <v>786</v>
      </c>
      <c r="J2238" s="113" t="s">
        <v>318</v>
      </c>
      <c r="K2238" s="113" t="s">
        <v>382</v>
      </c>
      <c r="L2238" s="113" t="s">
        <v>420</v>
      </c>
      <c r="M2238" s="113" t="s">
        <v>388</v>
      </c>
      <c r="N2238" s="113" t="s">
        <v>44</v>
      </c>
      <c r="O2238" s="113" t="s">
        <v>433</v>
      </c>
      <c r="P2238" s="113" t="s">
        <v>824</v>
      </c>
      <c r="Q2238" s="113">
        <v>267</v>
      </c>
      <c r="R2238" s="113" t="s">
        <v>86</v>
      </c>
      <c r="S2238" s="84" t="str">
        <f t="shared" si="238"/>
        <v>HATTERAS WOOL CHECK</v>
      </c>
      <c r="T2238" s="84" t="str">
        <f t="shared" si="241"/>
        <v>коричневый / бежевый</v>
      </c>
      <c r="Y2238" s="60">
        <f t="shared" si="242"/>
        <v>2</v>
      </c>
      <c r="Z2238" s="49">
        <f t="shared" si="243"/>
        <v>436</v>
      </c>
      <c r="AA2238" s="60">
        <f t="shared" si="244"/>
        <v>2436</v>
      </c>
    </row>
    <row r="2239" spans="1:27">
      <c r="A2239" s="84" t="str">
        <f t="shared" si="239"/>
        <v>6840330267</v>
      </c>
      <c r="B2239" s="84" t="str">
        <f t="shared" si="240"/>
        <v>02-436-14</v>
      </c>
      <c r="C2239" s="113" t="s">
        <v>4161</v>
      </c>
      <c r="D2239" s="113" t="s">
        <v>4158</v>
      </c>
      <c r="E2239" s="113" t="s">
        <v>797</v>
      </c>
      <c r="F2239" s="114">
        <v>58</v>
      </c>
      <c r="G2239" s="113" t="s">
        <v>4148</v>
      </c>
      <c r="H2239" s="113" t="s">
        <v>164</v>
      </c>
      <c r="I2239" s="113" t="s">
        <v>786</v>
      </c>
      <c r="J2239" s="113" t="s">
        <v>318</v>
      </c>
      <c r="K2239" s="113" t="s">
        <v>382</v>
      </c>
      <c r="L2239" s="113" t="s">
        <v>420</v>
      </c>
      <c r="M2239" s="113" t="s">
        <v>388</v>
      </c>
      <c r="N2239" s="113" t="s">
        <v>44</v>
      </c>
      <c r="O2239" s="113" t="s">
        <v>433</v>
      </c>
      <c r="P2239" s="113" t="s">
        <v>824</v>
      </c>
      <c r="Q2239" s="113">
        <v>267</v>
      </c>
      <c r="R2239" s="113" t="s">
        <v>86</v>
      </c>
      <c r="S2239" s="84" t="str">
        <f t="shared" si="238"/>
        <v>HATTERAS WOOL CHECK</v>
      </c>
      <c r="T2239" s="84" t="str">
        <f t="shared" si="241"/>
        <v>коричневый / бежевый</v>
      </c>
      <c r="Y2239" s="60">
        <f t="shared" si="242"/>
        <v>2</v>
      </c>
      <c r="Z2239" s="49">
        <f t="shared" si="243"/>
        <v>436</v>
      </c>
      <c r="AA2239" s="60">
        <f t="shared" si="244"/>
        <v>2436</v>
      </c>
    </row>
    <row r="2240" spans="1:27">
      <c r="A2240" s="84" t="str">
        <f t="shared" si="239"/>
        <v>6840330267</v>
      </c>
      <c r="B2240" s="84" t="str">
        <f t="shared" si="240"/>
        <v>02-436-14</v>
      </c>
      <c r="C2240" s="113" t="s">
        <v>4162</v>
      </c>
      <c r="D2240" s="113" t="s">
        <v>4158</v>
      </c>
      <c r="E2240" s="113" t="s">
        <v>785</v>
      </c>
      <c r="F2240" s="114">
        <v>59</v>
      </c>
      <c r="G2240" s="113" t="s">
        <v>4148</v>
      </c>
      <c r="H2240" s="113" t="s">
        <v>164</v>
      </c>
      <c r="I2240" s="113" t="s">
        <v>786</v>
      </c>
      <c r="J2240" s="113" t="s">
        <v>318</v>
      </c>
      <c r="K2240" s="113" t="s">
        <v>382</v>
      </c>
      <c r="L2240" s="113" t="s">
        <v>420</v>
      </c>
      <c r="M2240" s="113" t="s">
        <v>388</v>
      </c>
      <c r="N2240" s="113" t="s">
        <v>44</v>
      </c>
      <c r="O2240" s="113" t="s">
        <v>433</v>
      </c>
      <c r="P2240" s="113" t="s">
        <v>824</v>
      </c>
      <c r="Q2240" s="113">
        <v>267</v>
      </c>
      <c r="R2240" s="113" t="s">
        <v>86</v>
      </c>
      <c r="S2240" s="84" t="str">
        <f t="shared" si="238"/>
        <v>HATTERAS WOOL CHECK</v>
      </c>
      <c r="T2240" s="84" t="str">
        <f t="shared" si="241"/>
        <v>коричневый / бежевый</v>
      </c>
      <c r="Y2240" s="60">
        <f t="shared" si="242"/>
        <v>2</v>
      </c>
      <c r="Z2240" s="49">
        <f t="shared" si="243"/>
        <v>436</v>
      </c>
      <c r="AA2240" s="60">
        <f t="shared" si="244"/>
        <v>2436</v>
      </c>
    </row>
    <row r="2241" spans="1:27">
      <c r="A2241" s="84" t="str">
        <f t="shared" si="239"/>
        <v>6840330267</v>
      </c>
      <c r="B2241" s="84" t="str">
        <f t="shared" si="240"/>
        <v>02-436-14</v>
      </c>
      <c r="C2241" s="113" t="s">
        <v>4163</v>
      </c>
      <c r="D2241" s="113" t="s">
        <v>4158</v>
      </c>
      <c r="E2241" s="113" t="s">
        <v>798</v>
      </c>
      <c r="F2241" s="114">
        <v>60</v>
      </c>
      <c r="G2241" s="113" t="s">
        <v>4148</v>
      </c>
      <c r="H2241" s="113" t="s">
        <v>164</v>
      </c>
      <c r="I2241" s="113" t="s">
        <v>786</v>
      </c>
      <c r="J2241" s="113" t="s">
        <v>318</v>
      </c>
      <c r="K2241" s="113" t="s">
        <v>382</v>
      </c>
      <c r="L2241" s="113" t="s">
        <v>420</v>
      </c>
      <c r="M2241" s="113" t="s">
        <v>388</v>
      </c>
      <c r="N2241" s="113" t="s">
        <v>44</v>
      </c>
      <c r="O2241" s="113" t="s">
        <v>433</v>
      </c>
      <c r="P2241" s="113" t="s">
        <v>824</v>
      </c>
      <c r="Q2241" s="113">
        <v>267</v>
      </c>
      <c r="R2241" s="113" t="s">
        <v>86</v>
      </c>
      <c r="S2241" s="84" t="str">
        <f t="shared" si="238"/>
        <v>HATTERAS WOOL CHECK</v>
      </c>
      <c r="T2241" s="84" t="str">
        <f t="shared" si="241"/>
        <v>коричневый / бежевый</v>
      </c>
      <c r="Y2241" s="60">
        <f t="shared" si="242"/>
        <v>2</v>
      </c>
      <c r="Z2241" s="49">
        <f t="shared" si="243"/>
        <v>436</v>
      </c>
      <c r="AA2241" s="60">
        <f t="shared" si="244"/>
        <v>2436</v>
      </c>
    </row>
    <row r="2242" spans="1:27">
      <c r="A2242" s="84" t="str">
        <f t="shared" si="239"/>
        <v>6840330267</v>
      </c>
      <c r="B2242" s="84" t="str">
        <f t="shared" si="240"/>
        <v>02-436-14</v>
      </c>
      <c r="C2242" s="113" t="s">
        <v>4164</v>
      </c>
      <c r="D2242" s="113" t="s">
        <v>4158</v>
      </c>
      <c r="E2242" s="113" t="s">
        <v>788</v>
      </c>
      <c r="F2242" s="114">
        <v>61</v>
      </c>
      <c r="G2242" s="113" t="s">
        <v>4148</v>
      </c>
      <c r="H2242" s="113" t="s">
        <v>164</v>
      </c>
      <c r="I2242" s="113" t="s">
        <v>786</v>
      </c>
      <c r="J2242" s="113" t="s">
        <v>318</v>
      </c>
      <c r="K2242" s="113" t="s">
        <v>382</v>
      </c>
      <c r="L2242" s="113" t="s">
        <v>420</v>
      </c>
      <c r="M2242" s="113" t="s">
        <v>388</v>
      </c>
      <c r="N2242" s="113" t="s">
        <v>44</v>
      </c>
      <c r="O2242" s="113" t="s">
        <v>433</v>
      </c>
      <c r="P2242" s="113" t="s">
        <v>824</v>
      </c>
      <c r="Q2242" s="113">
        <v>267</v>
      </c>
      <c r="R2242" s="113" t="s">
        <v>86</v>
      </c>
      <c r="S2242" s="84" t="str">
        <f t="shared" ref="S2242:S2305" si="245">IF(A2242&lt;&gt;"",IF(FIND(" ",G2242)&gt;=1,MID(G2242,FIND(" ",G2242)+1,LEN(G2242)),""),"")</f>
        <v>HATTERAS WOOL CHECK</v>
      </c>
      <c r="T2242" s="84" t="str">
        <f t="shared" si="241"/>
        <v>коричневый / бежевый</v>
      </c>
      <c r="Y2242" s="60">
        <f t="shared" si="242"/>
        <v>2</v>
      </c>
      <c r="Z2242" s="49">
        <f t="shared" si="243"/>
        <v>436</v>
      </c>
      <c r="AA2242" s="60">
        <f t="shared" si="244"/>
        <v>2436</v>
      </c>
    </row>
    <row r="2243" spans="1:27">
      <c r="A2243" s="84" t="str">
        <f t="shared" ref="A2243:A2306" si="246">IF(G2243&amp;Q2243&lt;&gt;"",IF(FIND(" ",G2243)&gt;=1,MID(G2243,1,FIND(" ",G2243)-1)&amp;Q2243,G2243&amp;Q2243),"")</f>
        <v>6840330267</v>
      </c>
      <c r="B2243" s="84" t="str">
        <f t="shared" ref="B2243:B2306" si="247">IF(C2243&lt;&gt;"",LEFT(C2243,9),"")</f>
        <v>02-436-14</v>
      </c>
      <c r="C2243" s="113" t="s">
        <v>4165</v>
      </c>
      <c r="D2243" s="113" t="s">
        <v>4158</v>
      </c>
      <c r="E2243" s="113" t="s">
        <v>835</v>
      </c>
      <c r="F2243" s="114">
        <v>62</v>
      </c>
      <c r="G2243" s="113" t="s">
        <v>4148</v>
      </c>
      <c r="H2243" s="113" t="s">
        <v>164</v>
      </c>
      <c r="I2243" s="113" t="s">
        <v>786</v>
      </c>
      <c r="J2243" s="113" t="s">
        <v>318</v>
      </c>
      <c r="K2243" s="113" t="s">
        <v>382</v>
      </c>
      <c r="L2243" s="113" t="s">
        <v>420</v>
      </c>
      <c r="M2243" s="113" t="s">
        <v>388</v>
      </c>
      <c r="N2243" s="113" t="s">
        <v>44</v>
      </c>
      <c r="O2243" s="113" t="s">
        <v>433</v>
      </c>
      <c r="P2243" s="113" t="s">
        <v>824</v>
      </c>
      <c r="Q2243" s="113">
        <v>267</v>
      </c>
      <c r="R2243" s="113" t="s">
        <v>86</v>
      </c>
      <c r="S2243" s="84" t="str">
        <f t="shared" si="245"/>
        <v>HATTERAS WOOL CHECK</v>
      </c>
      <c r="T2243" s="84" t="str">
        <f t="shared" ref="T2243:T2306" si="248">IF(H2243&lt;&gt;"",H2243,"")</f>
        <v>коричневый / бежевый</v>
      </c>
      <c r="Y2243" s="60">
        <f t="shared" ref="Y2243:Y2306" si="249">IFERROR(VALUE(MID($C2243,1,2)),0)</f>
        <v>2</v>
      </c>
      <c r="Z2243" s="49">
        <f t="shared" ref="Z2243:Z2306" si="250">IFERROR(VALUE(MID($C2243,4,3)),0)</f>
        <v>436</v>
      </c>
      <c r="AA2243" s="60">
        <f t="shared" ref="AA2243:AA2306" si="251">VALUE(RIGHT("00"&amp;Y2243,2)&amp;RIGHT("000"&amp;Z2243,3))</f>
        <v>2436</v>
      </c>
    </row>
    <row r="2244" spans="1:27">
      <c r="A2244" s="84" t="str">
        <f t="shared" si="246"/>
        <v>6840330267</v>
      </c>
      <c r="B2244" s="84" t="str">
        <f t="shared" si="247"/>
        <v>02-436-14</v>
      </c>
      <c r="C2244" s="113" t="s">
        <v>4166</v>
      </c>
      <c r="D2244" s="113" t="s">
        <v>4158</v>
      </c>
      <c r="E2244" s="113" t="s">
        <v>789</v>
      </c>
      <c r="F2244" s="114">
        <v>63</v>
      </c>
      <c r="G2244" s="113" t="s">
        <v>4148</v>
      </c>
      <c r="H2244" s="113" t="s">
        <v>164</v>
      </c>
      <c r="I2244" s="113" t="s">
        <v>786</v>
      </c>
      <c r="J2244" s="113" t="s">
        <v>318</v>
      </c>
      <c r="K2244" s="113" t="s">
        <v>382</v>
      </c>
      <c r="L2244" s="113" t="s">
        <v>420</v>
      </c>
      <c r="M2244" s="113" t="s">
        <v>388</v>
      </c>
      <c r="N2244" s="113" t="s">
        <v>44</v>
      </c>
      <c r="O2244" s="113" t="s">
        <v>433</v>
      </c>
      <c r="P2244" s="113" t="s">
        <v>824</v>
      </c>
      <c r="Q2244" s="113">
        <v>267</v>
      </c>
      <c r="R2244" s="113" t="s">
        <v>86</v>
      </c>
      <c r="S2244" s="84" t="str">
        <f t="shared" si="245"/>
        <v>HATTERAS WOOL CHECK</v>
      </c>
      <c r="T2244" s="84" t="str">
        <f t="shared" si="248"/>
        <v>коричневый / бежевый</v>
      </c>
      <c r="Y2244" s="60">
        <f t="shared" si="249"/>
        <v>2</v>
      </c>
      <c r="Z2244" s="49">
        <f t="shared" si="250"/>
        <v>436</v>
      </c>
      <c r="AA2244" s="60">
        <f t="shared" si="251"/>
        <v>2436</v>
      </c>
    </row>
    <row r="2245" spans="1:27">
      <c r="A2245" s="84" t="str">
        <f t="shared" si="246"/>
        <v>6840511352</v>
      </c>
      <c r="B2245" s="84" t="str">
        <f t="shared" si="247"/>
        <v>02-437-00</v>
      </c>
      <c r="C2245" s="113" t="s">
        <v>4167</v>
      </c>
      <c r="D2245" s="113" t="s">
        <v>4168</v>
      </c>
      <c r="E2245" s="113" t="s">
        <v>790</v>
      </c>
      <c r="F2245" s="114">
        <v>55</v>
      </c>
      <c r="G2245" s="113" t="s">
        <v>4169</v>
      </c>
      <c r="H2245" s="113" t="s">
        <v>250</v>
      </c>
      <c r="I2245" s="113" t="s">
        <v>786</v>
      </c>
      <c r="J2245" s="113" t="s">
        <v>318</v>
      </c>
      <c r="K2245" s="113" t="s">
        <v>382</v>
      </c>
      <c r="L2245" s="113" t="s">
        <v>420</v>
      </c>
      <c r="M2245" s="113" t="s">
        <v>388</v>
      </c>
      <c r="N2245" s="113" t="s">
        <v>44</v>
      </c>
      <c r="O2245" s="113" t="s">
        <v>433</v>
      </c>
      <c r="P2245" s="113" t="s">
        <v>824</v>
      </c>
      <c r="Q2245" s="113">
        <v>352</v>
      </c>
      <c r="R2245" s="113" t="s">
        <v>71</v>
      </c>
      <c r="S2245" s="84" t="str">
        <f t="shared" si="245"/>
        <v>HATTERAS HARRIS TWEED</v>
      </c>
      <c r="T2245" s="84" t="str">
        <f t="shared" si="248"/>
        <v>синий / зеленый</v>
      </c>
      <c r="Y2245" s="60">
        <f t="shared" si="249"/>
        <v>2</v>
      </c>
      <c r="Z2245" s="49">
        <f t="shared" si="250"/>
        <v>437</v>
      </c>
      <c r="AA2245" s="60">
        <f t="shared" si="251"/>
        <v>2437</v>
      </c>
    </row>
    <row r="2246" spans="1:27">
      <c r="A2246" s="84" t="str">
        <f t="shared" si="246"/>
        <v>6840511352</v>
      </c>
      <c r="B2246" s="84" t="str">
        <f t="shared" si="247"/>
        <v>02-437-00</v>
      </c>
      <c r="C2246" s="113" t="s">
        <v>4170</v>
      </c>
      <c r="D2246" s="113" t="s">
        <v>4168</v>
      </c>
      <c r="E2246" s="113" t="s">
        <v>813</v>
      </c>
      <c r="F2246" s="114">
        <v>56</v>
      </c>
      <c r="G2246" s="113" t="s">
        <v>4169</v>
      </c>
      <c r="H2246" s="113" t="s">
        <v>250</v>
      </c>
      <c r="I2246" s="113" t="s">
        <v>786</v>
      </c>
      <c r="J2246" s="113" t="s">
        <v>318</v>
      </c>
      <c r="K2246" s="113" t="s">
        <v>382</v>
      </c>
      <c r="L2246" s="113" t="s">
        <v>420</v>
      </c>
      <c r="M2246" s="113" t="s">
        <v>388</v>
      </c>
      <c r="N2246" s="113" t="s">
        <v>44</v>
      </c>
      <c r="O2246" s="113" t="s">
        <v>433</v>
      </c>
      <c r="P2246" s="113" t="s">
        <v>824</v>
      </c>
      <c r="Q2246" s="113">
        <v>352</v>
      </c>
      <c r="R2246" s="113" t="s">
        <v>71</v>
      </c>
      <c r="S2246" s="84" t="str">
        <f t="shared" si="245"/>
        <v>HATTERAS HARRIS TWEED</v>
      </c>
      <c r="T2246" s="84" t="str">
        <f t="shared" si="248"/>
        <v>синий / зеленый</v>
      </c>
      <c r="Y2246" s="60">
        <f t="shared" si="249"/>
        <v>2</v>
      </c>
      <c r="Z2246" s="49">
        <f t="shared" si="250"/>
        <v>437</v>
      </c>
      <c r="AA2246" s="60">
        <f t="shared" si="251"/>
        <v>2437</v>
      </c>
    </row>
    <row r="2247" spans="1:27">
      <c r="A2247" s="84" t="str">
        <f t="shared" si="246"/>
        <v>6840511352</v>
      </c>
      <c r="B2247" s="84" t="str">
        <f t="shared" si="247"/>
        <v>02-437-00</v>
      </c>
      <c r="C2247" s="113" t="s">
        <v>4171</v>
      </c>
      <c r="D2247" s="113" t="s">
        <v>4168</v>
      </c>
      <c r="E2247" s="113" t="s">
        <v>787</v>
      </c>
      <c r="F2247" s="114">
        <v>57</v>
      </c>
      <c r="G2247" s="113" t="s">
        <v>4169</v>
      </c>
      <c r="H2247" s="113" t="s">
        <v>250</v>
      </c>
      <c r="I2247" s="113" t="s">
        <v>786</v>
      </c>
      <c r="J2247" s="113" t="s">
        <v>318</v>
      </c>
      <c r="K2247" s="113" t="s">
        <v>382</v>
      </c>
      <c r="L2247" s="113" t="s">
        <v>420</v>
      </c>
      <c r="M2247" s="113" t="s">
        <v>388</v>
      </c>
      <c r="N2247" s="113" t="s">
        <v>44</v>
      </c>
      <c r="O2247" s="113" t="s">
        <v>433</v>
      </c>
      <c r="P2247" s="113" t="s">
        <v>824</v>
      </c>
      <c r="Q2247" s="113">
        <v>352</v>
      </c>
      <c r="R2247" s="113" t="s">
        <v>71</v>
      </c>
      <c r="S2247" s="84" t="str">
        <f t="shared" si="245"/>
        <v>HATTERAS HARRIS TWEED</v>
      </c>
      <c r="T2247" s="84" t="str">
        <f t="shared" si="248"/>
        <v>синий / зеленый</v>
      </c>
      <c r="Y2247" s="60">
        <f t="shared" si="249"/>
        <v>2</v>
      </c>
      <c r="Z2247" s="49">
        <f t="shared" si="250"/>
        <v>437</v>
      </c>
      <c r="AA2247" s="60">
        <f t="shared" si="251"/>
        <v>2437</v>
      </c>
    </row>
    <row r="2248" spans="1:27">
      <c r="A2248" s="84" t="str">
        <f t="shared" si="246"/>
        <v>6840511352</v>
      </c>
      <c r="B2248" s="84" t="str">
        <f t="shared" si="247"/>
        <v>02-437-00</v>
      </c>
      <c r="C2248" s="113" t="s">
        <v>4172</v>
      </c>
      <c r="D2248" s="113" t="s">
        <v>4168</v>
      </c>
      <c r="E2248" s="113" t="s">
        <v>797</v>
      </c>
      <c r="F2248" s="114">
        <v>58</v>
      </c>
      <c r="G2248" s="113" t="s">
        <v>4169</v>
      </c>
      <c r="H2248" s="113" t="s">
        <v>250</v>
      </c>
      <c r="I2248" s="113" t="s">
        <v>786</v>
      </c>
      <c r="J2248" s="113" t="s">
        <v>318</v>
      </c>
      <c r="K2248" s="113" t="s">
        <v>382</v>
      </c>
      <c r="L2248" s="113" t="s">
        <v>420</v>
      </c>
      <c r="M2248" s="113" t="s">
        <v>388</v>
      </c>
      <c r="N2248" s="113" t="s">
        <v>44</v>
      </c>
      <c r="O2248" s="113" t="s">
        <v>433</v>
      </c>
      <c r="P2248" s="113" t="s">
        <v>824</v>
      </c>
      <c r="Q2248" s="113">
        <v>352</v>
      </c>
      <c r="R2248" s="113" t="s">
        <v>71</v>
      </c>
      <c r="S2248" s="84" t="str">
        <f t="shared" si="245"/>
        <v>HATTERAS HARRIS TWEED</v>
      </c>
      <c r="T2248" s="84" t="str">
        <f t="shared" si="248"/>
        <v>синий / зеленый</v>
      </c>
      <c r="Y2248" s="60">
        <f t="shared" si="249"/>
        <v>2</v>
      </c>
      <c r="Z2248" s="49">
        <f t="shared" si="250"/>
        <v>437</v>
      </c>
      <c r="AA2248" s="60">
        <f t="shared" si="251"/>
        <v>2437</v>
      </c>
    </row>
    <row r="2249" spans="1:27">
      <c r="A2249" s="84" t="str">
        <f t="shared" si="246"/>
        <v>6840511352</v>
      </c>
      <c r="B2249" s="84" t="str">
        <f t="shared" si="247"/>
        <v>02-437-00</v>
      </c>
      <c r="C2249" s="113" t="s">
        <v>4173</v>
      </c>
      <c r="D2249" s="113" t="s">
        <v>4168</v>
      </c>
      <c r="E2249" s="113" t="s">
        <v>785</v>
      </c>
      <c r="F2249" s="114">
        <v>59</v>
      </c>
      <c r="G2249" s="113" t="s">
        <v>4169</v>
      </c>
      <c r="H2249" s="113" t="s">
        <v>250</v>
      </c>
      <c r="I2249" s="113" t="s">
        <v>786</v>
      </c>
      <c r="J2249" s="113" t="s">
        <v>318</v>
      </c>
      <c r="K2249" s="113" t="s">
        <v>382</v>
      </c>
      <c r="L2249" s="113" t="s">
        <v>420</v>
      </c>
      <c r="M2249" s="113" t="s">
        <v>388</v>
      </c>
      <c r="N2249" s="113" t="s">
        <v>44</v>
      </c>
      <c r="O2249" s="113" t="s">
        <v>433</v>
      </c>
      <c r="P2249" s="113" t="s">
        <v>824</v>
      </c>
      <c r="Q2249" s="113">
        <v>352</v>
      </c>
      <c r="R2249" s="113" t="s">
        <v>71</v>
      </c>
      <c r="S2249" s="84" t="str">
        <f t="shared" si="245"/>
        <v>HATTERAS HARRIS TWEED</v>
      </c>
      <c r="T2249" s="84" t="str">
        <f t="shared" si="248"/>
        <v>синий / зеленый</v>
      </c>
      <c r="Y2249" s="60">
        <f t="shared" si="249"/>
        <v>2</v>
      </c>
      <c r="Z2249" s="49">
        <f t="shared" si="250"/>
        <v>437</v>
      </c>
      <c r="AA2249" s="60">
        <f t="shared" si="251"/>
        <v>2437</v>
      </c>
    </row>
    <row r="2250" spans="1:27">
      <c r="A2250" s="84" t="str">
        <f t="shared" si="246"/>
        <v>6840511352</v>
      </c>
      <c r="B2250" s="84" t="str">
        <f t="shared" si="247"/>
        <v>02-437-00</v>
      </c>
      <c r="C2250" s="113" t="s">
        <v>4174</v>
      </c>
      <c r="D2250" s="113" t="s">
        <v>4168</v>
      </c>
      <c r="E2250" s="113" t="s">
        <v>798</v>
      </c>
      <c r="F2250" s="114">
        <v>60</v>
      </c>
      <c r="G2250" s="113" t="s">
        <v>4169</v>
      </c>
      <c r="H2250" s="113" t="s">
        <v>250</v>
      </c>
      <c r="I2250" s="113" t="s">
        <v>786</v>
      </c>
      <c r="J2250" s="113" t="s">
        <v>318</v>
      </c>
      <c r="K2250" s="113" t="s">
        <v>382</v>
      </c>
      <c r="L2250" s="113" t="s">
        <v>420</v>
      </c>
      <c r="M2250" s="113" t="s">
        <v>388</v>
      </c>
      <c r="N2250" s="113" t="s">
        <v>44</v>
      </c>
      <c r="O2250" s="113" t="s">
        <v>433</v>
      </c>
      <c r="P2250" s="113" t="s">
        <v>824</v>
      </c>
      <c r="Q2250" s="113">
        <v>352</v>
      </c>
      <c r="R2250" s="113" t="s">
        <v>71</v>
      </c>
      <c r="S2250" s="84" t="str">
        <f t="shared" si="245"/>
        <v>HATTERAS HARRIS TWEED</v>
      </c>
      <c r="T2250" s="84" t="str">
        <f t="shared" si="248"/>
        <v>синий / зеленый</v>
      </c>
      <c r="Y2250" s="60">
        <f t="shared" si="249"/>
        <v>2</v>
      </c>
      <c r="Z2250" s="49">
        <f t="shared" si="250"/>
        <v>437</v>
      </c>
      <c r="AA2250" s="60">
        <f t="shared" si="251"/>
        <v>2437</v>
      </c>
    </row>
    <row r="2251" spans="1:27">
      <c r="A2251" s="84" t="str">
        <f t="shared" si="246"/>
        <v>6840511352</v>
      </c>
      <c r="B2251" s="84" t="str">
        <f t="shared" si="247"/>
        <v>02-437-00</v>
      </c>
      <c r="C2251" s="113" t="s">
        <v>4175</v>
      </c>
      <c r="D2251" s="113" t="s">
        <v>4168</v>
      </c>
      <c r="E2251" s="113" t="s">
        <v>788</v>
      </c>
      <c r="F2251" s="114">
        <v>61</v>
      </c>
      <c r="G2251" s="113" t="s">
        <v>4169</v>
      </c>
      <c r="H2251" s="113" t="s">
        <v>250</v>
      </c>
      <c r="I2251" s="113" t="s">
        <v>786</v>
      </c>
      <c r="J2251" s="113" t="s">
        <v>318</v>
      </c>
      <c r="K2251" s="113" t="s">
        <v>382</v>
      </c>
      <c r="L2251" s="113" t="s">
        <v>420</v>
      </c>
      <c r="M2251" s="113" t="s">
        <v>388</v>
      </c>
      <c r="N2251" s="113" t="s">
        <v>44</v>
      </c>
      <c r="O2251" s="113" t="s">
        <v>433</v>
      </c>
      <c r="P2251" s="113" t="s">
        <v>824</v>
      </c>
      <c r="Q2251" s="113">
        <v>352</v>
      </c>
      <c r="R2251" s="113" t="s">
        <v>71</v>
      </c>
      <c r="S2251" s="84" t="str">
        <f t="shared" si="245"/>
        <v>HATTERAS HARRIS TWEED</v>
      </c>
      <c r="T2251" s="84" t="str">
        <f t="shared" si="248"/>
        <v>синий / зеленый</v>
      </c>
      <c r="Y2251" s="60">
        <f t="shared" si="249"/>
        <v>2</v>
      </c>
      <c r="Z2251" s="49">
        <f t="shared" si="250"/>
        <v>437</v>
      </c>
      <c r="AA2251" s="60">
        <f t="shared" si="251"/>
        <v>2437</v>
      </c>
    </row>
    <row r="2252" spans="1:27">
      <c r="A2252" s="84" t="str">
        <f t="shared" si="246"/>
        <v>6840511352</v>
      </c>
      <c r="B2252" s="84" t="str">
        <f t="shared" si="247"/>
        <v>02-437-00</v>
      </c>
      <c r="C2252" s="113" t="s">
        <v>4176</v>
      </c>
      <c r="D2252" s="113" t="s">
        <v>4168</v>
      </c>
      <c r="E2252" s="113" t="s">
        <v>835</v>
      </c>
      <c r="F2252" s="114">
        <v>62</v>
      </c>
      <c r="G2252" s="113" t="s">
        <v>4169</v>
      </c>
      <c r="H2252" s="113" t="s">
        <v>250</v>
      </c>
      <c r="I2252" s="113" t="s">
        <v>786</v>
      </c>
      <c r="J2252" s="113" t="s">
        <v>318</v>
      </c>
      <c r="K2252" s="113" t="s">
        <v>382</v>
      </c>
      <c r="L2252" s="113" t="s">
        <v>420</v>
      </c>
      <c r="M2252" s="113" t="s">
        <v>388</v>
      </c>
      <c r="N2252" s="113" t="s">
        <v>44</v>
      </c>
      <c r="O2252" s="113" t="s">
        <v>433</v>
      </c>
      <c r="P2252" s="113" t="s">
        <v>824</v>
      </c>
      <c r="Q2252" s="113">
        <v>352</v>
      </c>
      <c r="R2252" s="113" t="s">
        <v>71</v>
      </c>
      <c r="S2252" s="84" t="str">
        <f t="shared" si="245"/>
        <v>HATTERAS HARRIS TWEED</v>
      </c>
      <c r="T2252" s="84" t="str">
        <f t="shared" si="248"/>
        <v>синий / зеленый</v>
      </c>
      <c r="Y2252" s="60">
        <f t="shared" si="249"/>
        <v>2</v>
      </c>
      <c r="Z2252" s="49">
        <f t="shared" si="250"/>
        <v>437</v>
      </c>
      <c r="AA2252" s="60">
        <f t="shared" si="251"/>
        <v>2437</v>
      </c>
    </row>
    <row r="2253" spans="1:27">
      <c r="A2253" s="84" t="str">
        <f t="shared" si="246"/>
        <v>6840511352</v>
      </c>
      <c r="B2253" s="84" t="str">
        <f t="shared" si="247"/>
        <v>02-437-00</v>
      </c>
      <c r="C2253" s="113" t="s">
        <v>4177</v>
      </c>
      <c r="D2253" s="113" t="s">
        <v>4168</v>
      </c>
      <c r="E2253" s="113" t="s">
        <v>789</v>
      </c>
      <c r="F2253" s="114">
        <v>63</v>
      </c>
      <c r="G2253" s="113" t="s">
        <v>4169</v>
      </c>
      <c r="H2253" s="113" t="s">
        <v>250</v>
      </c>
      <c r="I2253" s="113" t="s">
        <v>786</v>
      </c>
      <c r="J2253" s="113" t="s">
        <v>318</v>
      </c>
      <c r="K2253" s="113" t="s">
        <v>382</v>
      </c>
      <c r="L2253" s="113" t="s">
        <v>420</v>
      </c>
      <c r="M2253" s="113" t="s">
        <v>388</v>
      </c>
      <c r="N2253" s="113" t="s">
        <v>44</v>
      </c>
      <c r="O2253" s="113" t="s">
        <v>433</v>
      </c>
      <c r="P2253" s="113" t="s">
        <v>824</v>
      </c>
      <c r="Q2253" s="113">
        <v>352</v>
      </c>
      <c r="R2253" s="113" t="s">
        <v>71</v>
      </c>
      <c r="S2253" s="84" t="str">
        <f t="shared" si="245"/>
        <v>HATTERAS HARRIS TWEED</v>
      </c>
      <c r="T2253" s="84" t="str">
        <f t="shared" si="248"/>
        <v>синий / зеленый</v>
      </c>
      <c r="Y2253" s="60">
        <f t="shared" si="249"/>
        <v>2</v>
      </c>
      <c r="Z2253" s="49">
        <f t="shared" si="250"/>
        <v>437</v>
      </c>
      <c r="AA2253" s="60">
        <f t="shared" si="251"/>
        <v>2437</v>
      </c>
    </row>
    <row r="2254" spans="1:27">
      <c r="A2254" s="84" t="str">
        <f t="shared" si="246"/>
        <v>684052665</v>
      </c>
      <c r="B2254" s="84" t="str">
        <f t="shared" si="247"/>
        <v>02-438-14</v>
      </c>
      <c r="C2254" s="113" t="s">
        <v>4178</v>
      </c>
      <c r="D2254" s="113" t="s">
        <v>4179</v>
      </c>
      <c r="E2254" s="113" t="s">
        <v>790</v>
      </c>
      <c r="F2254" s="114">
        <v>55</v>
      </c>
      <c r="G2254" s="113" t="s">
        <v>4180</v>
      </c>
      <c r="H2254" s="113" t="s">
        <v>86</v>
      </c>
      <c r="I2254" s="113" t="s">
        <v>786</v>
      </c>
      <c r="J2254" s="113" t="s">
        <v>318</v>
      </c>
      <c r="K2254" s="113" t="s">
        <v>382</v>
      </c>
      <c r="L2254" s="113" t="s">
        <v>420</v>
      </c>
      <c r="M2254" s="113" t="s">
        <v>388</v>
      </c>
      <c r="N2254" s="113" t="s">
        <v>44</v>
      </c>
      <c r="O2254" s="113" t="s">
        <v>428</v>
      </c>
      <c r="P2254" s="113" t="s">
        <v>824</v>
      </c>
      <c r="Q2254" s="113">
        <v>65</v>
      </c>
      <c r="R2254" s="113" t="s">
        <v>86</v>
      </c>
      <c r="S2254" s="84" t="str">
        <f t="shared" si="245"/>
        <v>HATTERAS HARRIS TWEED</v>
      </c>
      <c r="T2254" s="84" t="str">
        <f t="shared" si="248"/>
        <v>коричневый</v>
      </c>
      <c r="Y2254" s="60">
        <f t="shared" si="249"/>
        <v>2</v>
      </c>
      <c r="Z2254" s="49">
        <f t="shared" si="250"/>
        <v>438</v>
      </c>
      <c r="AA2254" s="60">
        <f t="shared" si="251"/>
        <v>2438</v>
      </c>
    </row>
    <row r="2255" spans="1:27">
      <c r="A2255" s="84" t="str">
        <f t="shared" si="246"/>
        <v>684052665</v>
      </c>
      <c r="B2255" s="84" t="str">
        <f t="shared" si="247"/>
        <v>02-438-14</v>
      </c>
      <c r="C2255" s="113" t="s">
        <v>4181</v>
      </c>
      <c r="D2255" s="113" t="s">
        <v>4179</v>
      </c>
      <c r="E2255" s="113" t="s">
        <v>813</v>
      </c>
      <c r="F2255" s="114">
        <v>56</v>
      </c>
      <c r="G2255" s="113" t="s">
        <v>4180</v>
      </c>
      <c r="H2255" s="113" t="s">
        <v>86</v>
      </c>
      <c r="I2255" s="113" t="s">
        <v>786</v>
      </c>
      <c r="J2255" s="113" t="s">
        <v>318</v>
      </c>
      <c r="K2255" s="113" t="s">
        <v>382</v>
      </c>
      <c r="L2255" s="113" t="s">
        <v>420</v>
      </c>
      <c r="M2255" s="113" t="s">
        <v>388</v>
      </c>
      <c r="N2255" s="113" t="s">
        <v>44</v>
      </c>
      <c r="O2255" s="113" t="s">
        <v>428</v>
      </c>
      <c r="P2255" s="113" t="s">
        <v>824</v>
      </c>
      <c r="Q2255" s="113">
        <v>65</v>
      </c>
      <c r="R2255" s="113" t="s">
        <v>86</v>
      </c>
      <c r="S2255" s="84" t="str">
        <f t="shared" si="245"/>
        <v>HATTERAS HARRIS TWEED</v>
      </c>
      <c r="T2255" s="84" t="str">
        <f t="shared" si="248"/>
        <v>коричневый</v>
      </c>
      <c r="Y2255" s="60">
        <f t="shared" si="249"/>
        <v>2</v>
      </c>
      <c r="Z2255" s="49">
        <f t="shared" si="250"/>
        <v>438</v>
      </c>
      <c r="AA2255" s="60">
        <f t="shared" si="251"/>
        <v>2438</v>
      </c>
    </row>
    <row r="2256" spans="1:27">
      <c r="A2256" s="84" t="str">
        <f t="shared" si="246"/>
        <v>684052665</v>
      </c>
      <c r="B2256" s="84" t="str">
        <f t="shared" si="247"/>
        <v>02-438-14</v>
      </c>
      <c r="C2256" s="113" t="s">
        <v>4182</v>
      </c>
      <c r="D2256" s="113" t="s">
        <v>4179</v>
      </c>
      <c r="E2256" s="113" t="s">
        <v>787</v>
      </c>
      <c r="F2256" s="114">
        <v>57</v>
      </c>
      <c r="G2256" s="113" t="s">
        <v>4180</v>
      </c>
      <c r="H2256" s="113" t="s">
        <v>86</v>
      </c>
      <c r="I2256" s="113" t="s">
        <v>786</v>
      </c>
      <c r="J2256" s="113" t="s">
        <v>318</v>
      </c>
      <c r="K2256" s="113" t="s">
        <v>382</v>
      </c>
      <c r="L2256" s="113" t="s">
        <v>420</v>
      </c>
      <c r="M2256" s="113" t="s">
        <v>388</v>
      </c>
      <c r="N2256" s="113" t="s">
        <v>44</v>
      </c>
      <c r="O2256" s="113" t="s">
        <v>428</v>
      </c>
      <c r="P2256" s="113" t="s">
        <v>824</v>
      </c>
      <c r="Q2256" s="113">
        <v>65</v>
      </c>
      <c r="R2256" s="113" t="s">
        <v>86</v>
      </c>
      <c r="S2256" s="84" t="str">
        <f t="shared" si="245"/>
        <v>HATTERAS HARRIS TWEED</v>
      </c>
      <c r="T2256" s="84" t="str">
        <f t="shared" si="248"/>
        <v>коричневый</v>
      </c>
      <c r="Y2256" s="60">
        <f t="shared" si="249"/>
        <v>2</v>
      </c>
      <c r="Z2256" s="49">
        <f t="shared" si="250"/>
        <v>438</v>
      </c>
      <c r="AA2256" s="60">
        <f t="shared" si="251"/>
        <v>2438</v>
      </c>
    </row>
    <row r="2257" spans="1:27">
      <c r="A2257" s="84" t="str">
        <f t="shared" si="246"/>
        <v>684052665</v>
      </c>
      <c r="B2257" s="84" t="str">
        <f t="shared" si="247"/>
        <v>02-438-14</v>
      </c>
      <c r="C2257" s="113" t="s">
        <v>4183</v>
      </c>
      <c r="D2257" s="113" t="s">
        <v>4179</v>
      </c>
      <c r="E2257" s="113" t="s">
        <v>797</v>
      </c>
      <c r="F2257" s="114">
        <v>58</v>
      </c>
      <c r="G2257" s="113" t="s">
        <v>4180</v>
      </c>
      <c r="H2257" s="113" t="s">
        <v>86</v>
      </c>
      <c r="I2257" s="113" t="s">
        <v>786</v>
      </c>
      <c r="J2257" s="113" t="s">
        <v>318</v>
      </c>
      <c r="K2257" s="113" t="s">
        <v>382</v>
      </c>
      <c r="L2257" s="113" t="s">
        <v>420</v>
      </c>
      <c r="M2257" s="113" t="s">
        <v>388</v>
      </c>
      <c r="N2257" s="113" t="s">
        <v>44</v>
      </c>
      <c r="O2257" s="113" t="s">
        <v>428</v>
      </c>
      <c r="P2257" s="113" t="s">
        <v>824</v>
      </c>
      <c r="Q2257" s="113">
        <v>65</v>
      </c>
      <c r="R2257" s="113" t="s">
        <v>86</v>
      </c>
      <c r="S2257" s="84" t="str">
        <f t="shared" si="245"/>
        <v>HATTERAS HARRIS TWEED</v>
      </c>
      <c r="T2257" s="84" t="str">
        <f t="shared" si="248"/>
        <v>коричневый</v>
      </c>
      <c r="Y2257" s="60">
        <f t="shared" si="249"/>
        <v>2</v>
      </c>
      <c r="Z2257" s="49">
        <f t="shared" si="250"/>
        <v>438</v>
      </c>
      <c r="AA2257" s="60">
        <f t="shared" si="251"/>
        <v>2438</v>
      </c>
    </row>
    <row r="2258" spans="1:27">
      <c r="A2258" s="84" t="str">
        <f t="shared" si="246"/>
        <v>684052665</v>
      </c>
      <c r="B2258" s="84" t="str">
        <f t="shared" si="247"/>
        <v>02-438-14</v>
      </c>
      <c r="C2258" s="113" t="s">
        <v>4184</v>
      </c>
      <c r="D2258" s="113" t="s">
        <v>4179</v>
      </c>
      <c r="E2258" s="113" t="s">
        <v>785</v>
      </c>
      <c r="F2258" s="114">
        <v>59</v>
      </c>
      <c r="G2258" s="113" t="s">
        <v>4180</v>
      </c>
      <c r="H2258" s="113" t="s">
        <v>86</v>
      </c>
      <c r="I2258" s="113" t="s">
        <v>786</v>
      </c>
      <c r="J2258" s="113" t="s">
        <v>318</v>
      </c>
      <c r="K2258" s="113" t="s">
        <v>382</v>
      </c>
      <c r="L2258" s="113" t="s">
        <v>420</v>
      </c>
      <c r="M2258" s="113" t="s">
        <v>388</v>
      </c>
      <c r="N2258" s="113" t="s">
        <v>44</v>
      </c>
      <c r="O2258" s="113" t="s">
        <v>428</v>
      </c>
      <c r="P2258" s="113" t="s">
        <v>824</v>
      </c>
      <c r="Q2258" s="113">
        <v>65</v>
      </c>
      <c r="R2258" s="113" t="s">
        <v>86</v>
      </c>
      <c r="S2258" s="84" t="str">
        <f t="shared" si="245"/>
        <v>HATTERAS HARRIS TWEED</v>
      </c>
      <c r="T2258" s="84" t="str">
        <f t="shared" si="248"/>
        <v>коричневый</v>
      </c>
      <c r="Y2258" s="60">
        <f t="shared" si="249"/>
        <v>2</v>
      </c>
      <c r="Z2258" s="49">
        <f t="shared" si="250"/>
        <v>438</v>
      </c>
      <c r="AA2258" s="60">
        <f t="shared" si="251"/>
        <v>2438</v>
      </c>
    </row>
    <row r="2259" spans="1:27">
      <c r="A2259" s="84" t="str">
        <f t="shared" si="246"/>
        <v>684052665</v>
      </c>
      <c r="B2259" s="84" t="str">
        <f t="shared" si="247"/>
        <v>02-438-14</v>
      </c>
      <c r="C2259" s="113" t="s">
        <v>4185</v>
      </c>
      <c r="D2259" s="113" t="s">
        <v>4179</v>
      </c>
      <c r="E2259" s="113" t="s">
        <v>798</v>
      </c>
      <c r="F2259" s="114">
        <v>60</v>
      </c>
      <c r="G2259" s="113" t="s">
        <v>4180</v>
      </c>
      <c r="H2259" s="113" t="s">
        <v>86</v>
      </c>
      <c r="I2259" s="113" t="s">
        <v>786</v>
      </c>
      <c r="J2259" s="113" t="s">
        <v>318</v>
      </c>
      <c r="K2259" s="113" t="s">
        <v>382</v>
      </c>
      <c r="L2259" s="113" t="s">
        <v>420</v>
      </c>
      <c r="M2259" s="113" t="s">
        <v>388</v>
      </c>
      <c r="N2259" s="113" t="s">
        <v>44</v>
      </c>
      <c r="O2259" s="113" t="s">
        <v>428</v>
      </c>
      <c r="P2259" s="113" t="s">
        <v>824</v>
      </c>
      <c r="Q2259" s="113">
        <v>65</v>
      </c>
      <c r="R2259" s="113" t="s">
        <v>86</v>
      </c>
      <c r="S2259" s="84" t="str">
        <f t="shared" si="245"/>
        <v>HATTERAS HARRIS TWEED</v>
      </c>
      <c r="T2259" s="84" t="str">
        <f t="shared" si="248"/>
        <v>коричневый</v>
      </c>
      <c r="Y2259" s="60">
        <f t="shared" si="249"/>
        <v>2</v>
      </c>
      <c r="Z2259" s="49">
        <f t="shared" si="250"/>
        <v>438</v>
      </c>
      <c r="AA2259" s="60">
        <f t="shared" si="251"/>
        <v>2438</v>
      </c>
    </row>
    <row r="2260" spans="1:27">
      <c r="A2260" s="84" t="str">
        <f t="shared" si="246"/>
        <v>684052665</v>
      </c>
      <c r="B2260" s="84" t="str">
        <f t="shared" si="247"/>
        <v>02-438-14</v>
      </c>
      <c r="C2260" s="113" t="s">
        <v>4186</v>
      </c>
      <c r="D2260" s="113" t="s">
        <v>4179</v>
      </c>
      <c r="E2260" s="113" t="s">
        <v>788</v>
      </c>
      <c r="F2260" s="114">
        <v>61</v>
      </c>
      <c r="G2260" s="113" t="s">
        <v>4180</v>
      </c>
      <c r="H2260" s="113" t="s">
        <v>86</v>
      </c>
      <c r="I2260" s="113" t="s">
        <v>786</v>
      </c>
      <c r="J2260" s="113" t="s">
        <v>318</v>
      </c>
      <c r="K2260" s="113" t="s">
        <v>382</v>
      </c>
      <c r="L2260" s="113" t="s">
        <v>420</v>
      </c>
      <c r="M2260" s="113" t="s">
        <v>388</v>
      </c>
      <c r="N2260" s="113" t="s">
        <v>44</v>
      </c>
      <c r="O2260" s="113" t="s">
        <v>428</v>
      </c>
      <c r="P2260" s="113" t="s">
        <v>824</v>
      </c>
      <c r="Q2260" s="113">
        <v>65</v>
      </c>
      <c r="R2260" s="113" t="s">
        <v>86</v>
      </c>
      <c r="S2260" s="84" t="str">
        <f t="shared" si="245"/>
        <v>HATTERAS HARRIS TWEED</v>
      </c>
      <c r="T2260" s="84" t="str">
        <f t="shared" si="248"/>
        <v>коричневый</v>
      </c>
      <c r="Y2260" s="60">
        <f t="shared" si="249"/>
        <v>2</v>
      </c>
      <c r="Z2260" s="49">
        <f t="shared" si="250"/>
        <v>438</v>
      </c>
      <c r="AA2260" s="60">
        <f t="shared" si="251"/>
        <v>2438</v>
      </c>
    </row>
    <row r="2261" spans="1:27">
      <c r="A2261" s="84" t="str">
        <f t="shared" si="246"/>
        <v>684052665</v>
      </c>
      <c r="B2261" s="84" t="str">
        <f t="shared" si="247"/>
        <v>02-438-14</v>
      </c>
      <c r="C2261" s="113" t="s">
        <v>4187</v>
      </c>
      <c r="D2261" s="113" t="s">
        <v>4179</v>
      </c>
      <c r="E2261" s="113" t="s">
        <v>835</v>
      </c>
      <c r="F2261" s="114">
        <v>62</v>
      </c>
      <c r="G2261" s="113" t="s">
        <v>4180</v>
      </c>
      <c r="H2261" s="113" t="s">
        <v>86</v>
      </c>
      <c r="I2261" s="113" t="s">
        <v>786</v>
      </c>
      <c r="J2261" s="113" t="s">
        <v>318</v>
      </c>
      <c r="K2261" s="113" t="s">
        <v>382</v>
      </c>
      <c r="L2261" s="113" t="s">
        <v>420</v>
      </c>
      <c r="M2261" s="113" t="s">
        <v>388</v>
      </c>
      <c r="N2261" s="113" t="s">
        <v>44</v>
      </c>
      <c r="O2261" s="113" t="s">
        <v>428</v>
      </c>
      <c r="P2261" s="113" t="s">
        <v>824</v>
      </c>
      <c r="Q2261" s="113">
        <v>65</v>
      </c>
      <c r="R2261" s="113" t="s">
        <v>86</v>
      </c>
      <c r="S2261" s="84" t="str">
        <f t="shared" si="245"/>
        <v>HATTERAS HARRIS TWEED</v>
      </c>
      <c r="T2261" s="84" t="str">
        <f t="shared" si="248"/>
        <v>коричневый</v>
      </c>
      <c r="Y2261" s="60">
        <f t="shared" si="249"/>
        <v>2</v>
      </c>
      <c r="Z2261" s="49">
        <f t="shared" si="250"/>
        <v>438</v>
      </c>
      <c r="AA2261" s="60">
        <f t="shared" si="251"/>
        <v>2438</v>
      </c>
    </row>
    <row r="2262" spans="1:27">
      <c r="A2262" s="84" t="str">
        <f t="shared" si="246"/>
        <v>684052665</v>
      </c>
      <c r="B2262" s="84" t="str">
        <f t="shared" si="247"/>
        <v>02-438-14</v>
      </c>
      <c r="C2262" s="113" t="s">
        <v>4188</v>
      </c>
      <c r="D2262" s="113" t="s">
        <v>4179</v>
      </c>
      <c r="E2262" s="113" t="s">
        <v>789</v>
      </c>
      <c r="F2262" s="114">
        <v>63</v>
      </c>
      <c r="G2262" s="113" t="s">
        <v>4180</v>
      </c>
      <c r="H2262" s="113" t="s">
        <v>86</v>
      </c>
      <c r="I2262" s="113" t="s">
        <v>786</v>
      </c>
      <c r="J2262" s="113" t="s">
        <v>318</v>
      </c>
      <c r="K2262" s="113" t="s">
        <v>382</v>
      </c>
      <c r="L2262" s="113" t="s">
        <v>420</v>
      </c>
      <c r="M2262" s="113" t="s">
        <v>388</v>
      </c>
      <c r="N2262" s="113" t="s">
        <v>44</v>
      </c>
      <c r="O2262" s="113" t="s">
        <v>428</v>
      </c>
      <c r="P2262" s="113" t="s">
        <v>824</v>
      </c>
      <c r="Q2262" s="113">
        <v>65</v>
      </c>
      <c r="R2262" s="113" t="s">
        <v>86</v>
      </c>
      <c r="S2262" s="84" t="str">
        <f t="shared" si="245"/>
        <v>HATTERAS HARRIS TWEED</v>
      </c>
      <c r="T2262" s="84" t="str">
        <f t="shared" si="248"/>
        <v>коричневый</v>
      </c>
      <c r="Y2262" s="60">
        <f t="shared" si="249"/>
        <v>2</v>
      </c>
      <c r="Z2262" s="49">
        <f t="shared" si="250"/>
        <v>438</v>
      </c>
      <c r="AA2262" s="60">
        <f t="shared" si="251"/>
        <v>2438</v>
      </c>
    </row>
    <row r="2263" spans="1:27">
      <c r="A2263" s="84" t="str">
        <f t="shared" si="246"/>
        <v>684113026</v>
      </c>
      <c r="B2263" s="84" t="str">
        <f t="shared" si="247"/>
        <v>02-439-06</v>
      </c>
      <c r="C2263" s="113" t="s">
        <v>4189</v>
      </c>
      <c r="D2263" s="113" t="s">
        <v>4190</v>
      </c>
      <c r="E2263" s="113" t="s">
        <v>790</v>
      </c>
      <c r="F2263" s="114">
        <v>55</v>
      </c>
      <c r="G2263" s="113" t="s">
        <v>4191</v>
      </c>
      <c r="H2263" s="113" t="s">
        <v>71</v>
      </c>
      <c r="I2263" s="113" t="s">
        <v>792</v>
      </c>
      <c r="J2263" s="113" t="s">
        <v>318</v>
      </c>
      <c r="K2263" s="113" t="s">
        <v>382</v>
      </c>
      <c r="L2263" s="113" t="s">
        <v>420</v>
      </c>
      <c r="M2263" s="113" t="s">
        <v>388</v>
      </c>
      <c r="N2263" s="113" t="s">
        <v>43</v>
      </c>
      <c r="O2263" s="113" t="s">
        <v>433</v>
      </c>
      <c r="P2263" s="113" t="s">
        <v>824</v>
      </c>
      <c r="Q2263" s="113">
        <v>26</v>
      </c>
      <c r="R2263" s="113" t="s">
        <v>71</v>
      </c>
      <c r="S2263" s="84" t="str">
        <f t="shared" si="245"/>
        <v>HATTERAS DENIM</v>
      </c>
      <c r="T2263" s="84" t="str">
        <f t="shared" si="248"/>
        <v>синий</v>
      </c>
      <c r="Y2263" s="60">
        <f t="shared" si="249"/>
        <v>2</v>
      </c>
      <c r="Z2263" s="49">
        <f t="shared" si="250"/>
        <v>439</v>
      </c>
      <c r="AA2263" s="60">
        <f t="shared" si="251"/>
        <v>2439</v>
      </c>
    </row>
    <row r="2264" spans="1:27">
      <c r="A2264" s="84" t="str">
        <f t="shared" si="246"/>
        <v>684113026</v>
      </c>
      <c r="B2264" s="84" t="str">
        <f t="shared" si="247"/>
        <v>02-439-06</v>
      </c>
      <c r="C2264" s="113" t="s">
        <v>4192</v>
      </c>
      <c r="D2264" s="113" t="s">
        <v>4190</v>
      </c>
      <c r="E2264" s="113" t="s">
        <v>787</v>
      </c>
      <c r="F2264" s="114">
        <v>57</v>
      </c>
      <c r="G2264" s="113" t="s">
        <v>4191</v>
      </c>
      <c r="H2264" s="113" t="s">
        <v>71</v>
      </c>
      <c r="I2264" s="113" t="s">
        <v>792</v>
      </c>
      <c r="J2264" s="113" t="s">
        <v>318</v>
      </c>
      <c r="K2264" s="113" t="s">
        <v>382</v>
      </c>
      <c r="L2264" s="113" t="s">
        <v>420</v>
      </c>
      <c r="M2264" s="113" t="s">
        <v>388</v>
      </c>
      <c r="N2264" s="113" t="s">
        <v>43</v>
      </c>
      <c r="O2264" s="113" t="s">
        <v>433</v>
      </c>
      <c r="P2264" s="113" t="s">
        <v>824</v>
      </c>
      <c r="Q2264" s="113">
        <v>26</v>
      </c>
      <c r="R2264" s="113" t="s">
        <v>71</v>
      </c>
      <c r="S2264" s="84" t="str">
        <f t="shared" si="245"/>
        <v>HATTERAS DENIM</v>
      </c>
      <c r="T2264" s="84" t="str">
        <f t="shared" si="248"/>
        <v>синий</v>
      </c>
      <c r="Y2264" s="60">
        <f t="shared" si="249"/>
        <v>2</v>
      </c>
      <c r="Z2264" s="49">
        <f t="shared" si="250"/>
        <v>439</v>
      </c>
      <c r="AA2264" s="60">
        <f t="shared" si="251"/>
        <v>2439</v>
      </c>
    </row>
    <row r="2265" spans="1:27">
      <c r="A2265" s="84" t="str">
        <f t="shared" si="246"/>
        <v>684113026</v>
      </c>
      <c r="B2265" s="84" t="str">
        <f t="shared" si="247"/>
        <v>02-439-06</v>
      </c>
      <c r="C2265" s="113" t="s">
        <v>4193</v>
      </c>
      <c r="D2265" s="113" t="s">
        <v>4190</v>
      </c>
      <c r="E2265" s="113" t="s">
        <v>785</v>
      </c>
      <c r="F2265" s="114">
        <v>59</v>
      </c>
      <c r="G2265" s="113" t="s">
        <v>4191</v>
      </c>
      <c r="H2265" s="113" t="s">
        <v>71</v>
      </c>
      <c r="I2265" s="113" t="s">
        <v>792</v>
      </c>
      <c r="J2265" s="113" t="s">
        <v>318</v>
      </c>
      <c r="K2265" s="113" t="s">
        <v>382</v>
      </c>
      <c r="L2265" s="113" t="s">
        <v>420</v>
      </c>
      <c r="M2265" s="113" t="s">
        <v>388</v>
      </c>
      <c r="N2265" s="113" t="s">
        <v>43</v>
      </c>
      <c r="O2265" s="113" t="s">
        <v>433</v>
      </c>
      <c r="P2265" s="113" t="s">
        <v>824</v>
      </c>
      <c r="Q2265" s="113">
        <v>26</v>
      </c>
      <c r="R2265" s="113" t="s">
        <v>71</v>
      </c>
      <c r="S2265" s="84" t="str">
        <f t="shared" si="245"/>
        <v>HATTERAS DENIM</v>
      </c>
      <c r="T2265" s="84" t="str">
        <f t="shared" si="248"/>
        <v>синий</v>
      </c>
      <c r="Y2265" s="60">
        <f t="shared" si="249"/>
        <v>2</v>
      </c>
      <c r="Z2265" s="49">
        <f t="shared" si="250"/>
        <v>439</v>
      </c>
      <c r="AA2265" s="60">
        <f t="shared" si="251"/>
        <v>2439</v>
      </c>
    </row>
    <row r="2266" spans="1:27">
      <c r="A2266" s="84" t="str">
        <f t="shared" si="246"/>
        <v>684113026</v>
      </c>
      <c r="B2266" s="84" t="str">
        <f t="shared" si="247"/>
        <v>02-439-06</v>
      </c>
      <c r="C2266" s="113" t="s">
        <v>4194</v>
      </c>
      <c r="D2266" s="113" t="s">
        <v>4190</v>
      </c>
      <c r="E2266" s="113" t="s">
        <v>788</v>
      </c>
      <c r="F2266" s="114">
        <v>61</v>
      </c>
      <c r="G2266" s="113" t="s">
        <v>4191</v>
      </c>
      <c r="H2266" s="113" t="s">
        <v>71</v>
      </c>
      <c r="I2266" s="113" t="s">
        <v>792</v>
      </c>
      <c r="J2266" s="113" t="s">
        <v>318</v>
      </c>
      <c r="K2266" s="113" t="s">
        <v>382</v>
      </c>
      <c r="L2266" s="113" t="s">
        <v>420</v>
      </c>
      <c r="M2266" s="113" t="s">
        <v>388</v>
      </c>
      <c r="N2266" s="113" t="s">
        <v>43</v>
      </c>
      <c r="O2266" s="113" t="s">
        <v>433</v>
      </c>
      <c r="P2266" s="113" t="s">
        <v>824</v>
      </c>
      <c r="Q2266" s="113">
        <v>26</v>
      </c>
      <c r="R2266" s="113" t="s">
        <v>71</v>
      </c>
      <c r="S2266" s="84" t="str">
        <f t="shared" si="245"/>
        <v>HATTERAS DENIM</v>
      </c>
      <c r="T2266" s="84" t="str">
        <f t="shared" si="248"/>
        <v>синий</v>
      </c>
      <c r="Y2266" s="60">
        <f t="shared" si="249"/>
        <v>2</v>
      </c>
      <c r="Z2266" s="49">
        <f t="shared" si="250"/>
        <v>439</v>
      </c>
      <c r="AA2266" s="60">
        <f t="shared" si="251"/>
        <v>2439</v>
      </c>
    </row>
    <row r="2267" spans="1:27">
      <c r="A2267" s="84" t="str">
        <f t="shared" si="246"/>
        <v>684113026</v>
      </c>
      <c r="B2267" s="84" t="str">
        <f t="shared" si="247"/>
        <v>02-439-06</v>
      </c>
      <c r="C2267" s="113" t="s">
        <v>4195</v>
      </c>
      <c r="D2267" s="113" t="s">
        <v>4190</v>
      </c>
      <c r="E2267" s="113" t="s">
        <v>789</v>
      </c>
      <c r="F2267" s="114">
        <v>63</v>
      </c>
      <c r="G2267" s="113" t="s">
        <v>4191</v>
      </c>
      <c r="H2267" s="113" t="s">
        <v>71</v>
      </c>
      <c r="I2267" s="113" t="s">
        <v>792</v>
      </c>
      <c r="J2267" s="113" t="s">
        <v>318</v>
      </c>
      <c r="K2267" s="113" t="s">
        <v>382</v>
      </c>
      <c r="L2267" s="113" t="s">
        <v>420</v>
      </c>
      <c r="M2267" s="113" t="s">
        <v>388</v>
      </c>
      <c r="N2267" s="113" t="s">
        <v>43</v>
      </c>
      <c r="O2267" s="113" t="s">
        <v>433</v>
      </c>
      <c r="P2267" s="113" t="s">
        <v>824</v>
      </c>
      <c r="Q2267" s="113">
        <v>26</v>
      </c>
      <c r="R2267" s="113" t="s">
        <v>71</v>
      </c>
      <c r="S2267" s="84" t="str">
        <f t="shared" si="245"/>
        <v>HATTERAS DENIM</v>
      </c>
      <c r="T2267" s="84" t="str">
        <f t="shared" si="248"/>
        <v>синий</v>
      </c>
      <c r="Y2267" s="60">
        <f t="shared" si="249"/>
        <v>2</v>
      </c>
      <c r="Z2267" s="49">
        <f t="shared" si="250"/>
        <v>439</v>
      </c>
      <c r="AA2267" s="60">
        <f t="shared" si="251"/>
        <v>2439</v>
      </c>
    </row>
    <row r="2268" spans="1:27">
      <c r="A2268" s="84" t="str">
        <f t="shared" si="246"/>
        <v>6844401267</v>
      </c>
      <c r="B2268" s="84" t="str">
        <f t="shared" si="247"/>
        <v>02-440-14</v>
      </c>
      <c r="C2268" s="113" t="s">
        <v>4196</v>
      </c>
      <c r="D2268" s="113" t="s">
        <v>4197</v>
      </c>
      <c r="E2268" s="113" t="s">
        <v>787</v>
      </c>
      <c r="F2268" s="114">
        <v>57</v>
      </c>
      <c r="G2268" s="113" t="s">
        <v>4198</v>
      </c>
      <c r="H2268" s="113" t="s">
        <v>86</v>
      </c>
      <c r="I2268" s="113" t="s">
        <v>4199</v>
      </c>
      <c r="J2268" s="113" t="s">
        <v>318</v>
      </c>
      <c r="K2268" s="113" t="s">
        <v>382</v>
      </c>
      <c r="L2268" s="113" t="s">
        <v>420</v>
      </c>
      <c r="M2268" s="113" t="s">
        <v>388</v>
      </c>
      <c r="N2268" s="113" t="s">
        <v>516</v>
      </c>
      <c r="O2268" s="113" t="s">
        <v>428</v>
      </c>
      <c r="P2268" s="113" t="s">
        <v>824</v>
      </c>
      <c r="Q2268" s="113">
        <v>267</v>
      </c>
      <c r="R2268" s="113" t="s">
        <v>86</v>
      </c>
      <c r="S2268" s="84" t="str">
        <f t="shared" si="245"/>
        <v>HATTERAS CASHMERE</v>
      </c>
      <c r="T2268" s="84" t="str">
        <f t="shared" si="248"/>
        <v>коричневый</v>
      </c>
      <c r="Y2268" s="60">
        <f t="shared" si="249"/>
        <v>2</v>
      </c>
      <c r="Z2268" s="49">
        <f t="shared" si="250"/>
        <v>440</v>
      </c>
      <c r="AA2268" s="60">
        <f t="shared" si="251"/>
        <v>2440</v>
      </c>
    </row>
    <row r="2269" spans="1:27">
      <c r="A2269" s="84" t="str">
        <f t="shared" si="246"/>
        <v>6844401267</v>
      </c>
      <c r="B2269" s="84" t="str">
        <f t="shared" si="247"/>
        <v>02-440-14</v>
      </c>
      <c r="C2269" s="113" t="s">
        <v>4200</v>
      </c>
      <c r="D2269" s="113" t="s">
        <v>4197</v>
      </c>
      <c r="E2269" s="113" t="s">
        <v>797</v>
      </c>
      <c r="F2269" s="114">
        <v>58</v>
      </c>
      <c r="G2269" s="113" t="s">
        <v>4198</v>
      </c>
      <c r="H2269" s="113" t="s">
        <v>86</v>
      </c>
      <c r="I2269" s="113" t="s">
        <v>4199</v>
      </c>
      <c r="J2269" s="113" t="s">
        <v>318</v>
      </c>
      <c r="K2269" s="113" t="s">
        <v>382</v>
      </c>
      <c r="L2269" s="113" t="s">
        <v>420</v>
      </c>
      <c r="M2269" s="113" t="s">
        <v>388</v>
      </c>
      <c r="N2269" s="113" t="s">
        <v>516</v>
      </c>
      <c r="O2269" s="113" t="s">
        <v>428</v>
      </c>
      <c r="P2269" s="113" t="s">
        <v>824</v>
      </c>
      <c r="Q2269" s="113">
        <v>267</v>
      </c>
      <c r="R2269" s="113" t="s">
        <v>86</v>
      </c>
      <c r="S2269" s="84" t="str">
        <f t="shared" si="245"/>
        <v>HATTERAS CASHMERE</v>
      </c>
      <c r="T2269" s="84" t="str">
        <f t="shared" si="248"/>
        <v>коричневый</v>
      </c>
      <c r="Y2269" s="60">
        <f t="shared" si="249"/>
        <v>2</v>
      </c>
      <c r="Z2269" s="49">
        <f t="shared" si="250"/>
        <v>440</v>
      </c>
      <c r="AA2269" s="60">
        <f t="shared" si="251"/>
        <v>2440</v>
      </c>
    </row>
    <row r="2270" spans="1:27">
      <c r="A2270" s="84" t="str">
        <f t="shared" si="246"/>
        <v>6844401267</v>
      </c>
      <c r="B2270" s="84" t="str">
        <f t="shared" si="247"/>
        <v>02-440-14</v>
      </c>
      <c r="C2270" s="113" t="s">
        <v>4201</v>
      </c>
      <c r="D2270" s="113" t="s">
        <v>4197</v>
      </c>
      <c r="E2270" s="113" t="s">
        <v>785</v>
      </c>
      <c r="F2270" s="114">
        <v>59</v>
      </c>
      <c r="G2270" s="113" t="s">
        <v>4198</v>
      </c>
      <c r="H2270" s="113" t="s">
        <v>86</v>
      </c>
      <c r="I2270" s="113" t="s">
        <v>4199</v>
      </c>
      <c r="J2270" s="113" t="s">
        <v>318</v>
      </c>
      <c r="K2270" s="113" t="s">
        <v>382</v>
      </c>
      <c r="L2270" s="113" t="s">
        <v>420</v>
      </c>
      <c r="M2270" s="113" t="s">
        <v>388</v>
      </c>
      <c r="N2270" s="113" t="s">
        <v>516</v>
      </c>
      <c r="O2270" s="113" t="s">
        <v>428</v>
      </c>
      <c r="P2270" s="113" t="s">
        <v>824</v>
      </c>
      <c r="Q2270" s="113">
        <v>267</v>
      </c>
      <c r="R2270" s="113" t="s">
        <v>86</v>
      </c>
      <c r="S2270" s="84" t="str">
        <f t="shared" si="245"/>
        <v>HATTERAS CASHMERE</v>
      </c>
      <c r="T2270" s="84" t="str">
        <f t="shared" si="248"/>
        <v>коричневый</v>
      </c>
      <c r="Y2270" s="60">
        <f t="shared" si="249"/>
        <v>2</v>
      </c>
      <c r="Z2270" s="49">
        <f t="shared" si="250"/>
        <v>440</v>
      </c>
      <c r="AA2270" s="60">
        <f t="shared" si="251"/>
        <v>2440</v>
      </c>
    </row>
    <row r="2271" spans="1:27">
      <c r="A2271" s="84" t="str">
        <f t="shared" si="246"/>
        <v>6844401267</v>
      </c>
      <c r="B2271" s="84" t="str">
        <f t="shared" si="247"/>
        <v>02-440-14</v>
      </c>
      <c r="C2271" s="113" t="s">
        <v>4202</v>
      </c>
      <c r="D2271" s="113" t="s">
        <v>4197</v>
      </c>
      <c r="E2271" s="113" t="s">
        <v>798</v>
      </c>
      <c r="F2271" s="114">
        <v>60</v>
      </c>
      <c r="G2271" s="113" t="s">
        <v>4198</v>
      </c>
      <c r="H2271" s="113" t="s">
        <v>86</v>
      </c>
      <c r="I2271" s="113" t="s">
        <v>4199</v>
      </c>
      <c r="J2271" s="113" t="s">
        <v>318</v>
      </c>
      <c r="K2271" s="113" t="s">
        <v>382</v>
      </c>
      <c r="L2271" s="113" t="s">
        <v>420</v>
      </c>
      <c r="M2271" s="113" t="s">
        <v>388</v>
      </c>
      <c r="N2271" s="113" t="s">
        <v>516</v>
      </c>
      <c r="O2271" s="113" t="s">
        <v>428</v>
      </c>
      <c r="P2271" s="113" t="s">
        <v>824</v>
      </c>
      <c r="Q2271" s="113">
        <v>267</v>
      </c>
      <c r="R2271" s="113" t="s">
        <v>86</v>
      </c>
      <c r="S2271" s="84" t="str">
        <f t="shared" si="245"/>
        <v>HATTERAS CASHMERE</v>
      </c>
      <c r="T2271" s="84" t="str">
        <f t="shared" si="248"/>
        <v>коричневый</v>
      </c>
      <c r="Y2271" s="60">
        <f t="shared" si="249"/>
        <v>2</v>
      </c>
      <c r="Z2271" s="49">
        <f t="shared" si="250"/>
        <v>440</v>
      </c>
      <c r="AA2271" s="60">
        <f t="shared" si="251"/>
        <v>2440</v>
      </c>
    </row>
    <row r="2272" spans="1:27">
      <c r="A2272" s="84" t="str">
        <f t="shared" si="246"/>
        <v>6844401267</v>
      </c>
      <c r="B2272" s="84" t="str">
        <f t="shared" si="247"/>
        <v>02-440-14</v>
      </c>
      <c r="C2272" s="113" t="s">
        <v>4203</v>
      </c>
      <c r="D2272" s="113" t="s">
        <v>4197</v>
      </c>
      <c r="E2272" s="113" t="s">
        <v>835</v>
      </c>
      <c r="F2272" s="114">
        <v>62</v>
      </c>
      <c r="G2272" s="113" t="s">
        <v>4198</v>
      </c>
      <c r="H2272" s="113" t="s">
        <v>86</v>
      </c>
      <c r="I2272" s="113" t="s">
        <v>4199</v>
      </c>
      <c r="J2272" s="113" t="s">
        <v>318</v>
      </c>
      <c r="K2272" s="113" t="s">
        <v>382</v>
      </c>
      <c r="L2272" s="113" t="s">
        <v>420</v>
      </c>
      <c r="M2272" s="113" t="s">
        <v>388</v>
      </c>
      <c r="N2272" s="113" t="s">
        <v>516</v>
      </c>
      <c r="O2272" s="113" t="s">
        <v>428</v>
      </c>
      <c r="P2272" s="113" t="s">
        <v>824</v>
      </c>
      <c r="Q2272" s="113">
        <v>267</v>
      </c>
      <c r="R2272" s="113" t="s">
        <v>86</v>
      </c>
      <c r="S2272" s="84" t="str">
        <f t="shared" si="245"/>
        <v>HATTERAS CASHMERE</v>
      </c>
      <c r="T2272" s="84" t="str">
        <f t="shared" si="248"/>
        <v>коричневый</v>
      </c>
      <c r="Y2272" s="60">
        <f t="shared" si="249"/>
        <v>2</v>
      </c>
      <c r="Z2272" s="49">
        <f t="shared" si="250"/>
        <v>440</v>
      </c>
      <c r="AA2272" s="60">
        <f t="shared" si="251"/>
        <v>2440</v>
      </c>
    </row>
    <row r="2273" spans="1:27">
      <c r="A2273" s="84" t="str">
        <f t="shared" si="246"/>
        <v>77819018</v>
      </c>
      <c r="B2273" s="84" t="str">
        <f t="shared" si="247"/>
        <v>02-441-13</v>
      </c>
      <c r="C2273" s="113" t="s">
        <v>4204</v>
      </c>
      <c r="D2273" s="113" t="s">
        <v>4205</v>
      </c>
      <c r="E2273" s="113" t="s">
        <v>800</v>
      </c>
      <c r="F2273" s="114">
        <v>0</v>
      </c>
      <c r="G2273" s="113" t="s">
        <v>4206</v>
      </c>
      <c r="H2273" s="113" t="s">
        <v>716</v>
      </c>
      <c r="I2273" s="113" t="s">
        <v>792</v>
      </c>
      <c r="J2273" s="113" t="s">
        <v>327</v>
      </c>
      <c r="K2273" s="113" t="s">
        <v>382</v>
      </c>
      <c r="L2273" s="113" t="s">
        <v>420</v>
      </c>
      <c r="M2273" s="113" t="s">
        <v>388</v>
      </c>
      <c r="N2273" s="113" t="s">
        <v>43</v>
      </c>
      <c r="O2273" s="113" t="s">
        <v>386</v>
      </c>
      <c r="P2273" s="113" t="s">
        <v>824</v>
      </c>
      <c r="Q2273" s="113">
        <v>8</v>
      </c>
      <c r="R2273" s="113" t="s">
        <v>199</v>
      </c>
      <c r="S2273" s="84" t="str">
        <f t="shared" si="245"/>
        <v>BASEBALL CAP PALM LEAF</v>
      </c>
      <c r="T2273" s="84" t="str">
        <f t="shared" si="248"/>
        <v>оранжевый / розовый</v>
      </c>
      <c r="Y2273" s="60">
        <f t="shared" si="249"/>
        <v>2</v>
      </c>
      <c r="Z2273" s="49">
        <f t="shared" si="250"/>
        <v>441</v>
      </c>
      <c r="AA2273" s="60">
        <f t="shared" si="251"/>
        <v>2441</v>
      </c>
    </row>
    <row r="2274" spans="1:27">
      <c r="A2274" s="84" t="str">
        <f t="shared" si="246"/>
        <v>949720372</v>
      </c>
      <c r="B2274" s="84" t="str">
        <f t="shared" si="247"/>
        <v>02-442-20</v>
      </c>
      <c r="C2274" s="113" t="s">
        <v>4207</v>
      </c>
      <c r="D2274" s="113" t="s">
        <v>4208</v>
      </c>
      <c r="E2274" s="113">
        <v>8</v>
      </c>
      <c r="F2274" s="114">
        <v>8</v>
      </c>
      <c r="G2274" s="113" t="s">
        <v>4209</v>
      </c>
      <c r="H2274" s="113" t="s">
        <v>65</v>
      </c>
      <c r="I2274" s="113" t="s">
        <v>810</v>
      </c>
      <c r="J2274" s="113" t="s">
        <v>337</v>
      </c>
      <c r="K2274" s="113" t="s">
        <v>382</v>
      </c>
      <c r="L2274" s="113" t="s">
        <v>420</v>
      </c>
      <c r="M2274" s="113" t="s">
        <v>389</v>
      </c>
      <c r="N2274" s="113" t="s">
        <v>32</v>
      </c>
      <c r="O2274" s="113" t="s">
        <v>386</v>
      </c>
      <c r="P2274" s="113" t="s">
        <v>824</v>
      </c>
      <c r="Q2274" s="113">
        <v>72</v>
      </c>
      <c r="R2274" s="113" t="s">
        <v>65</v>
      </c>
      <c r="S2274" s="84" t="str">
        <f t="shared" si="245"/>
        <v>GLOVES GOAT NAPPA</v>
      </c>
      <c r="T2274" s="84" t="str">
        <f t="shared" si="248"/>
        <v>желтый</v>
      </c>
      <c r="Y2274" s="60">
        <f t="shared" si="249"/>
        <v>2</v>
      </c>
      <c r="Z2274" s="49">
        <f t="shared" si="250"/>
        <v>442</v>
      </c>
      <c r="AA2274" s="60">
        <f t="shared" si="251"/>
        <v>2442</v>
      </c>
    </row>
    <row r="2275" spans="1:27">
      <c r="A2275" s="84" t="str">
        <f t="shared" si="246"/>
        <v>949720372</v>
      </c>
      <c r="B2275" s="84" t="str">
        <f t="shared" si="247"/>
        <v>02-442-20</v>
      </c>
      <c r="C2275" s="113" t="s">
        <v>4210</v>
      </c>
      <c r="D2275" s="113" t="s">
        <v>4208</v>
      </c>
      <c r="E2275" s="113">
        <v>8.5</v>
      </c>
      <c r="F2275" s="114">
        <v>85</v>
      </c>
      <c r="G2275" s="113" t="s">
        <v>4209</v>
      </c>
      <c r="H2275" s="113" t="s">
        <v>65</v>
      </c>
      <c r="I2275" s="113" t="s">
        <v>810</v>
      </c>
      <c r="J2275" s="113" t="s">
        <v>337</v>
      </c>
      <c r="K2275" s="113" t="s">
        <v>382</v>
      </c>
      <c r="L2275" s="113" t="s">
        <v>420</v>
      </c>
      <c r="M2275" s="113" t="s">
        <v>389</v>
      </c>
      <c r="N2275" s="113" t="s">
        <v>32</v>
      </c>
      <c r="O2275" s="113" t="s">
        <v>386</v>
      </c>
      <c r="P2275" s="113" t="s">
        <v>824</v>
      </c>
      <c r="Q2275" s="113">
        <v>72</v>
      </c>
      <c r="R2275" s="113" t="s">
        <v>65</v>
      </c>
      <c r="S2275" s="84" t="str">
        <f t="shared" si="245"/>
        <v>GLOVES GOAT NAPPA</v>
      </c>
      <c r="T2275" s="84" t="str">
        <f t="shared" si="248"/>
        <v>желтый</v>
      </c>
      <c r="Y2275" s="60">
        <f t="shared" si="249"/>
        <v>2</v>
      </c>
      <c r="Z2275" s="49">
        <f t="shared" si="250"/>
        <v>442</v>
      </c>
      <c r="AA2275" s="60">
        <f t="shared" si="251"/>
        <v>2442</v>
      </c>
    </row>
    <row r="2276" spans="1:27">
      <c r="A2276" s="84" t="str">
        <f t="shared" si="246"/>
        <v>94972111</v>
      </c>
      <c r="B2276" s="84" t="str">
        <f t="shared" si="247"/>
        <v>02-443-09</v>
      </c>
      <c r="C2276" s="113" t="s">
        <v>4211</v>
      </c>
      <c r="D2276" s="113" t="s">
        <v>4212</v>
      </c>
      <c r="E2276" s="113">
        <v>9</v>
      </c>
      <c r="F2276" s="114">
        <v>9</v>
      </c>
      <c r="G2276" s="113" t="s">
        <v>4213</v>
      </c>
      <c r="H2276" s="113" t="s">
        <v>53</v>
      </c>
      <c r="I2276" s="113" t="s">
        <v>810</v>
      </c>
      <c r="J2276" s="113" t="s">
        <v>337</v>
      </c>
      <c r="K2276" s="113" t="s">
        <v>382</v>
      </c>
      <c r="L2276" s="113" t="s">
        <v>420</v>
      </c>
      <c r="M2276" s="113" t="s">
        <v>389</v>
      </c>
      <c r="N2276" s="113" t="s">
        <v>32</v>
      </c>
      <c r="O2276" s="113" t="s">
        <v>386</v>
      </c>
      <c r="P2276" s="113" t="s">
        <v>824</v>
      </c>
      <c r="Q2276" s="113">
        <v>1</v>
      </c>
      <c r="R2276" s="113" t="s">
        <v>53</v>
      </c>
      <c r="S2276" s="84" t="str">
        <f t="shared" si="245"/>
        <v>GLOVES GOAT NUBUK</v>
      </c>
      <c r="T2276" s="84" t="str">
        <f t="shared" si="248"/>
        <v>черный</v>
      </c>
      <c r="Y2276" s="60">
        <f t="shared" si="249"/>
        <v>2</v>
      </c>
      <c r="Z2276" s="49">
        <f t="shared" si="250"/>
        <v>443</v>
      </c>
      <c r="AA2276" s="60">
        <f t="shared" si="251"/>
        <v>2443</v>
      </c>
    </row>
    <row r="2277" spans="1:27">
      <c r="A2277" s="84" t="str">
        <f t="shared" si="246"/>
        <v>94972151</v>
      </c>
      <c r="B2277" s="84" t="str">
        <f t="shared" si="247"/>
        <v>02-444-09</v>
      </c>
      <c r="C2277" s="113" t="s">
        <v>4214</v>
      </c>
      <c r="D2277" s="113" t="s">
        <v>4215</v>
      </c>
      <c r="E2277" s="113">
        <v>8</v>
      </c>
      <c r="F2277" s="114">
        <v>8</v>
      </c>
      <c r="G2277" s="113" t="s">
        <v>4216</v>
      </c>
      <c r="H2277" s="113" t="s">
        <v>53</v>
      </c>
      <c r="I2277" s="113" t="s">
        <v>810</v>
      </c>
      <c r="J2277" s="113" t="s">
        <v>337</v>
      </c>
      <c r="K2277" s="113" t="s">
        <v>382</v>
      </c>
      <c r="L2277" s="113" t="s">
        <v>420</v>
      </c>
      <c r="M2277" s="113" t="s">
        <v>389</v>
      </c>
      <c r="N2277" s="113" t="s">
        <v>32</v>
      </c>
      <c r="O2277" s="113" t="s">
        <v>386</v>
      </c>
      <c r="P2277" s="113" t="s">
        <v>824</v>
      </c>
      <c r="Q2277" s="113">
        <v>1</v>
      </c>
      <c r="R2277" s="113" t="s">
        <v>53</v>
      </c>
      <c r="S2277" s="84" t="str">
        <f t="shared" si="245"/>
        <v>GLOVES GOAT NAPPA</v>
      </c>
      <c r="T2277" s="84" t="str">
        <f t="shared" si="248"/>
        <v>черный</v>
      </c>
      <c r="Y2277" s="60">
        <f t="shared" si="249"/>
        <v>2</v>
      </c>
      <c r="Z2277" s="49">
        <f t="shared" si="250"/>
        <v>444</v>
      </c>
      <c r="AA2277" s="60">
        <f t="shared" si="251"/>
        <v>2444</v>
      </c>
    </row>
    <row r="2278" spans="1:27">
      <c r="A2278" s="84" t="str">
        <f t="shared" si="246"/>
        <v>94972151</v>
      </c>
      <c r="B2278" s="84" t="str">
        <f t="shared" si="247"/>
        <v>02-444-09</v>
      </c>
      <c r="C2278" s="113" t="s">
        <v>4217</v>
      </c>
      <c r="D2278" s="113" t="s">
        <v>4215</v>
      </c>
      <c r="E2278" s="113">
        <v>8.5</v>
      </c>
      <c r="F2278" s="114">
        <v>85</v>
      </c>
      <c r="G2278" s="113" t="s">
        <v>4216</v>
      </c>
      <c r="H2278" s="113" t="s">
        <v>53</v>
      </c>
      <c r="I2278" s="113" t="s">
        <v>810</v>
      </c>
      <c r="J2278" s="113" t="s">
        <v>337</v>
      </c>
      <c r="K2278" s="113" t="s">
        <v>382</v>
      </c>
      <c r="L2278" s="113" t="s">
        <v>420</v>
      </c>
      <c r="M2278" s="113" t="s">
        <v>389</v>
      </c>
      <c r="N2278" s="113" t="s">
        <v>32</v>
      </c>
      <c r="O2278" s="113" t="s">
        <v>386</v>
      </c>
      <c r="P2278" s="113" t="s">
        <v>824</v>
      </c>
      <c r="Q2278" s="113">
        <v>1</v>
      </c>
      <c r="R2278" s="113" t="s">
        <v>53</v>
      </c>
      <c r="S2278" s="84" t="str">
        <f t="shared" si="245"/>
        <v>GLOVES GOAT NAPPA</v>
      </c>
      <c r="T2278" s="84" t="str">
        <f t="shared" si="248"/>
        <v>черный</v>
      </c>
      <c r="Y2278" s="60">
        <f t="shared" si="249"/>
        <v>2</v>
      </c>
      <c r="Z2278" s="49">
        <f t="shared" si="250"/>
        <v>444</v>
      </c>
      <c r="AA2278" s="60">
        <f t="shared" si="251"/>
        <v>2444</v>
      </c>
    </row>
    <row r="2279" spans="1:27">
      <c r="A2279" s="84" t="str">
        <f t="shared" si="246"/>
        <v>94972151</v>
      </c>
      <c r="B2279" s="84" t="str">
        <f t="shared" si="247"/>
        <v>02-444-09</v>
      </c>
      <c r="C2279" s="113" t="s">
        <v>4218</v>
      </c>
      <c r="D2279" s="113" t="s">
        <v>4215</v>
      </c>
      <c r="E2279" s="113">
        <v>9</v>
      </c>
      <c r="F2279" s="114">
        <v>9</v>
      </c>
      <c r="G2279" s="113" t="s">
        <v>4216</v>
      </c>
      <c r="H2279" s="113" t="s">
        <v>53</v>
      </c>
      <c r="I2279" s="113" t="s">
        <v>810</v>
      </c>
      <c r="J2279" s="113" t="s">
        <v>337</v>
      </c>
      <c r="K2279" s="113" t="s">
        <v>382</v>
      </c>
      <c r="L2279" s="113" t="s">
        <v>420</v>
      </c>
      <c r="M2279" s="113" t="s">
        <v>389</v>
      </c>
      <c r="N2279" s="113" t="s">
        <v>32</v>
      </c>
      <c r="O2279" s="113" t="s">
        <v>386</v>
      </c>
      <c r="P2279" s="113" t="s">
        <v>824</v>
      </c>
      <c r="Q2279" s="113">
        <v>1</v>
      </c>
      <c r="R2279" s="113" t="s">
        <v>53</v>
      </c>
      <c r="S2279" s="84" t="str">
        <f t="shared" si="245"/>
        <v>GLOVES GOAT NAPPA</v>
      </c>
      <c r="T2279" s="84" t="str">
        <f t="shared" si="248"/>
        <v>черный</v>
      </c>
      <c r="Y2279" s="60">
        <f t="shared" si="249"/>
        <v>2</v>
      </c>
      <c r="Z2279" s="49">
        <f t="shared" si="250"/>
        <v>444</v>
      </c>
      <c r="AA2279" s="60">
        <f t="shared" si="251"/>
        <v>2444</v>
      </c>
    </row>
    <row r="2280" spans="1:27">
      <c r="A2280" s="84" t="str">
        <f t="shared" si="246"/>
        <v>949722166</v>
      </c>
      <c r="B2280" s="84" t="str">
        <f t="shared" si="247"/>
        <v>02-445-14</v>
      </c>
      <c r="C2280" s="113" t="s">
        <v>4219</v>
      </c>
      <c r="D2280" s="113" t="s">
        <v>4220</v>
      </c>
      <c r="E2280" s="113">
        <v>8.5</v>
      </c>
      <c r="F2280" s="114">
        <v>85</v>
      </c>
      <c r="G2280" s="113" t="s">
        <v>4221</v>
      </c>
      <c r="H2280" s="113" t="s">
        <v>86</v>
      </c>
      <c r="I2280" s="113" t="s">
        <v>810</v>
      </c>
      <c r="J2280" s="113" t="s">
        <v>337</v>
      </c>
      <c r="K2280" s="113" t="s">
        <v>382</v>
      </c>
      <c r="L2280" s="113" t="s">
        <v>420</v>
      </c>
      <c r="M2280" s="113" t="s">
        <v>389</v>
      </c>
      <c r="N2280" s="113" t="s">
        <v>32</v>
      </c>
      <c r="O2280" s="113" t="s">
        <v>386</v>
      </c>
      <c r="P2280" s="113" t="s">
        <v>824</v>
      </c>
      <c r="Q2280" s="113">
        <v>66</v>
      </c>
      <c r="R2280" s="113" t="s">
        <v>86</v>
      </c>
      <c r="S2280" s="84" t="str">
        <f t="shared" si="245"/>
        <v>GLOVES GOATSKIN</v>
      </c>
      <c r="T2280" s="84" t="str">
        <f t="shared" si="248"/>
        <v>коричневый</v>
      </c>
      <c r="Y2280" s="60">
        <f t="shared" si="249"/>
        <v>2</v>
      </c>
      <c r="Z2280" s="49">
        <f t="shared" si="250"/>
        <v>445</v>
      </c>
      <c r="AA2280" s="60">
        <f t="shared" si="251"/>
        <v>2445</v>
      </c>
    </row>
    <row r="2281" spans="1:27">
      <c r="A2281" s="84" t="str">
        <f t="shared" si="246"/>
        <v>949722166</v>
      </c>
      <c r="B2281" s="84" t="str">
        <f t="shared" si="247"/>
        <v>02-445-14</v>
      </c>
      <c r="C2281" s="113" t="s">
        <v>4222</v>
      </c>
      <c r="D2281" s="113" t="s">
        <v>4220</v>
      </c>
      <c r="E2281" s="113">
        <v>9</v>
      </c>
      <c r="F2281" s="114">
        <v>9</v>
      </c>
      <c r="G2281" s="113" t="s">
        <v>4221</v>
      </c>
      <c r="H2281" s="113" t="s">
        <v>86</v>
      </c>
      <c r="I2281" s="113" t="s">
        <v>810</v>
      </c>
      <c r="J2281" s="113" t="s">
        <v>337</v>
      </c>
      <c r="K2281" s="113" t="s">
        <v>382</v>
      </c>
      <c r="L2281" s="113" t="s">
        <v>420</v>
      </c>
      <c r="M2281" s="113" t="s">
        <v>389</v>
      </c>
      <c r="N2281" s="113" t="s">
        <v>32</v>
      </c>
      <c r="O2281" s="113" t="s">
        <v>386</v>
      </c>
      <c r="P2281" s="113" t="s">
        <v>824</v>
      </c>
      <c r="Q2281" s="113">
        <v>66</v>
      </c>
      <c r="R2281" s="113" t="s">
        <v>86</v>
      </c>
      <c r="S2281" s="84" t="str">
        <f t="shared" si="245"/>
        <v>GLOVES GOATSKIN</v>
      </c>
      <c r="T2281" s="84" t="str">
        <f t="shared" si="248"/>
        <v>коричневый</v>
      </c>
      <c r="Y2281" s="60">
        <f t="shared" si="249"/>
        <v>2</v>
      </c>
      <c r="Z2281" s="49">
        <f t="shared" si="250"/>
        <v>445</v>
      </c>
      <c r="AA2281" s="60">
        <f t="shared" si="251"/>
        <v>2445</v>
      </c>
    </row>
    <row r="2282" spans="1:27">
      <c r="A2282" s="84" t="str">
        <f t="shared" si="246"/>
        <v>949722166</v>
      </c>
      <c r="B2282" s="84" t="str">
        <f t="shared" si="247"/>
        <v>02-445-14</v>
      </c>
      <c r="C2282" s="113" t="s">
        <v>4223</v>
      </c>
      <c r="D2282" s="113" t="s">
        <v>4220</v>
      </c>
      <c r="E2282" s="113">
        <v>9.5</v>
      </c>
      <c r="F2282" s="114">
        <v>95</v>
      </c>
      <c r="G2282" s="113" t="s">
        <v>4221</v>
      </c>
      <c r="H2282" s="113" t="s">
        <v>86</v>
      </c>
      <c r="I2282" s="113" t="s">
        <v>810</v>
      </c>
      <c r="J2282" s="113" t="s">
        <v>337</v>
      </c>
      <c r="K2282" s="113" t="s">
        <v>382</v>
      </c>
      <c r="L2282" s="113" t="s">
        <v>420</v>
      </c>
      <c r="M2282" s="113" t="s">
        <v>389</v>
      </c>
      <c r="N2282" s="113" t="s">
        <v>32</v>
      </c>
      <c r="O2282" s="113" t="s">
        <v>386</v>
      </c>
      <c r="P2282" s="113" t="s">
        <v>824</v>
      </c>
      <c r="Q2282" s="113">
        <v>66</v>
      </c>
      <c r="R2282" s="113" t="s">
        <v>86</v>
      </c>
      <c r="S2282" s="84" t="str">
        <f t="shared" si="245"/>
        <v>GLOVES GOATSKIN</v>
      </c>
      <c r="T2282" s="84" t="str">
        <f t="shared" si="248"/>
        <v>коричневый</v>
      </c>
      <c r="Y2282" s="60">
        <f t="shared" si="249"/>
        <v>2</v>
      </c>
      <c r="Z2282" s="49">
        <f t="shared" si="250"/>
        <v>445</v>
      </c>
      <c r="AA2282" s="60">
        <f t="shared" si="251"/>
        <v>2445</v>
      </c>
    </row>
    <row r="2283" spans="1:27">
      <c r="A2283" s="84" t="str">
        <f t="shared" si="246"/>
        <v>85392012</v>
      </c>
      <c r="B2283" s="84" t="str">
        <f t="shared" si="247"/>
        <v>02-380-16</v>
      </c>
      <c r="C2283" s="113" t="s">
        <v>4224</v>
      </c>
      <c r="D2283" s="113" t="s">
        <v>4225</v>
      </c>
      <c r="E2283" s="113" t="s">
        <v>800</v>
      </c>
      <c r="F2283" s="114">
        <v>0</v>
      </c>
      <c r="G2283" s="113" t="s">
        <v>3698</v>
      </c>
      <c r="H2283" s="113" t="s">
        <v>71</v>
      </c>
      <c r="I2283" s="113" t="s">
        <v>3699</v>
      </c>
      <c r="J2283" s="113" t="s">
        <v>340</v>
      </c>
      <c r="K2283" s="113" t="s">
        <v>382</v>
      </c>
      <c r="L2283" s="113" t="s">
        <v>420</v>
      </c>
      <c r="M2283" s="113" t="s">
        <v>389</v>
      </c>
      <c r="N2283" s="113" t="s">
        <v>516</v>
      </c>
      <c r="O2283" s="113" t="s">
        <v>386</v>
      </c>
      <c r="P2283" s="113" t="s">
        <v>824</v>
      </c>
      <c r="Q2283" s="113">
        <v>2</v>
      </c>
      <c r="R2283" s="113" t="s">
        <v>71</v>
      </c>
      <c r="S2283" s="84" t="str">
        <f t="shared" si="245"/>
        <v>SURTH CASHMERE</v>
      </c>
      <c r="T2283" s="84" t="str">
        <f t="shared" si="248"/>
        <v>синий</v>
      </c>
      <c r="Y2283" s="60">
        <f t="shared" si="249"/>
        <v>2</v>
      </c>
      <c r="Z2283" s="49">
        <f t="shared" si="250"/>
        <v>380</v>
      </c>
      <c r="AA2283" s="60">
        <f t="shared" si="251"/>
        <v>2380</v>
      </c>
    </row>
    <row r="2284" spans="1:27">
      <c r="A2284" s="84" t="str">
        <f t="shared" si="246"/>
        <v>853920122</v>
      </c>
      <c r="B2284" s="84" t="str">
        <f t="shared" si="247"/>
        <v>02-380-72</v>
      </c>
      <c r="C2284" s="113" t="s">
        <v>4226</v>
      </c>
      <c r="D2284" s="113" t="s">
        <v>4227</v>
      </c>
      <c r="E2284" s="113" t="s">
        <v>800</v>
      </c>
      <c r="F2284" s="114">
        <v>0</v>
      </c>
      <c r="G2284" s="113" t="s">
        <v>3698</v>
      </c>
      <c r="H2284" s="113" t="s">
        <v>256</v>
      </c>
      <c r="I2284" s="113" t="s">
        <v>3699</v>
      </c>
      <c r="J2284" s="113" t="s">
        <v>340</v>
      </c>
      <c r="K2284" s="113" t="s">
        <v>382</v>
      </c>
      <c r="L2284" s="113" t="s">
        <v>420</v>
      </c>
      <c r="M2284" s="113" t="s">
        <v>389</v>
      </c>
      <c r="N2284" s="113" t="s">
        <v>516</v>
      </c>
      <c r="O2284" s="113" t="s">
        <v>386</v>
      </c>
      <c r="P2284" s="113" t="s">
        <v>824</v>
      </c>
      <c r="Q2284" s="113">
        <v>22</v>
      </c>
      <c r="R2284" s="113" t="s">
        <v>71</v>
      </c>
      <c r="S2284" s="84" t="str">
        <f t="shared" si="245"/>
        <v>SURTH CASHMERE</v>
      </c>
      <c r="T2284" s="84" t="str">
        <f t="shared" si="248"/>
        <v>синий / серый</v>
      </c>
      <c r="Y2284" s="60">
        <f t="shared" si="249"/>
        <v>2</v>
      </c>
      <c r="Z2284" s="49">
        <f t="shared" si="250"/>
        <v>380</v>
      </c>
      <c r="AA2284" s="60">
        <f t="shared" si="251"/>
        <v>2380</v>
      </c>
    </row>
    <row r="2285" spans="1:27">
      <c r="A2285" s="84" t="str">
        <f t="shared" si="246"/>
        <v>853920132</v>
      </c>
      <c r="B2285" s="84" t="str">
        <f t="shared" si="247"/>
        <v>02-380-05</v>
      </c>
      <c r="C2285" s="113" t="s">
        <v>4228</v>
      </c>
      <c r="D2285" s="113" t="s">
        <v>4229</v>
      </c>
      <c r="E2285" s="113" t="s">
        <v>800</v>
      </c>
      <c r="F2285" s="114">
        <v>0</v>
      </c>
      <c r="G2285" s="113" t="s">
        <v>3698</v>
      </c>
      <c r="H2285" s="113" t="s">
        <v>277</v>
      </c>
      <c r="I2285" s="113" t="s">
        <v>3699</v>
      </c>
      <c r="J2285" s="113" t="s">
        <v>340</v>
      </c>
      <c r="K2285" s="113" t="s">
        <v>382</v>
      </c>
      <c r="L2285" s="113" t="s">
        <v>420</v>
      </c>
      <c r="M2285" s="113" t="s">
        <v>389</v>
      </c>
      <c r="N2285" s="113" t="s">
        <v>516</v>
      </c>
      <c r="O2285" s="113" t="s">
        <v>386</v>
      </c>
      <c r="P2285" s="113" t="s">
        <v>824</v>
      </c>
      <c r="Q2285" s="113">
        <v>32</v>
      </c>
      <c r="R2285" s="113" t="s">
        <v>83</v>
      </c>
      <c r="S2285" s="84" t="str">
        <f t="shared" si="245"/>
        <v>SURTH CASHMERE</v>
      </c>
      <c r="T2285" s="84" t="str">
        <f t="shared" si="248"/>
        <v>темно-серый</v>
      </c>
      <c r="Y2285" s="60">
        <f t="shared" si="249"/>
        <v>2</v>
      </c>
      <c r="Z2285" s="49">
        <f t="shared" si="250"/>
        <v>380</v>
      </c>
      <c r="AA2285" s="60">
        <f t="shared" si="251"/>
        <v>2380</v>
      </c>
    </row>
    <row r="2286" spans="1:27">
      <c r="A2286" s="84" t="str">
        <f t="shared" si="246"/>
        <v>853930228</v>
      </c>
      <c r="B2286" s="84" t="str">
        <f t="shared" si="247"/>
        <v>02-446-21</v>
      </c>
      <c r="C2286" s="113" t="s">
        <v>4230</v>
      </c>
      <c r="D2286" s="113" t="s">
        <v>4231</v>
      </c>
      <c r="E2286" s="113" t="s">
        <v>800</v>
      </c>
      <c r="F2286" s="114">
        <v>0</v>
      </c>
      <c r="G2286" s="113" t="s">
        <v>4232</v>
      </c>
      <c r="H2286" s="113" t="s">
        <v>252</v>
      </c>
      <c r="I2286" s="113" t="s">
        <v>4233</v>
      </c>
      <c r="J2286" s="113" t="s">
        <v>340</v>
      </c>
      <c r="K2286" s="113" t="s">
        <v>382</v>
      </c>
      <c r="L2286" s="113" t="s">
        <v>420</v>
      </c>
      <c r="M2286" s="113" t="s">
        <v>389</v>
      </c>
      <c r="N2286" s="113" t="s">
        <v>44</v>
      </c>
      <c r="O2286" s="113" t="s">
        <v>386</v>
      </c>
      <c r="P2286" s="113" t="s">
        <v>824</v>
      </c>
      <c r="Q2286" s="113">
        <v>28</v>
      </c>
      <c r="R2286" s="113" t="s">
        <v>71</v>
      </c>
      <c r="S2286" s="84" t="str">
        <f t="shared" si="245"/>
        <v>BEANIE WOOL</v>
      </c>
      <c r="T2286" s="84" t="str">
        <f t="shared" si="248"/>
        <v>синий / красный</v>
      </c>
      <c r="Y2286" s="60">
        <f t="shared" si="249"/>
        <v>2</v>
      </c>
      <c r="Z2286" s="49">
        <f t="shared" si="250"/>
        <v>446</v>
      </c>
      <c r="AA2286" s="60">
        <f t="shared" si="251"/>
        <v>2446</v>
      </c>
    </row>
    <row r="2287" spans="1:27">
      <c r="A2287" s="84" t="str">
        <f t="shared" si="246"/>
        <v>853930235</v>
      </c>
      <c r="B2287" s="84" t="str">
        <f t="shared" si="247"/>
        <v>02-446-08</v>
      </c>
      <c r="C2287" s="113" t="s">
        <v>4234</v>
      </c>
      <c r="D2287" s="113" t="s">
        <v>4235</v>
      </c>
      <c r="E2287" s="113" t="s">
        <v>800</v>
      </c>
      <c r="F2287" s="114">
        <v>0</v>
      </c>
      <c r="G2287" s="113" t="s">
        <v>4232</v>
      </c>
      <c r="H2287" s="113" t="s">
        <v>83</v>
      </c>
      <c r="I2287" s="113" t="s">
        <v>4233</v>
      </c>
      <c r="J2287" s="113" t="s">
        <v>340</v>
      </c>
      <c r="K2287" s="113" t="s">
        <v>382</v>
      </c>
      <c r="L2287" s="113" t="s">
        <v>420</v>
      </c>
      <c r="M2287" s="113" t="s">
        <v>389</v>
      </c>
      <c r="N2287" s="113" t="s">
        <v>44</v>
      </c>
      <c r="O2287" s="113" t="s">
        <v>386</v>
      </c>
      <c r="P2287" s="113" t="s">
        <v>824</v>
      </c>
      <c r="Q2287" s="113">
        <v>35</v>
      </c>
      <c r="R2287" s="113" t="s">
        <v>83</v>
      </c>
      <c r="S2287" s="84" t="str">
        <f t="shared" si="245"/>
        <v>BEANIE WOOL</v>
      </c>
      <c r="T2287" s="84" t="str">
        <f t="shared" si="248"/>
        <v>серый</v>
      </c>
      <c r="Y2287" s="60">
        <f t="shared" si="249"/>
        <v>2</v>
      </c>
      <c r="Z2287" s="49">
        <f t="shared" si="250"/>
        <v>446</v>
      </c>
      <c r="AA2287" s="60">
        <f t="shared" si="251"/>
        <v>2446</v>
      </c>
    </row>
    <row r="2288" spans="1:27">
      <c r="A2288" s="84" t="str">
        <f t="shared" si="246"/>
        <v>859912024</v>
      </c>
      <c r="B2288" s="84" t="str">
        <f t="shared" si="247"/>
        <v>02-447-06</v>
      </c>
      <c r="C2288" s="113" t="s">
        <v>4236</v>
      </c>
      <c r="D2288" s="113" t="s">
        <v>4237</v>
      </c>
      <c r="E2288" s="113" t="s">
        <v>800</v>
      </c>
      <c r="F2288" s="114">
        <v>0</v>
      </c>
      <c r="G2288" s="113" t="s">
        <v>4238</v>
      </c>
      <c r="H2288" s="113" t="s">
        <v>71</v>
      </c>
      <c r="I2288" s="113" t="s">
        <v>812</v>
      </c>
      <c r="J2288" s="113" t="s">
        <v>340</v>
      </c>
      <c r="K2288" s="113" t="s">
        <v>382</v>
      </c>
      <c r="L2288" s="113" t="s">
        <v>420</v>
      </c>
      <c r="M2288" s="113" t="s">
        <v>389</v>
      </c>
      <c r="O2288" s="113" t="s">
        <v>386</v>
      </c>
      <c r="P2288" s="113" t="s">
        <v>824</v>
      </c>
      <c r="Q2288" s="113">
        <v>24</v>
      </c>
      <c r="R2288" s="113" t="s">
        <v>71</v>
      </c>
      <c r="S2288" s="84" t="str">
        <f t="shared" si="245"/>
        <v>BEANIE STRIPES</v>
      </c>
      <c r="T2288" s="84" t="str">
        <f t="shared" si="248"/>
        <v>синий</v>
      </c>
      <c r="Y2288" s="60">
        <f t="shared" si="249"/>
        <v>2</v>
      </c>
      <c r="Z2288" s="49">
        <f t="shared" si="250"/>
        <v>447</v>
      </c>
      <c r="AA2288" s="60">
        <f t="shared" si="251"/>
        <v>2447</v>
      </c>
    </row>
    <row r="2289" spans="1:27">
      <c r="A2289" s="84" t="str">
        <f t="shared" si="246"/>
        <v>859912313</v>
      </c>
      <c r="B2289" s="84" t="str">
        <f t="shared" si="247"/>
        <v>02-448-09</v>
      </c>
      <c r="C2289" s="113" t="s">
        <v>4239</v>
      </c>
      <c r="D2289" s="113" t="s">
        <v>4240</v>
      </c>
      <c r="E2289" s="113" t="s">
        <v>800</v>
      </c>
      <c r="F2289" s="114">
        <v>0</v>
      </c>
      <c r="G2289" s="113" t="s">
        <v>4241</v>
      </c>
      <c r="H2289" s="113" t="s">
        <v>53</v>
      </c>
      <c r="I2289" s="113" t="s">
        <v>812</v>
      </c>
      <c r="J2289" s="113" t="s">
        <v>342</v>
      </c>
      <c r="K2289" s="113" t="s">
        <v>382</v>
      </c>
      <c r="L2289" s="113" t="s">
        <v>420</v>
      </c>
      <c r="M2289" s="113" t="s">
        <v>389</v>
      </c>
      <c r="O2289" s="113" t="s">
        <v>386</v>
      </c>
      <c r="P2289" s="113" t="s">
        <v>824</v>
      </c>
      <c r="Q2289" s="113">
        <v>13</v>
      </c>
      <c r="R2289" s="113" t="s">
        <v>53</v>
      </c>
      <c r="S2289" s="84" t="str">
        <f t="shared" si="245"/>
        <v>BEANIE POMPON</v>
      </c>
      <c r="T2289" s="84" t="str">
        <f t="shared" si="248"/>
        <v>черный</v>
      </c>
      <c r="Y2289" s="60">
        <f t="shared" si="249"/>
        <v>2</v>
      </c>
      <c r="Z2289" s="49">
        <f t="shared" si="250"/>
        <v>448</v>
      </c>
      <c r="AA2289" s="60">
        <f t="shared" si="251"/>
        <v>2448</v>
      </c>
    </row>
    <row r="2290" spans="1:27">
      <c r="A2290" s="84" t="str">
        <f t="shared" si="246"/>
        <v>859912328</v>
      </c>
      <c r="B2290" s="84" t="str">
        <f t="shared" si="247"/>
        <v>02-448-06</v>
      </c>
      <c r="C2290" s="113" t="s">
        <v>4242</v>
      </c>
      <c r="D2290" s="113" t="s">
        <v>4243</v>
      </c>
      <c r="E2290" s="113" t="s">
        <v>800</v>
      </c>
      <c r="F2290" s="114">
        <v>0</v>
      </c>
      <c r="G2290" s="113" t="s">
        <v>4241</v>
      </c>
      <c r="H2290" s="113" t="s">
        <v>71</v>
      </c>
      <c r="I2290" s="113" t="s">
        <v>812</v>
      </c>
      <c r="J2290" s="113" t="s">
        <v>342</v>
      </c>
      <c r="K2290" s="113" t="s">
        <v>382</v>
      </c>
      <c r="L2290" s="113" t="s">
        <v>420</v>
      </c>
      <c r="M2290" s="113" t="s">
        <v>389</v>
      </c>
      <c r="O2290" s="113" t="s">
        <v>386</v>
      </c>
      <c r="P2290" s="113" t="s">
        <v>824</v>
      </c>
      <c r="Q2290" s="113">
        <v>28</v>
      </c>
      <c r="R2290" s="113" t="s">
        <v>71</v>
      </c>
      <c r="S2290" s="84" t="str">
        <f t="shared" si="245"/>
        <v>BEANIE POMPON</v>
      </c>
      <c r="T2290" s="84" t="str">
        <f t="shared" si="248"/>
        <v>синий</v>
      </c>
      <c r="Y2290" s="60">
        <f t="shared" si="249"/>
        <v>2</v>
      </c>
      <c r="Z2290" s="49">
        <f t="shared" si="250"/>
        <v>448</v>
      </c>
      <c r="AA2290" s="60">
        <f t="shared" si="251"/>
        <v>2448</v>
      </c>
    </row>
    <row r="2291" spans="1:27">
      <c r="A2291" s="84" t="str">
        <f t="shared" si="246"/>
        <v>859920122</v>
      </c>
      <c r="B2291" s="84" t="str">
        <f t="shared" si="247"/>
        <v>02-449-06</v>
      </c>
      <c r="C2291" s="113" t="s">
        <v>4244</v>
      </c>
      <c r="D2291" s="113" t="s">
        <v>4245</v>
      </c>
      <c r="E2291" s="113" t="s">
        <v>800</v>
      </c>
      <c r="F2291" s="114">
        <v>0</v>
      </c>
      <c r="G2291" s="113" t="s">
        <v>4246</v>
      </c>
      <c r="H2291" s="113" t="s">
        <v>71</v>
      </c>
      <c r="I2291" s="113" t="s">
        <v>4247</v>
      </c>
      <c r="J2291" s="113" t="s">
        <v>340</v>
      </c>
      <c r="K2291" s="113" t="s">
        <v>382</v>
      </c>
      <c r="L2291" s="113" t="s">
        <v>420</v>
      </c>
      <c r="M2291" s="113" t="s">
        <v>389</v>
      </c>
      <c r="N2291" s="113" t="s">
        <v>44</v>
      </c>
      <c r="O2291" s="113" t="s">
        <v>385</v>
      </c>
      <c r="P2291" s="113" t="s">
        <v>824</v>
      </c>
      <c r="Q2291" s="113">
        <v>22</v>
      </c>
      <c r="R2291" s="113" t="s">
        <v>71</v>
      </c>
      <c r="S2291" s="84" t="str">
        <f t="shared" si="245"/>
        <v>BEANIE LAMBSWOOL CASHMERE</v>
      </c>
      <c r="T2291" s="84" t="str">
        <f t="shared" si="248"/>
        <v>синий</v>
      </c>
      <c r="Y2291" s="60">
        <f t="shared" si="249"/>
        <v>2</v>
      </c>
      <c r="Z2291" s="49">
        <f t="shared" si="250"/>
        <v>449</v>
      </c>
      <c r="AA2291" s="60">
        <f t="shared" si="251"/>
        <v>2449</v>
      </c>
    </row>
    <row r="2292" spans="1:27">
      <c r="A2292" s="84" t="str">
        <f t="shared" si="246"/>
        <v>859920133</v>
      </c>
      <c r="B2292" s="84" t="str">
        <f t="shared" si="247"/>
        <v>02-449-08</v>
      </c>
      <c r="C2292" s="113" t="s">
        <v>4248</v>
      </c>
      <c r="D2292" s="113" t="s">
        <v>4249</v>
      </c>
      <c r="E2292" s="113" t="s">
        <v>800</v>
      </c>
      <c r="F2292" s="114">
        <v>0</v>
      </c>
      <c r="G2292" s="113" t="s">
        <v>4246</v>
      </c>
      <c r="H2292" s="113" t="s">
        <v>83</v>
      </c>
      <c r="I2292" s="113" t="s">
        <v>4247</v>
      </c>
      <c r="J2292" s="113" t="s">
        <v>340</v>
      </c>
      <c r="K2292" s="113" t="s">
        <v>382</v>
      </c>
      <c r="L2292" s="113" t="s">
        <v>420</v>
      </c>
      <c r="M2292" s="113" t="s">
        <v>389</v>
      </c>
      <c r="N2292" s="113" t="s">
        <v>44</v>
      </c>
      <c r="O2292" s="113" t="s">
        <v>385</v>
      </c>
      <c r="P2292" s="113" t="s">
        <v>824</v>
      </c>
      <c r="Q2292" s="113">
        <v>33</v>
      </c>
      <c r="R2292" s="113" t="s">
        <v>83</v>
      </c>
      <c r="S2292" s="84" t="str">
        <f t="shared" si="245"/>
        <v>BEANIE LAMBSWOOL CASHMERE</v>
      </c>
      <c r="T2292" s="84" t="str">
        <f t="shared" si="248"/>
        <v>серый</v>
      </c>
      <c r="Y2292" s="60">
        <f t="shared" si="249"/>
        <v>2</v>
      </c>
      <c r="Z2292" s="49">
        <f t="shared" si="250"/>
        <v>449</v>
      </c>
      <c r="AA2292" s="60">
        <f t="shared" si="251"/>
        <v>2449</v>
      </c>
    </row>
    <row r="2293" spans="1:27">
      <c r="A2293" s="84" t="str">
        <f t="shared" si="246"/>
        <v>859920224</v>
      </c>
      <c r="B2293" s="84" t="str">
        <f t="shared" si="247"/>
        <v>02-450-08</v>
      </c>
      <c r="C2293" s="113" t="s">
        <v>4250</v>
      </c>
      <c r="D2293" s="113" t="s">
        <v>4251</v>
      </c>
      <c r="E2293" s="113" t="s">
        <v>800</v>
      </c>
      <c r="F2293" s="114">
        <v>0</v>
      </c>
      <c r="G2293" s="113" t="s">
        <v>4252</v>
      </c>
      <c r="H2293" s="113" t="s">
        <v>256</v>
      </c>
      <c r="I2293" s="113" t="s">
        <v>3699</v>
      </c>
      <c r="J2293" s="113" t="s">
        <v>340</v>
      </c>
      <c r="K2293" s="113" t="s">
        <v>382</v>
      </c>
      <c r="L2293" s="113" t="s">
        <v>420</v>
      </c>
      <c r="M2293" s="113" t="s">
        <v>389</v>
      </c>
      <c r="N2293" s="113" t="s">
        <v>516</v>
      </c>
      <c r="O2293" s="113" t="s">
        <v>386</v>
      </c>
      <c r="P2293" s="113" t="s">
        <v>824</v>
      </c>
      <c r="Q2293" s="113">
        <v>24</v>
      </c>
      <c r="R2293" s="113" t="s">
        <v>71</v>
      </c>
      <c r="S2293" s="84" t="str">
        <f t="shared" si="245"/>
        <v>BEANIE CASHMERE</v>
      </c>
      <c r="T2293" s="84" t="str">
        <f t="shared" si="248"/>
        <v>синий / серый</v>
      </c>
      <c r="Y2293" s="60">
        <f t="shared" si="249"/>
        <v>2</v>
      </c>
      <c r="Z2293" s="49">
        <f t="shared" si="250"/>
        <v>450</v>
      </c>
      <c r="AA2293" s="60">
        <f t="shared" si="251"/>
        <v>2450</v>
      </c>
    </row>
    <row r="2294" spans="1:27">
      <c r="A2294" s="84" t="str">
        <f t="shared" si="246"/>
        <v>859920321</v>
      </c>
      <c r="B2294" s="84" t="str">
        <f t="shared" si="247"/>
        <v>02-451-06</v>
      </c>
      <c r="C2294" s="113" t="s">
        <v>4253</v>
      </c>
      <c r="D2294" s="113" t="s">
        <v>4254</v>
      </c>
      <c r="E2294" s="113" t="s">
        <v>800</v>
      </c>
      <c r="F2294" s="114">
        <v>0</v>
      </c>
      <c r="G2294" s="113" t="s">
        <v>4255</v>
      </c>
      <c r="H2294" s="113" t="s">
        <v>71</v>
      </c>
      <c r="I2294" s="113" t="s">
        <v>3699</v>
      </c>
      <c r="J2294" s="113" t="s">
        <v>340</v>
      </c>
      <c r="K2294" s="113" t="s">
        <v>382</v>
      </c>
      <c r="L2294" s="113" t="s">
        <v>420</v>
      </c>
      <c r="M2294" s="113" t="s">
        <v>389</v>
      </c>
      <c r="N2294" s="113" t="s">
        <v>516</v>
      </c>
      <c r="O2294" s="113" t="s">
        <v>386</v>
      </c>
      <c r="P2294" s="113" t="s">
        <v>824</v>
      </c>
      <c r="Q2294" s="113">
        <v>21</v>
      </c>
      <c r="R2294" s="113" t="s">
        <v>71</v>
      </c>
      <c r="S2294" s="84" t="str">
        <f t="shared" si="245"/>
        <v>BEANIE CASHMERE</v>
      </c>
      <c r="T2294" s="84" t="str">
        <f t="shared" si="248"/>
        <v>синий</v>
      </c>
      <c r="Y2294" s="60">
        <f t="shared" si="249"/>
        <v>2</v>
      </c>
      <c r="Z2294" s="49">
        <f t="shared" si="250"/>
        <v>451</v>
      </c>
      <c r="AA2294" s="60">
        <f t="shared" si="251"/>
        <v>2451</v>
      </c>
    </row>
    <row r="2295" spans="1:27">
      <c r="A2295" s="84" t="str">
        <f t="shared" si="246"/>
        <v>859920371</v>
      </c>
      <c r="B2295" s="84" t="str">
        <f t="shared" si="247"/>
        <v>02-451-08</v>
      </c>
      <c r="C2295" s="113" t="s">
        <v>4256</v>
      </c>
      <c r="D2295" s="113" t="s">
        <v>4257</v>
      </c>
      <c r="E2295" s="113" t="s">
        <v>800</v>
      </c>
      <c r="F2295" s="114">
        <v>0</v>
      </c>
      <c r="G2295" s="113" t="s">
        <v>4255</v>
      </c>
      <c r="H2295" s="113" t="s">
        <v>83</v>
      </c>
      <c r="I2295" s="113" t="s">
        <v>3699</v>
      </c>
      <c r="J2295" s="113" t="s">
        <v>340</v>
      </c>
      <c r="K2295" s="113" t="s">
        <v>382</v>
      </c>
      <c r="L2295" s="113" t="s">
        <v>420</v>
      </c>
      <c r="M2295" s="113" t="s">
        <v>389</v>
      </c>
      <c r="N2295" s="113" t="s">
        <v>516</v>
      </c>
      <c r="O2295" s="113" t="s">
        <v>386</v>
      </c>
      <c r="P2295" s="113" t="s">
        <v>824</v>
      </c>
      <c r="Q2295" s="113">
        <v>71</v>
      </c>
      <c r="R2295" s="113" t="s">
        <v>83</v>
      </c>
      <c r="S2295" s="84" t="str">
        <f t="shared" si="245"/>
        <v>BEANIE CASHMERE</v>
      </c>
      <c r="T2295" s="84" t="str">
        <f t="shared" si="248"/>
        <v>серый</v>
      </c>
      <c r="Y2295" s="60">
        <f t="shared" si="249"/>
        <v>2</v>
      </c>
      <c r="Z2295" s="49">
        <f t="shared" si="250"/>
        <v>451</v>
      </c>
      <c r="AA2295" s="60">
        <f t="shared" si="251"/>
        <v>2451</v>
      </c>
    </row>
    <row r="2296" spans="1:27">
      <c r="A2296" s="84" t="str">
        <f t="shared" si="246"/>
        <v>85992081</v>
      </c>
      <c r="B2296" s="84" t="str">
        <f t="shared" si="247"/>
        <v>02-383-09</v>
      </c>
      <c r="C2296" s="113" t="s">
        <v>4258</v>
      </c>
      <c r="D2296" s="113" t="s">
        <v>4259</v>
      </c>
      <c r="E2296" s="113" t="s">
        <v>800</v>
      </c>
      <c r="F2296" s="114">
        <v>0</v>
      </c>
      <c r="G2296" s="113" t="s">
        <v>3710</v>
      </c>
      <c r="H2296" s="113" t="s">
        <v>53</v>
      </c>
      <c r="I2296" s="113" t="s">
        <v>3699</v>
      </c>
      <c r="J2296" s="113" t="s">
        <v>340</v>
      </c>
      <c r="K2296" s="113" t="s">
        <v>382</v>
      </c>
      <c r="L2296" s="113" t="s">
        <v>420</v>
      </c>
      <c r="M2296" s="113" t="s">
        <v>389</v>
      </c>
      <c r="N2296" s="113" t="s">
        <v>516</v>
      </c>
      <c r="O2296" s="113" t="s">
        <v>386</v>
      </c>
      <c r="P2296" s="113" t="s">
        <v>824</v>
      </c>
      <c r="Q2296" s="113">
        <v>1</v>
      </c>
      <c r="R2296" s="113" t="s">
        <v>53</v>
      </c>
      <c r="S2296" s="84" t="str">
        <f t="shared" si="245"/>
        <v>BEANIE CASHMERE</v>
      </c>
      <c r="T2296" s="84" t="str">
        <f t="shared" si="248"/>
        <v>черный</v>
      </c>
      <c r="Y2296" s="60">
        <f t="shared" si="249"/>
        <v>2</v>
      </c>
      <c r="Z2296" s="49">
        <f t="shared" si="250"/>
        <v>383</v>
      </c>
      <c r="AA2296" s="60">
        <f t="shared" si="251"/>
        <v>2383</v>
      </c>
    </row>
    <row r="2297" spans="1:27">
      <c r="A2297" s="84" t="str">
        <f t="shared" si="246"/>
        <v>85992082</v>
      </c>
      <c r="B2297" s="84" t="str">
        <f t="shared" si="247"/>
        <v>02-383-89</v>
      </c>
      <c r="C2297" s="113" t="s">
        <v>4260</v>
      </c>
      <c r="D2297" s="113" t="s">
        <v>4261</v>
      </c>
      <c r="E2297" s="113" t="s">
        <v>800</v>
      </c>
      <c r="F2297" s="114">
        <v>0</v>
      </c>
      <c r="G2297" s="113" t="s">
        <v>3710</v>
      </c>
      <c r="H2297" s="113" t="s">
        <v>55</v>
      </c>
      <c r="I2297" s="113" t="s">
        <v>3699</v>
      </c>
      <c r="J2297" s="113" t="s">
        <v>340</v>
      </c>
      <c r="K2297" s="113" t="s">
        <v>382</v>
      </c>
      <c r="L2297" s="113" t="s">
        <v>420</v>
      </c>
      <c r="M2297" s="113" t="s">
        <v>389</v>
      </c>
      <c r="N2297" s="113" t="s">
        <v>516</v>
      </c>
      <c r="O2297" s="113" t="s">
        <v>386</v>
      </c>
      <c r="P2297" s="113" t="s">
        <v>824</v>
      </c>
      <c r="Q2297" s="113">
        <v>2</v>
      </c>
      <c r="R2297" s="113" t="s">
        <v>71</v>
      </c>
      <c r="S2297" s="84" t="str">
        <f t="shared" si="245"/>
        <v>BEANIE CASHMERE</v>
      </c>
      <c r="T2297" s="84" t="str">
        <f t="shared" si="248"/>
        <v>темно-синий</v>
      </c>
      <c r="Y2297" s="60">
        <f t="shared" si="249"/>
        <v>2</v>
      </c>
      <c r="Z2297" s="49">
        <f t="shared" si="250"/>
        <v>383</v>
      </c>
      <c r="AA2297" s="60">
        <f t="shared" si="251"/>
        <v>2383</v>
      </c>
    </row>
    <row r="2298" spans="1:27">
      <c r="A2298" s="84" t="str">
        <f t="shared" si="246"/>
        <v>859931121</v>
      </c>
      <c r="B2298" s="84" t="str">
        <f t="shared" si="247"/>
        <v>02-452-06</v>
      </c>
      <c r="C2298" s="113" t="s">
        <v>4262</v>
      </c>
      <c r="D2298" s="113" t="s">
        <v>4263</v>
      </c>
      <c r="E2298" s="113" t="s">
        <v>800</v>
      </c>
      <c r="F2298" s="114">
        <v>0</v>
      </c>
      <c r="G2298" s="113" t="s">
        <v>4264</v>
      </c>
      <c r="H2298" s="113" t="s">
        <v>71</v>
      </c>
      <c r="I2298" s="113" t="s">
        <v>4233</v>
      </c>
      <c r="J2298" s="113" t="s">
        <v>340</v>
      </c>
      <c r="K2298" s="113" t="s">
        <v>382</v>
      </c>
      <c r="L2298" s="113" t="s">
        <v>420</v>
      </c>
      <c r="M2298" s="113" t="s">
        <v>389</v>
      </c>
      <c r="N2298" s="113" t="s">
        <v>44</v>
      </c>
      <c r="O2298" s="113" t="s">
        <v>386</v>
      </c>
      <c r="P2298" s="113" t="s">
        <v>824</v>
      </c>
      <c r="Q2298" s="113">
        <v>21</v>
      </c>
      <c r="R2298" s="113" t="s">
        <v>71</v>
      </c>
      <c r="S2298" s="84" t="str">
        <f t="shared" si="245"/>
        <v>BEANIE WOOL</v>
      </c>
      <c r="T2298" s="84" t="str">
        <f t="shared" si="248"/>
        <v>синий</v>
      </c>
      <c r="Y2298" s="60">
        <f t="shared" si="249"/>
        <v>2</v>
      </c>
      <c r="Z2298" s="49">
        <f t="shared" si="250"/>
        <v>452</v>
      </c>
      <c r="AA2298" s="60">
        <f t="shared" si="251"/>
        <v>2452</v>
      </c>
    </row>
    <row r="2299" spans="1:27">
      <c r="A2299" s="84" t="str">
        <f t="shared" si="246"/>
        <v>859931961</v>
      </c>
      <c r="B2299" s="84" t="str">
        <f t="shared" si="247"/>
        <v>02-385-14</v>
      </c>
      <c r="C2299" s="113" t="s">
        <v>4265</v>
      </c>
      <c r="D2299" s="113" t="s">
        <v>4266</v>
      </c>
      <c r="E2299" s="113" t="s">
        <v>800</v>
      </c>
      <c r="F2299" s="114">
        <v>0</v>
      </c>
      <c r="G2299" s="113" t="s">
        <v>3720</v>
      </c>
      <c r="H2299" s="113" t="s">
        <v>86</v>
      </c>
      <c r="I2299" s="113" t="s">
        <v>786</v>
      </c>
      <c r="J2299" s="113" t="s">
        <v>340</v>
      </c>
      <c r="K2299" s="113" t="s">
        <v>382</v>
      </c>
      <c r="L2299" s="113" t="s">
        <v>420</v>
      </c>
      <c r="M2299" s="113" t="s">
        <v>389</v>
      </c>
      <c r="N2299" s="113" t="s">
        <v>44</v>
      </c>
      <c r="O2299" s="113" t="s">
        <v>385</v>
      </c>
      <c r="P2299" s="113" t="s">
        <v>824</v>
      </c>
      <c r="Q2299" s="113">
        <v>61</v>
      </c>
      <c r="R2299" s="113" t="s">
        <v>86</v>
      </c>
      <c r="S2299" s="84" t="str">
        <f t="shared" si="245"/>
        <v>ONALASKA CUFF MERINO</v>
      </c>
      <c r="T2299" s="84" t="str">
        <f t="shared" si="248"/>
        <v>коричневый</v>
      </c>
      <c r="Y2299" s="60">
        <f t="shared" si="249"/>
        <v>2</v>
      </c>
      <c r="Z2299" s="49">
        <f t="shared" si="250"/>
        <v>385</v>
      </c>
      <c r="AA2299" s="60">
        <f t="shared" si="251"/>
        <v>2385</v>
      </c>
    </row>
    <row r="2300" spans="1:27">
      <c r="A2300" s="84" t="str">
        <f t="shared" si="246"/>
        <v>859933363</v>
      </c>
      <c r="B2300" s="84" t="str">
        <f t="shared" si="247"/>
        <v>02-140-14</v>
      </c>
      <c r="C2300" s="113" t="s">
        <v>4267</v>
      </c>
      <c r="D2300" s="113" t="s">
        <v>4268</v>
      </c>
      <c r="E2300" s="113" t="s">
        <v>800</v>
      </c>
      <c r="F2300" s="114">
        <v>0</v>
      </c>
      <c r="G2300" s="113" t="s">
        <v>1630</v>
      </c>
      <c r="H2300" s="113" t="s">
        <v>86</v>
      </c>
      <c r="I2300" s="113" t="s">
        <v>811</v>
      </c>
      <c r="J2300" s="113" t="s">
        <v>514</v>
      </c>
      <c r="K2300" s="113" t="s">
        <v>382</v>
      </c>
      <c r="L2300" s="113" t="s">
        <v>420</v>
      </c>
      <c r="M2300" s="113" t="s">
        <v>389</v>
      </c>
      <c r="N2300" s="113" t="s">
        <v>44</v>
      </c>
      <c r="O2300" s="113" t="s">
        <v>385</v>
      </c>
      <c r="P2300" s="113" t="s">
        <v>824</v>
      </c>
      <c r="Q2300" s="113">
        <v>63</v>
      </c>
      <c r="R2300" s="113" t="s">
        <v>86</v>
      </c>
      <c r="S2300" s="84" t="str">
        <f t="shared" si="245"/>
        <v>LONG BEANIE</v>
      </c>
      <c r="T2300" s="84" t="str">
        <f t="shared" si="248"/>
        <v>коричневый</v>
      </c>
      <c r="Y2300" s="60">
        <f t="shared" si="249"/>
        <v>2</v>
      </c>
      <c r="Z2300" s="49">
        <f t="shared" si="250"/>
        <v>140</v>
      </c>
      <c r="AA2300" s="60">
        <f t="shared" si="251"/>
        <v>2140</v>
      </c>
    </row>
    <row r="2301" spans="1:27">
      <c r="A2301" s="84" t="str">
        <f t="shared" si="246"/>
        <v>859933522</v>
      </c>
      <c r="B2301" s="84" t="str">
        <f t="shared" si="247"/>
        <v>02-141-19</v>
      </c>
      <c r="C2301" s="113" t="s">
        <v>4269</v>
      </c>
      <c r="D2301" s="113" t="s">
        <v>4270</v>
      </c>
      <c r="E2301" s="113" t="s">
        <v>800</v>
      </c>
      <c r="F2301" s="114">
        <v>0</v>
      </c>
      <c r="G2301" s="113" t="s">
        <v>1633</v>
      </c>
      <c r="H2301" s="113" t="s">
        <v>767</v>
      </c>
      <c r="I2301" s="113" t="s">
        <v>819</v>
      </c>
      <c r="J2301" s="113" t="s">
        <v>340</v>
      </c>
      <c r="K2301" s="113" t="s">
        <v>382</v>
      </c>
      <c r="L2301" s="113" t="s">
        <v>420</v>
      </c>
      <c r="M2301" s="113" t="s">
        <v>389</v>
      </c>
      <c r="N2301" s="113" t="s">
        <v>44</v>
      </c>
      <c r="O2301" s="113" t="s">
        <v>385</v>
      </c>
      <c r="P2301" s="113" t="s">
        <v>824</v>
      </c>
      <c r="Q2301" s="113">
        <v>22</v>
      </c>
      <c r="R2301" s="113" t="s">
        <v>91</v>
      </c>
      <c r="S2301" s="84" t="str">
        <f t="shared" si="245"/>
        <v>WISCONSIN</v>
      </c>
      <c r="T2301" s="84" t="str">
        <f t="shared" si="248"/>
        <v>серо-голубой</v>
      </c>
      <c r="Y2301" s="60">
        <f t="shared" si="249"/>
        <v>2</v>
      </c>
      <c r="Z2301" s="49">
        <f t="shared" si="250"/>
        <v>141</v>
      </c>
      <c r="AA2301" s="60">
        <f t="shared" si="251"/>
        <v>2141</v>
      </c>
    </row>
    <row r="2302" spans="1:27">
      <c r="A2302" s="84" t="str">
        <f t="shared" si="246"/>
        <v>869920921</v>
      </c>
      <c r="B2302" s="84" t="str">
        <f t="shared" si="247"/>
        <v>02-453-09</v>
      </c>
      <c r="C2302" s="113" t="s">
        <v>4271</v>
      </c>
      <c r="D2302" s="113" t="s">
        <v>4272</v>
      </c>
      <c r="E2302" s="113" t="s">
        <v>800</v>
      </c>
      <c r="F2302" s="114">
        <v>0</v>
      </c>
      <c r="G2302" s="113" t="s">
        <v>4273</v>
      </c>
      <c r="H2302" s="113" t="s">
        <v>53</v>
      </c>
      <c r="I2302" s="113" t="s">
        <v>3699</v>
      </c>
      <c r="J2302" s="113" t="s">
        <v>514</v>
      </c>
      <c r="K2302" s="113" t="s">
        <v>382</v>
      </c>
      <c r="L2302" s="113" t="s">
        <v>420</v>
      </c>
      <c r="M2302" s="113" t="s">
        <v>389</v>
      </c>
      <c r="N2302" s="113" t="s">
        <v>516</v>
      </c>
      <c r="O2302" s="113" t="s">
        <v>386</v>
      </c>
      <c r="P2302" s="113" t="s">
        <v>824</v>
      </c>
      <c r="Q2302" s="113">
        <v>21</v>
      </c>
      <c r="R2302" s="113" t="s">
        <v>53</v>
      </c>
      <c r="S2302" s="84" t="str">
        <f t="shared" si="245"/>
        <v>LONG BEANIE CASHMERE</v>
      </c>
      <c r="T2302" s="84" t="str">
        <f t="shared" si="248"/>
        <v>черный</v>
      </c>
      <c r="Y2302" s="60">
        <f t="shared" si="249"/>
        <v>2</v>
      </c>
      <c r="Z2302" s="49">
        <f t="shared" si="250"/>
        <v>453</v>
      </c>
      <c r="AA2302" s="60">
        <f t="shared" si="251"/>
        <v>2453</v>
      </c>
    </row>
    <row r="2303" spans="1:27">
      <c r="A2303" s="84" t="str">
        <f t="shared" si="246"/>
        <v>869920971</v>
      </c>
      <c r="B2303" s="84" t="str">
        <f t="shared" si="247"/>
        <v>02-453-06</v>
      </c>
      <c r="C2303" s="113" t="s">
        <v>4274</v>
      </c>
      <c r="D2303" s="113" t="s">
        <v>4275</v>
      </c>
      <c r="E2303" s="113" t="s">
        <v>800</v>
      </c>
      <c r="F2303" s="114">
        <v>0</v>
      </c>
      <c r="G2303" s="113" t="s">
        <v>4273</v>
      </c>
      <c r="H2303" s="113" t="s">
        <v>83</v>
      </c>
      <c r="I2303" s="113" t="s">
        <v>3699</v>
      </c>
      <c r="J2303" s="113" t="s">
        <v>514</v>
      </c>
      <c r="K2303" s="113" t="s">
        <v>382</v>
      </c>
      <c r="L2303" s="113" t="s">
        <v>420</v>
      </c>
      <c r="M2303" s="113" t="s">
        <v>389</v>
      </c>
      <c r="N2303" s="113" t="s">
        <v>516</v>
      </c>
      <c r="O2303" s="113" t="s">
        <v>386</v>
      </c>
      <c r="P2303" s="113" t="s">
        <v>824</v>
      </c>
      <c r="Q2303" s="113">
        <v>71</v>
      </c>
      <c r="R2303" s="113" t="s">
        <v>83</v>
      </c>
      <c r="S2303" s="84" t="str">
        <f t="shared" si="245"/>
        <v>LONG BEANIE CASHMERE</v>
      </c>
      <c r="T2303" s="84" t="str">
        <f t="shared" si="248"/>
        <v>серый</v>
      </c>
      <c r="Y2303" s="60">
        <f t="shared" si="249"/>
        <v>2</v>
      </c>
      <c r="Z2303" s="49">
        <f t="shared" si="250"/>
        <v>453</v>
      </c>
      <c r="AA2303" s="60">
        <f t="shared" si="251"/>
        <v>2453</v>
      </c>
    </row>
    <row r="2304" spans="1:27">
      <c r="A2304" s="84" t="str">
        <f t="shared" si="246"/>
        <v>88201062</v>
      </c>
      <c r="B2304" s="84" t="str">
        <f t="shared" si="247"/>
        <v>02-454-06</v>
      </c>
      <c r="C2304" s="113" t="s">
        <v>4276</v>
      </c>
      <c r="D2304" s="113" t="s">
        <v>4277</v>
      </c>
      <c r="E2304" s="113" t="s">
        <v>787</v>
      </c>
      <c r="F2304" s="114">
        <v>57</v>
      </c>
      <c r="G2304" s="113" t="s">
        <v>4278</v>
      </c>
      <c r="H2304" s="113" t="s">
        <v>71</v>
      </c>
      <c r="I2304" s="113" t="s">
        <v>786</v>
      </c>
      <c r="J2304" s="113" t="s">
        <v>361</v>
      </c>
      <c r="K2304" s="113" t="s">
        <v>390</v>
      </c>
      <c r="L2304" s="113" t="s">
        <v>420</v>
      </c>
      <c r="M2304" s="113" t="s">
        <v>389</v>
      </c>
      <c r="N2304" s="113" t="s">
        <v>44</v>
      </c>
      <c r="O2304" s="113" t="s">
        <v>433</v>
      </c>
      <c r="P2304" s="113" t="s">
        <v>824</v>
      </c>
      <c r="Q2304" s="113">
        <v>2</v>
      </c>
      <c r="R2304" s="113" t="s">
        <v>71</v>
      </c>
      <c r="S2304" s="84" t="str">
        <f t="shared" si="245"/>
        <v>DOCKER WOOL</v>
      </c>
      <c r="T2304" s="84" t="str">
        <f t="shared" si="248"/>
        <v>синий</v>
      </c>
      <c r="Y2304" s="60">
        <f t="shared" si="249"/>
        <v>2</v>
      </c>
      <c r="Z2304" s="49">
        <f t="shared" si="250"/>
        <v>454</v>
      </c>
      <c r="AA2304" s="60">
        <f t="shared" si="251"/>
        <v>2454</v>
      </c>
    </row>
    <row r="2305" spans="1:27">
      <c r="A2305" s="84" t="str">
        <f t="shared" si="246"/>
        <v>88201062</v>
      </c>
      <c r="B2305" s="84" t="str">
        <f t="shared" si="247"/>
        <v>02-454-06</v>
      </c>
      <c r="C2305" s="113" t="s">
        <v>4279</v>
      </c>
      <c r="D2305" s="113" t="s">
        <v>4277</v>
      </c>
      <c r="E2305" s="113" t="s">
        <v>785</v>
      </c>
      <c r="F2305" s="114">
        <v>59</v>
      </c>
      <c r="G2305" s="113" t="s">
        <v>4278</v>
      </c>
      <c r="H2305" s="113" t="s">
        <v>71</v>
      </c>
      <c r="I2305" s="113" t="s">
        <v>786</v>
      </c>
      <c r="J2305" s="113" t="s">
        <v>361</v>
      </c>
      <c r="K2305" s="113" t="s">
        <v>390</v>
      </c>
      <c r="L2305" s="113" t="s">
        <v>420</v>
      </c>
      <c r="M2305" s="113" t="s">
        <v>389</v>
      </c>
      <c r="N2305" s="113" t="s">
        <v>44</v>
      </c>
      <c r="O2305" s="113" t="s">
        <v>433</v>
      </c>
      <c r="P2305" s="113" t="s">
        <v>824</v>
      </c>
      <c r="Q2305" s="113">
        <v>2</v>
      </c>
      <c r="R2305" s="113" t="s">
        <v>71</v>
      </c>
      <c r="S2305" s="84" t="str">
        <f t="shared" si="245"/>
        <v>DOCKER WOOL</v>
      </c>
      <c r="T2305" s="84" t="str">
        <f t="shared" si="248"/>
        <v>синий</v>
      </c>
      <c r="Y2305" s="60">
        <f t="shared" si="249"/>
        <v>2</v>
      </c>
      <c r="Z2305" s="49">
        <f t="shared" si="250"/>
        <v>454</v>
      </c>
      <c r="AA2305" s="60">
        <f t="shared" si="251"/>
        <v>2454</v>
      </c>
    </row>
    <row r="2306" spans="1:27">
      <c r="A2306" s="84" t="str">
        <f t="shared" si="246"/>
        <v>882010632</v>
      </c>
      <c r="B2306" s="84" t="str">
        <f t="shared" si="247"/>
        <v>02-454-08</v>
      </c>
      <c r="C2306" s="113" t="s">
        <v>4280</v>
      </c>
      <c r="D2306" s="113" t="s">
        <v>4281</v>
      </c>
      <c r="E2306" s="113" t="s">
        <v>787</v>
      </c>
      <c r="F2306" s="114">
        <v>57</v>
      </c>
      <c r="G2306" s="113" t="s">
        <v>4278</v>
      </c>
      <c r="H2306" s="113" t="s">
        <v>83</v>
      </c>
      <c r="I2306" s="113" t="s">
        <v>786</v>
      </c>
      <c r="J2306" s="113" t="s">
        <v>361</v>
      </c>
      <c r="K2306" s="113" t="s">
        <v>390</v>
      </c>
      <c r="L2306" s="113" t="s">
        <v>420</v>
      </c>
      <c r="M2306" s="113" t="s">
        <v>389</v>
      </c>
      <c r="N2306" s="113" t="s">
        <v>44</v>
      </c>
      <c r="O2306" s="113" t="s">
        <v>433</v>
      </c>
      <c r="P2306" s="113" t="s">
        <v>824</v>
      </c>
      <c r="Q2306" s="113">
        <v>32</v>
      </c>
      <c r="R2306" s="113" t="s">
        <v>83</v>
      </c>
      <c r="S2306" s="84" t="str">
        <f t="shared" ref="S2306:S2369" si="252">IF(A2306&lt;&gt;"",IF(FIND(" ",G2306)&gt;=1,MID(G2306,FIND(" ",G2306)+1,LEN(G2306)),""),"")</f>
        <v>DOCKER WOOL</v>
      </c>
      <c r="T2306" s="84" t="str">
        <f t="shared" si="248"/>
        <v>серый</v>
      </c>
      <c r="Y2306" s="60">
        <f t="shared" si="249"/>
        <v>2</v>
      </c>
      <c r="Z2306" s="49">
        <f t="shared" si="250"/>
        <v>454</v>
      </c>
      <c r="AA2306" s="60">
        <f t="shared" si="251"/>
        <v>2454</v>
      </c>
    </row>
    <row r="2307" spans="1:27">
      <c r="A2307" s="84" t="str">
        <f t="shared" ref="A2307:A2370" si="253">IF(G2307&amp;Q2307&lt;&gt;"",IF(FIND(" ",G2307)&gt;=1,MID(G2307,1,FIND(" ",G2307)-1)&amp;Q2307,G2307&amp;Q2307),"")</f>
        <v>882010632</v>
      </c>
      <c r="B2307" s="84" t="str">
        <f t="shared" ref="B2307:B2370" si="254">IF(C2307&lt;&gt;"",LEFT(C2307,9),"")</f>
        <v>02-454-08</v>
      </c>
      <c r="C2307" s="113" t="s">
        <v>4282</v>
      </c>
      <c r="D2307" s="113" t="s">
        <v>4281</v>
      </c>
      <c r="E2307" s="113" t="s">
        <v>785</v>
      </c>
      <c r="F2307" s="114">
        <v>59</v>
      </c>
      <c r="G2307" s="113" t="s">
        <v>4278</v>
      </c>
      <c r="H2307" s="113" t="s">
        <v>83</v>
      </c>
      <c r="I2307" s="113" t="s">
        <v>786</v>
      </c>
      <c r="J2307" s="113" t="s">
        <v>361</v>
      </c>
      <c r="K2307" s="113" t="s">
        <v>390</v>
      </c>
      <c r="L2307" s="113" t="s">
        <v>420</v>
      </c>
      <c r="M2307" s="113" t="s">
        <v>389</v>
      </c>
      <c r="N2307" s="113" t="s">
        <v>44</v>
      </c>
      <c r="O2307" s="113" t="s">
        <v>433</v>
      </c>
      <c r="P2307" s="113" t="s">
        <v>824</v>
      </c>
      <c r="Q2307" s="113">
        <v>32</v>
      </c>
      <c r="R2307" s="113" t="s">
        <v>83</v>
      </c>
      <c r="S2307" s="84" t="str">
        <f t="shared" si="252"/>
        <v>DOCKER WOOL</v>
      </c>
      <c r="T2307" s="84" t="str">
        <f t="shared" ref="T2307:T2370" si="255">IF(H2307&lt;&gt;"",H2307,"")</f>
        <v>серый</v>
      </c>
      <c r="Y2307" s="60">
        <f t="shared" ref="Y2307:Y2370" si="256">IFERROR(VALUE(MID($C2307,1,2)),0)</f>
        <v>2</v>
      </c>
      <c r="Z2307" s="49">
        <f t="shared" ref="Z2307:Z2370" si="257">IFERROR(VALUE(MID($C2307,4,3)),0)</f>
        <v>454</v>
      </c>
      <c r="AA2307" s="60">
        <f t="shared" ref="AA2307:AA2370" si="258">VALUE(RIGHT("00"&amp;Y2307,2)&amp;RIGHT("000"&amp;Z2307,3))</f>
        <v>2454</v>
      </c>
    </row>
    <row r="2308" spans="1:27">
      <c r="A2308" s="84" t="str">
        <f t="shared" si="253"/>
        <v>8820502322</v>
      </c>
      <c r="B2308" s="84" t="str">
        <f t="shared" si="254"/>
        <v>02-455-00</v>
      </c>
      <c r="C2308" s="113" t="s">
        <v>4283</v>
      </c>
      <c r="D2308" s="113" t="s">
        <v>4284</v>
      </c>
      <c r="E2308" s="113" t="s">
        <v>787</v>
      </c>
      <c r="F2308" s="114">
        <v>57</v>
      </c>
      <c r="G2308" s="113" t="s">
        <v>4285</v>
      </c>
      <c r="H2308" s="113" t="s">
        <v>256</v>
      </c>
      <c r="I2308" s="113" t="s">
        <v>786</v>
      </c>
      <c r="J2308" s="113" t="s">
        <v>361</v>
      </c>
      <c r="K2308" s="113" t="s">
        <v>390</v>
      </c>
      <c r="L2308" s="113" t="s">
        <v>420</v>
      </c>
      <c r="M2308" s="113" t="s">
        <v>389</v>
      </c>
      <c r="N2308" s="113" t="s">
        <v>44</v>
      </c>
      <c r="O2308" s="113" t="s">
        <v>433</v>
      </c>
      <c r="P2308" s="113" t="s">
        <v>824</v>
      </c>
      <c r="Q2308" s="113">
        <v>322</v>
      </c>
      <c r="R2308" s="113" t="s">
        <v>71</v>
      </c>
      <c r="S2308" s="84" t="str">
        <f t="shared" si="252"/>
        <v>DOCKER WOOL HERRINGBONE</v>
      </c>
      <c r="T2308" s="84" t="str">
        <f t="shared" si="255"/>
        <v>синий / серый</v>
      </c>
      <c r="Y2308" s="60">
        <f t="shared" si="256"/>
        <v>2</v>
      </c>
      <c r="Z2308" s="49">
        <f t="shared" si="257"/>
        <v>455</v>
      </c>
      <c r="AA2308" s="60">
        <f t="shared" si="258"/>
        <v>2455</v>
      </c>
    </row>
    <row r="2309" spans="1:27">
      <c r="A2309" s="84" t="str">
        <f t="shared" si="253"/>
        <v>8820502322</v>
      </c>
      <c r="B2309" s="84" t="str">
        <f t="shared" si="254"/>
        <v>02-455-00</v>
      </c>
      <c r="C2309" s="113" t="s">
        <v>4286</v>
      </c>
      <c r="D2309" s="113" t="s">
        <v>4284</v>
      </c>
      <c r="E2309" s="113" t="s">
        <v>785</v>
      </c>
      <c r="F2309" s="114">
        <v>59</v>
      </c>
      <c r="G2309" s="113" t="s">
        <v>4285</v>
      </c>
      <c r="H2309" s="113" t="s">
        <v>256</v>
      </c>
      <c r="I2309" s="113" t="s">
        <v>786</v>
      </c>
      <c r="J2309" s="113" t="s">
        <v>361</v>
      </c>
      <c r="K2309" s="113" t="s">
        <v>390</v>
      </c>
      <c r="L2309" s="113" t="s">
        <v>420</v>
      </c>
      <c r="M2309" s="113" t="s">
        <v>389</v>
      </c>
      <c r="N2309" s="113" t="s">
        <v>44</v>
      </c>
      <c r="O2309" s="113" t="s">
        <v>433</v>
      </c>
      <c r="P2309" s="113" t="s">
        <v>824</v>
      </c>
      <c r="Q2309" s="113">
        <v>322</v>
      </c>
      <c r="R2309" s="113" t="s">
        <v>71</v>
      </c>
      <c r="S2309" s="84" t="str">
        <f t="shared" si="252"/>
        <v>DOCKER WOOL HERRINGBONE</v>
      </c>
      <c r="T2309" s="84" t="str">
        <f t="shared" si="255"/>
        <v>синий / серый</v>
      </c>
      <c r="Y2309" s="60">
        <f t="shared" si="256"/>
        <v>2</v>
      </c>
      <c r="Z2309" s="49">
        <f t="shared" si="257"/>
        <v>455</v>
      </c>
      <c r="AA2309" s="60">
        <f t="shared" si="258"/>
        <v>2455</v>
      </c>
    </row>
    <row r="2310" spans="1:27">
      <c r="A2310" s="84" t="str">
        <f t="shared" si="253"/>
        <v>8820502322</v>
      </c>
      <c r="B2310" s="84" t="str">
        <f t="shared" si="254"/>
        <v>02-455-00</v>
      </c>
      <c r="C2310" s="113" t="s">
        <v>4287</v>
      </c>
      <c r="D2310" s="113" t="s">
        <v>4284</v>
      </c>
      <c r="E2310" s="113" t="s">
        <v>788</v>
      </c>
      <c r="F2310" s="114">
        <v>61</v>
      </c>
      <c r="G2310" s="113" t="s">
        <v>4285</v>
      </c>
      <c r="H2310" s="113" t="s">
        <v>256</v>
      </c>
      <c r="I2310" s="113" t="s">
        <v>786</v>
      </c>
      <c r="J2310" s="113" t="s">
        <v>361</v>
      </c>
      <c r="K2310" s="113" t="s">
        <v>390</v>
      </c>
      <c r="L2310" s="113" t="s">
        <v>420</v>
      </c>
      <c r="M2310" s="113" t="s">
        <v>389</v>
      </c>
      <c r="N2310" s="113" t="s">
        <v>44</v>
      </c>
      <c r="O2310" s="113" t="s">
        <v>433</v>
      </c>
      <c r="P2310" s="113" t="s">
        <v>824</v>
      </c>
      <c r="Q2310" s="113">
        <v>322</v>
      </c>
      <c r="R2310" s="113" t="s">
        <v>71</v>
      </c>
      <c r="S2310" s="84" t="str">
        <f t="shared" si="252"/>
        <v>DOCKER WOOL HERRINGBONE</v>
      </c>
      <c r="T2310" s="84" t="str">
        <f t="shared" si="255"/>
        <v>синий / серый</v>
      </c>
      <c r="Y2310" s="60">
        <f t="shared" si="256"/>
        <v>2</v>
      </c>
      <c r="Z2310" s="49">
        <f t="shared" si="257"/>
        <v>455</v>
      </c>
      <c r="AA2310" s="60">
        <f t="shared" si="258"/>
        <v>2455</v>
      </c>
    </row>
    <row r="2311" spans="1:27">
      <c r="A2311" s="84" t="str">
        <f t="shared" si="253"/>
        <v>8820502333</v>
      </c>
      <c r="B2311" s="84" t="str">
        <f t="shared" si="254"/>
        <v>02-455-08</v>
      </c>
      <c r="C2311" s="113" t="s">
        <v>4288</v>
      </c>
      <c r="D2311" s="113" t="s">
        <v>4289</v>
      </c>
      <c r="E2311" s="113" t="s">
        <v>790</v>
      </c>
      <c r="F2311" s="114">
        <v>55</v>
      </c>
      <c r="G2311" s="113" t="s">
        <v>4285</v>
      </c>
      <c r="H2311" s="113" t="s">
        <v>83</v>
      </c>
      <c r="I2311" s="113" t="s">
        <v>786</v>
      </c>
      <c r="J2311" s="113" t="s">
        <v>361</v>
      </c>
      <c r="K2311" s="113" t="s">
        <v>390</v>
      </c>
      <c r="L2311" s="113" t="s">
        <v>420</v>
      </c>
      <c r="M2311" s="113" t="s">
        <v>389</v>
      </c>
      <c r="N2311" s="113" t="s">
        <v>44</v>
      </c>
      <c r="O2311" s="113" t="s">
        <v>433</v>
      </c>
      <c r="P2311" s="113" t="s">
        <v>824</v>
      </c>
      <c r="Q2311" s="113">
        <v>333</v>
      </c>
      <c r="R2311" s="113" t="s">
        <v>83</v>
      </c>
      <c r="S2311" s="84" t="str">
        <f t="shared" si="252"/>
        <v>DOCKER WOOL HERRINGBONE</v>
      </c>
      <c r="T2311" s="84" t="str">
        <f t="shared" si="255"/>
        <v>серый</v>
      </c>
      <c r="Y2311" s="60">
        <f t="shared" si="256"/>
        <v>2</v>
      </c>
      <c r="Z2311" s="49">
        <f t="shared" si="257"/>
        <v>455</v>
      </c>
      <c r="AA2311" s="60">
        <f t="shared" si="258"/>
        <v>2455</v>
      </c>
    </row>
    <row r="2312" spans="1:27">
      <c r="A2312" s="84" t="str">
        <f t="shared" si="253"/>
        <v>8820502333</v>
      </c>
      <c r="B2312" s="84" t="str">
        <f t="shared" si="254"/>
        <v>02-455-08</v>
      </c>
      <c r="C2312" s="113" t="s">
        <v>4290</v>
      </c>
      <c r="D2312" s="113" t="s">
        <v>4289</v>
      </c>
      <c r="E2312" s="113" t="s">
        <v>787</v>
      </c>
      <c r="F2312" s="114">
        <v>57</v>
      </c>
      <c r="G2312" s="113" t="s">
        <v>4285</v>
      </c>
      <c r="H2312" s="113" t="s">
        <v>83</v>
      </c>
      <c r="I2312" s="113" t="s">
        <v>786</v>
      </c>
      <c r="J2312" s="113" t="s">
        <v>361</v>
      </c>
      <c r="K2312" s="113" t="s">
        <v>390</v>
      </c>
      <c r="L2312" s="113" t="s">
        <v>420</v>
      </c>
      <c r="M2312" s="113" t="s">
        <v>389</v>
      </c>
      <c r="N2312" s="113" t="s">
        <v>44</v>
      </c>
      <c r="O2312" s="113" t="s">
        <v>433</v>
      </c>
      <c r="P2312" s="113" t="s">
        <v>824</v>
      </c>
      <c r="Q2312" s="113">
        <v>333</v>
      </c>
      <c r="R2312" s="113" t="s">
        <v>83</v>
      </c>
      <c r="S2312" s="84" t="str">
        <f t="shared" si="252"/>
        <v>DOCKER WOOL HERRINGBONE</v>
      </c>
      <c r="T2312" s="84" t="str">
        <f t="shared" si="255"/>
        <v>серый</v>
      </c>
      <c r="Y2312" s="60">
        <f t="shared" si="256"/>
        <v>2</v>
      </c>
      <c r="Z2312" s="49">
        <f t="shared" si="257"/>
        <v>455</v>
      </c>
      <c r="AA2312" s="60">
        <f t="shared" si="258"/>
        <v>2455</v>
      </c>
    </row>
    <row r="2313" spans="1:27">
      <c r="A2313" s="84" t="str">
        <f t="shared" si="253"/>
        <v>8820502333</v>
      </c>
      <c r="B2313" s="84" t="str">
        <f t="shared" si="254"/>
        <v>02-455-08</v>
      </c>
      <c r="C2313" s="113" t="s">
        <v>4291</v>
      </c>
      <c r="D2313" s="113" t="s">
        <v>4289</v>
      </c>
      <c r="E2313" s="113" t="s">
        <v>785</v>
      </c>
      <c r="F2313" s="114">
        <v>59</v>
      </c>
      <c r="G2313" s="113" t="s">
        <v>4285</v>
      </c>
      <c r="H2313" s="113" t="s">
        <v>83</v>
      </c>
      <c r="I2313" s="113" t="s">
        <v>786</v>
      </c>
      <c r="J2313" s="113" t="s">
        <v>361</v>
      </c>
      <c r="K2313" s="113" t="s">
        <v>390</v>
      </c>
      <c r="L2313" s="113" t="s">
        <v>420</v>
      </c>
      <c r="M2313" s="113" t="s">
        <v>389</v>
      </c>
      <c r="N2313" s="113" t="s">
        <v>44</v>
      </c>
      <c r="O2313" s="113" t="s">
        <v>433</v>
      </c>
      <c r="P2313" s="113" t="s">
        <v>824</v>
      </c>
      <c r="Q2313" s="113">
        <v>333</v>
      </c>
      <c r="R2313" s="113" t="s">
        <v>83</v>
      </c>
      <c r="S2313" s="84" t="str">
        <f t="shared" si="252"/>
        <v>DOCKER WOOL HERRINGBONE</v>
      </c>
      <c r="T2313" s="84" t="str">
        <f t="shared" si="255"/>
        <v>серый</v>
      </c>
      <c r="Y2313" s="60">
        <f t="shared" si="256"/>
        <v>2</v>
      </c>
      <c r="Z2313" s="49">
        <f t="shared" si="257"/>
        <v>455</v>
      </c>
      <c r="AA2313" s="60">
        <f t="shared" si="258"/>
        <v>2455</v>
      </c>
    </row>
    <row r="2314" spans="1:27">
      <c r="A2314" s="84" t="str">
        <f t="shared" si="253"/>
        <v>8820502333</v>
      </c>
      <c r="B2314" s="84" t="str">
        <f t="shared" si="254"/>
        <v>02-455-08</v>
      </c>
      <c r="C2314" s="113" t="s">
        <v>4292</v>
      </c>
      <c r="D2314" s="113" t="s">
        <v>4289</v>
      </c>
      <c r="E2314" s="113" t="s">
        <v>788</v>
      </c>
      <c r="F2314" s="114">
        <v>61</v>
      </c>
      <c r="G2314" s="113" t="s">
        <v>4285</v>
      </c>
      <c r="H2314" s="113" t="s">
        <v>83</v>
      </c>
      <c r="I2314" s="113" t="s">
        <v>786</v>
      </c>
      <c r="J2314" s="113" t="s">
        <v>361</v>
      </c>
      <c r="K2314" s="113" t="s">
        <v>390</v>
      </c>
      <c r="L2314" s="113" t="s">
        <v>420</v>
      </c>
      <c r="M2314" s="113" t="s">
        <v>389</v>
      </c>
      <c r="N2314" s="113" t="s">
        <v>44</v>
      </c>
      <c r="O2314" s="113" t="s">
        <v>433</v>
      </c>
      <c r="P2314" s="113" t="s">
        <v>824</v>
      </c>
      <c r="Q2314" s="113">
        <v>333</v>
      </c>
      <c r="R2314" s="113" t="s">
        <v>83</v>
      </c>
      <c r="S2314" s="84" t="str">
        <f t="shared" si="252"/>
        <v>DOCKER WOOL HERRINGBONE</v>
      </c>
      <c r="T2314" s="84" t="str">
        <f t="shared" si="255"/>
        <v>серый</v>
      </c>
      <c r="Y2314" s="60">
        <f t="shared" si="256"/>
        <v>2</v>
      </c>
      <c r="Z2314" s="49">
        <f t="shared" si="257"/>
        <v>455</v>
      </c>
      <c r="AA2314" s="60">
        <f t="shared" si="258"/>
        <v>2455</v>
      </c>
    </row>
    <row r="2315" spans="1:27">
      <c r="A2315" s="84" t="str">
        <f t="shared" si="253"/>
        <v>8820502333</v>
      </c>
      <c r="B2315" s="84" t="str">
        <f t="shared" si="254"/>
        <v>02-455-08</v>
      </c>
      <c r="C2315" s="113" t="s">
        <v>4293</v>
      </c>
      <c r="D2315" s="113" t="s">
        <v>4289</v>
      </c>
      <c r="E2315" s="113" t="s">
        <v>789</v>
      </c>
      <c r="F2315" s="114">
        <v>63</v>
      </c>
      <c r="G2315" s="113" t="s">
        <v>4285</v>
      </c>
      <c r="H2315" s="113" t="s">
        <v>83</v>
      </c>
      <c r="I2315" s="113" t="s">
        <v>786</v>
      </c>
      <c r="J2315" s="113" t="s">
        <v>361</v>
      </c>
      <c r="K2315" s="113" t="s">
        <v>390</v>
      </c>
      <c r="L2315" s="113" t="s">
        <v>420</v>
      </c>
      <c r="M2315" s="113" t="s">
        <v>389</v>
      </c>
      <c r="N2315" s="113" t="s">
        <v>44</v>
      </c>
      <c r="O2315" s="113" t="s">
        <v>433</v>
      </c>
      <c r="P2315" s="113" t="s">
        <v>824</v>
      </c>
      <c r="Q2315" s="113">
        <v>333</v>
      </c>
      <c r="R2315" s="113" t="s">
        <v>83</v>
      </c>
      <c r="S2315" s="84" t="str">
        <f t="shared" si="252"/>
        <v>DOCKER WOOL HERRINGBONE</v>
      </c>
      <c r="T2315" s="84" t="str">
        <f t="shared" si="255"/>
        <v>серый</v>
      </c>
      <c r="Y2315" s="60">
        <f t="shared" si="256"/>
        <v>2</v>
      </c>
      <c r="Z2315" s="49">
        <f t="shared" si="257"/>
        <v>455</v>
      </c>
      <c r="AA2315" s="60">
        <f t="shared" si="258"/>
        <v>2455</v>
      </c>
    </row>
    <row r="2316" spans="1:27">
      <c r="A2316" s="84" t="str">
        <f t="shared" si="253"/>
        <v>882111026</v>
      </c>
      <c r="B2316" s="84" t="str">
        <f t="shared" si="254"/>
        <v>02-456-06</v>
      </c>
      <c r="C2316" s="113" t="s">
        <v>4294</v>
      </c>
      <c r="D2316" s="113" t="s">
        <v>4295</v>
      </c>
      <c r="E2316" s="113" t="s">
        <v>787</v>
      </c>
      <c r="F2316" s="114">
        <v>57</v>
      </c>
      <c r="G2316" s="113" t="s">
        <v>4296</v>
      </c>
      <c r="H2316" s="113" t="s">
        <v>71</v>
      </c>
      <c r="I2316" s="113" t="s">
        <v>792</v>
      </c>
      <c r="J2316" s="113" t="s">
        <v>361</v>
      </c>
      <c r="K2316" s="113" t="s">
        <v>390</v>
      </c>
      <c r="L2316" s="113" t="s">
        <v>420</v>
      </c>
      <c r="M2316" s="113" t="s">
        <v>389</v>
      </c>
      <c r="N2316" s="113" t="s">
        <v>43</v>
      </c>
      <c r="O2316" s="113" t="s">
        <v>433</v>
      </c>
      <c r="P2316" s="113" t="s">
        <v>824</v>
      </c>
      <c r="Q2316" s="113">
        <v>26</v>
      </c>
      <c r="R2316" s="113" t="s">
        <v>71</v>
      </c>
      <c r="S2316" s="84" t="str">
        <f t="shared" si="252"/>
        <v>DOCKER DENIM</v>
      </c>
      <c r="T2316" s="84" t="str">
        <f t="shared" si="255"/>
        <v>синий</v>
      </c>
      <c r="Y2316" s="60">
        <f t="shared" si="256"/>
        <v>2</v>
      </c>
      <c r="Z2316" s="49">
        <f t="shared" si="257"/>
        <v>456</v>
      </c>
      <c r="AA2316" s="60">
        <f t="shared" si="258"/>
        <v>2456</v>
      </c>
    </row>
    <row r="2317" spans="1:27">
      <c r="A2317" s="84" t="str">
        <f t="shared" si="253"/>
        <v>882111026</v>
      </c>
      <c r="B2317" s="84" t="str">
        <f t="shared" si="254"/>
        <v>02-456-06</v>
      </c>
      <c r="C2317" s="113" t="s">
        <v>4297</v>
      </c>
      <c r="D2317" s="113" t="s">
        <v>4295</v>
      </c>
      <c r="E2317" s="113" t="s">
        <v>785</v>
      </c>
      <c r="F2317" s="114">
        <v>59</v>
      </c>
      <c r="G2317" s="113" t="s">
        <v>4296</v>
      </c>
      <c r="H2317" s="113" t="s">
        <v>71</v>
      </c>
      <c r="I2317" s="113" t="s">
        <v>792</v>
      </c>
      <c r="J2317" s="113" t="s">
        <v>361</v>
      </c>
      <c r="K2317" s="113" t="s">
        <v>390</v>
      </c>
      <c r="L2317" s="113" t="s">
        <v>420</v>
      </c>
      <c r="M2317" s="113" t="s">
        <v>389</v>
      </c>
      <c r="N2317" s="113" t="s">
        <v>43</v>
      </c>
      <c r="O2317" s="113" t="s">
        <v>433</v>
      </c>
      <c r="P2317" s="113" t="s">
        <v>824</v>
      </c>
      <c r="Q2317" s="113">
        <v>26</v>
      </c>
      <c r="R2317" s="113" t="s">
        <v>71</v>
      </c>
      <c r="S2317" s="84" t="str">
        <f t="shared" si="252"/>
        <v>DOCKER DENIM</v>
      </c>
      <c r="T2317" s="84" t="str">
        <f t="shared" si="255"/>
        <v>синий</v>
      </c>
      <c r="Y2317" s="60">
        <f t="shared" si="256"/>
        <v>2</v>
      </c>
      <c r="Z2317" s="49">
        <f t="shared" si="257"/>
        <v>456</v>
      </c>
      <c r="AA2317" s="60">
        <f t="shared" si="258"/>
        <v>2456</v>
      </c>
    </row>
    <row r="2318" spans="1:27">
      <c r="A2318" s="84" t="str">
        <f t="shared" si="253"/>
        <v>882111026</v>
      </c>
      <c r="B2318" s="84" t="str">
        <f t="shared" si="254"/>
        <v>02-456-06</v>
      </c>
      <c r="C2318" s="113" t="s">
        <v>4298</v>
      </c>
      <c r="D2318" s="113" t="s">
        <v>4295</v>
      </c>
      <c r="E2318" s="113" t="s">
        <v>788</v>
      </c>
      <c r="F2318" s="114">
        <v>61</v>
      </c>
      <c r="G2318" s="113" t="s">
        <v>4296</v>
      </c>
      <c r="H2318" s="113" t="s">
        <v>71</v>
      </c>
      <c r="I2318" s="113" t="s">
        <v>792</v>
      </c>
      <c r="J2318" s="113" t="s">
        <v>361</v>
      </c>
      <c r="K2318" s="113" t="s">
        <v>390</v>
      </c>
      <c r="L2318" s="113" t="s">
        <v>420</v>
      </c>
      <c r="M2318" s="113" t="s">
        <v>389</v>
      </c>
      <c r="N2318" s="113" t="s">
        <v>43</v>
      </c>
      <c r="O2318" s="113" t="s">
        <v>433</v>
      </c>
      <c r="P2318" s="113" t="s">
        <v>824</v>
      </c>
      <c r="Q2318" s="113">
        <v>26</v>
      </c>
      <c r="R2318" s="113" t="s">
        <v>71</v>
      </c>
      <c r="S2318" s="84" t="str">
        <f t="shared" si="252"/>
        <v>DOCKER DENIM</v>
      </c>
      <c r="T2318" s="84" t="str">
        <f t="shared" si="255"/>
        <v>синий</v>
      </c>
      <c r="Y2318" s="60">
        <f t="shared" si="256"/>
        <v>2</v>
      </c>
      <c r="Z2318" s="49">
        <f t="shared" si="257"/>
        <v>456</v>
      </c>
      <c r="AA2318" s="60">
        <f t="shared" si="258"/>
        <v>2456</v>
      </c>
    </row>
    <row r="2319" spans="1:27">
      <c r="A2319" s="84" t="str">
        <f t="shared" si="253"/>
        <v>88271011</v>
      </c>
      <c r="B2319" s="84" t="str">
        <f t="shared" si="254"/>
        <v>02-457-09</v>
      </c>
      <c r="C2319" s="113" t="s">
        <v>4299</v>
      </c>
      <c r="D2319" s="113" t="s">
        <v>4300</v>
      </c>
      <c r="E2319" s="113" t="s">
        <v>787</v>
      </c>
      <c r="F2319" s="114">
        <v>57</v>
      </c>
      <c r="G2319" s="113" t="s">
        <v>4301</v>
      </c>
      <c r="H2319" s="113" t="s">
        <v>53</v>
      </c>
      <c r="I2319" s="113" t="s">
        <v>810</v>
      </c>
      <c r="J2319" s="113" t="s">
        <v>361</v>
      </c>
      <c r="K2319" s="113" t="s">
        <v>390</v>
      </c>
      <c r="L2319" s="113" t="s">
        <v>420</v>
      </c>
      <c r="M2319" s="113" t="s">
        <v>389</v>
      </c>
      <c r="N2319" s="113" t="s">
        <v>32</v>
      </c>
      <c r="O2319" s="113" t="s">
        <v>433</v>
      </c>
      <c r="P2319" s="113" t="s">
        <v>824</v>
      </c>
      <c r="Q2319" s="113">
        <v>1</v>
      </c>
      <c r="R2319" s="113" t="s">
        <v>53</v>
      </c>
      <c r="S2319" s="84" t="str">
        <f t="shared" si="252"/>
        <v>DOCKER PIG SKIN</v>
      </c>
      <c r="T2319" s="84" t="str">
        <f t="shared" si="255"/>
        <v>черный</v>
      </c>
      <c r="Y2319" s="60">
        <f t="shared" si="256"/>
        <v>2</v>
      </c>
      <c r="Z2319" s="49">
        <f t="shared" si="257"/>
        <v>457</v>
      </c>
      <c r="AA2319" s="60">
        <f t="shared" si="258"/>
        <v>2457</v>
      </c>
    </row>
    <row r="2320" spans="1:27">
      <c r="A2320" s="84" t="str">
        <f t="shared" si="253"/>
        <v>88271011</v>
      </c>
      <c r="B2320" s="84" t="str">
        <f t="shared" si="254"/>
        <v>02-457-09</v>
      </c>
      <c r="C2320" s="113" t="s">
        <v>4302</v>
      </c>
      <c r="D2320" s="113" t="s">
        <v>4300</v>
      </c>
      <c r="E2320" s="113" t="s">
        <v>785</v>
      </c>
      <c r="F2320" s="114">
        <v>59</v>
      </c>
      <c r="G2320" s="113" t="s">
        <v>4301</v>
      </c>
      <c r="H2320" s="113" t="s">
        <v>53</v>
      </c>
      <c r="I2320" s="113" t="s">
        <v>810</v>
      </c>
      <c r="J2320" s="113" t="s">
        <v>361</v>
      </c>
      <c r="K2320" s="113" t="s">
        <v>390</v>
      </c>
      <c r="L2320" s="113" t="s">
        <v>420</v>
      </c>
      <c r="M2320" s="113" t="s">
        <v>389</v>
      </c>
      <c r="N2320" s="113" t="s">
        <v>32</v>
      </c>
      <c r="O2320" s="113" t="s">
        <v>433</v>
      </c>
      <c r="P2320" s="113" t="s">
        <v>824</v>
      </c>
      <c r="Q2320" s="113">
        <v>1</v>
      </c>
      <c r="R2320" s="113" t="s">
        <v>53</v>
      </c>
      <c r="S2320" s="84" t="str">
        <f t="shared" si="252"/>
        <v>DOCKER PIG SKIN</v>
      </c>
      <c r="T2320" s="84" t="str">
        <f t="shared" si="255"/>
        <v>черный</v>
      </c>
      <c r="Y2320" s="60">
        <f t="shared" si="256"/>
        <v>2</v>
      </c>
      <c r="Z2320" s="49">
        <f t="shared" si="257"/>
        <v>457</v>
      </c>
      <c r="AA2320" s="60">
        <f t="shared" si="258"/>
        <v>2457</v>
      </c>
    </row>
    <row r="2321" spans="1:27">
      <c r="A2321" s="84" t="str">
        <f t="shared" si="253"/>
        <v>88271011</v>
      </c>
      <c r="B2321" s="84" t="str">
        <f t="shared" si="254"/>
        <v>02-457-09</v>
      </c>
      <c r="C2321" s="113" t="s">
        <v>4303</v>
      </c>
      <c r="D2321" s="113" t="s">
        <v>4300</v>
      </c>
      <c r="E2321" s="113" t="s">
        <v>788</v>
      </c>
      <c r="F2321" s="114">
        <v>61</v>
      </c>
      <c r="G2321" s="113" t="s">
        <v>4301</v>
      </c>
      <c r="H2321" s="113" t="s">
        <v>53</v>
      </c>
      <c r="I2321" s="113" t="s">
        <v>810</v>
      </c>
      <c r="J2321" s="113" t="s">
        <v>361</v>
      </c>
      <c r="K2321" s="113" t="s">
        <v>390</v>
      </c>
      <c r="L2321" s="113" t="s">
        <v>420</v>
      </c>
      <c r="M2321" s="113" t="s">
        <v>389</v>
      </c>
      <c r="N2321" s="113" t="s">
        <v>32</v>
      </c>
      <c r="O2321" s="113" t="s">
        <v>433</v>
      </c>
      <c r="P2321" s="113" t="s">
        <v>824</v>
      </c>
      <c r="Q2321" s="113">
        <v>1</v>
      </c>
      <c r="R2321" s="113" t="s">
        <v>53</v>
      </c>
      <c r="S2321" s="84" t="str">
        <f t="shared" si="252"/>
        <v>DOCKER PIG SKIN</v>
      </c>
      <c r="T2321" s="84" t="str">
        <f t="shared" si="255"/>
        <v>черный</v>
      </c>
      <c r="Y2321" s="60">
        <f t="shared" si="256"/>
        <v>2</v>
      </c>
      <c r="Z2321" s="49">
        <f t="shared" si="257"/>
        <v>457</v>
      </c>
      <c r="AA2321" s="60">
        <f t="shared" si="258"/>
        <v>2457</v>
      </c>
    </row>
    <row r="2322" spans="1:27">
      <c r="A2322" s="84" t="str">
        <f t="shared" si="253"/>
        <v>92171013</v>
      </c>
      <c r="B2322" s="84" t="str">
        <f t="shared" si="254"/>
        <v>02-458-08</v>
      </c>
      <c r="C2322" s="113" t="s">
        <v>4304</v>
      </c>
      <c r="D2322" s="113" t="s">
        <v>4305</v>
      </c>
      <c r="E2322" s="113" t="s">
        <v>787</v>
      </c>
      <c r="F2322" s="114">
        <v>57</v>
      </c>
      <c r="G2322" s="113" t="s">
        <v>4306</v>
      </c>
      <c r="H2322" s="113" t="s">
        <v>83</v>
      </c>
      <c r="I2322" s="113" t="s">
        <v>810</v>
      </c>
      <c r="J2322" s="113" t="s">
        <v>343</v>
      </c>
      <c r="K2322" s="113" t="s">
        <v>382</v>
      </c>
      <c r="L2322" s="113" t="s">
        <v>420</v>
      </c>
      <c r="M2322" s="113" t="s">
        <v>389</v>
      </c>
      <c r="N2322" s="113" t="s">
        <v>32</v>
      </c>
      <c r="O2322" s="113" t="s">
        <v>386</v>
      </c>
      <c r="P2322" s="113" t="s">
        <v>824</v>
      </c>
      <c r="Q2322" s="113">
        <v>3</v>
      </c>
      <c r="R2322" s="113" t="s">
        <v>83</v>
      </c>
      <c r="S2322" s="84" t="str">
        <f t="shared" si="252"/>
        <v>BOMBER PIGSKIN RABBIT</v>
      </c>
      <c r="T2322" s="84" t="str">
        <f t="shared" si="255"/>
        <v>серый</v>
      </c>
      <c r="Y2322" s="60">
        <f t="shared" si="256"/>
        <v>2</v>
      </c>
      <c r="Z2322" s="49">
        <f t="shared" si="257"/>
        <v>458</v>
      </c>
      <c r="AA2322" s="60">
        <f t="shared" si="258"/>
        <v>2458</v>
      </c>
    </row>
    <row r="2323" spans="1:27">
      <c r="A2323" s="84" t="str">
        <f t="shared" si="253"/>
        <v>92171013</v>
      </c>
      <c r="B2323" s="84" t="str">
        <f t="shared" si="254"/>
        <v>02-458-08</v>
      </c>
      <c r="C2323" s="113" t="s">
        <v>4307</v>
      </c>
      <c r="D2323" s="113" t="s">
        <v>4305</v>
      </c>
      <c r="E2323" s="113" t="s">
        <v>785</v>
      </c>
      <c r="F2323" s="114">
        <v>59</v>
      </c>
      <c r="G2323" s="113" t="s">
        <v>4306</v>
      </c>
      <c r="H2323" s="113" t="s">
        <v>83</v>
      </c>
      <c r="I2323" s="113" t="s">
        <v>810</v>
      </c>
      <c r="J2323" s="113" t="s">
        <v>343</v>
      </c>
      <c r="K2323" s="113" t="s">
        <v>382</v>
      </c>
      <c r="L2323" s="113" t="s">
        <v>420</v>
      </c>
      <c r="M2323" s="113" t="s">
        <v>389</v>
      </c>
      <c r="N2323" s="113" t="s">
        <v>32</v>
      </c>
      <c r="O2323" s="113" t="s">
        <v>386</v>
      </c>
      <c r="P2323" s="113" t="s">
        <v>824</v>
      </c>
      <c r="Q2323" s="113">
        <v>3</v>
      </c>
      <c r="R2323" s="113" t="s">
        <v>83</v>
      </c>
      <c r="S2323" s="84" t="str">
        <f t="shared" si="252"/>
        <v>BOMBER PIGSKIN RABBIT</v>
      </c>
      <c r="T2323" s="84" t="str">
        <f t="shared" si="255"/>
        <v>серый</v>
      </c>
      <c r="Y2323" s="60">
        <f t="shared" si="256"/>
        <v>2</v>
      </c>
      <c r="Z2323" s="49">
        <f t="shared" si="257"/>
        <v>458</v>
      </c>
      <c r="AA2323" s="60">
        <f t="shared" si="258"/>
        <v>2458</v>
      </c>
    </row>
    <row r="2324" spans="1:27">
      <c r="A2324" s="84" t="str">
        <f t="shared" si="253"/>
        <v>92171013</v>
      </c>
      <c r="B2324" s="84" t="str">
        <f t="shared" si="254"/>
        <v>02-458-08</v>
      </c>
      <c r="C2324" s="113" t="s">
        <v>4308</v>
      </c>
      <c r="D2324" s="113" t="s">
        <v>4305</v>
      </c>
      <c r="E2324" s="113" t="s">
        <v>788</v>
      </c>
      <c r="F2324" s="114">
        <v>61</v>
      </c>
      <c r="G2324" s="113" t="s">
        <v>4306</v>
      </c>
      <c r="H2324" s="113" t="s">
        <v>83</v>
      </c>
      <c r="I2324" s="113" t="s">
        <v>810</v>
      </c>
      <c r="J2324" s="113" t="s">
        <v>343</v>
      </c>
      <c r="K2324" s="113" t="s">
        <v>382</v>
      </c>
      <c r="L2324" s="113" t="s">
        <v>420</v>
      </c>
      <c r="M2324" s="113" t="s">
        <v>389</v>
      </c>
      <c r="N2324" s="113" t="s">
        <v>32</v>
      </c>
      <c r="O2324" s="113" t="s">
        <v>386</v>
      </c>
      <c r="P2324" s="113" t="s">
        <v>824</v>
      </c>
      <c r="Q2324" s="113">
        <v>3</v>
      </c>
      <c r="R2324" s="113" t="s">
        <v>83</v>
      </c>
      <c r="S2324" s="84" t="str">
        <f t="shared" si="252"/>
        <v>BOMBER PIGSKIN RABBIT</v>
      </c>
      <c r="T2324" s="84" t="str">
        <f t="shared" si="255"/>
        <v>серый</v>
      </c>
      <c r="Y2324" s="60">
        <f t="shared" si="256"/>
        <v>2</v>
      </c>
      <c r="Z2324" s="49">
        <f t="shared" si="257"/>
        <v>458</v>
      </c>
      <c r="AA2324" s="60">
        <f t="shared" si="258"/>
        <v>2458</v>
      </c>
    </row>
    <row r="2325" spans="1:27">
      <c r="A2325" s="84" t="str">
        <f t="shared" si="253"/>
        <v>921710163</v>
      </c>
      <c r="B2325" s="84" t="str">
        <f t="shared" si="254"/>
        <v>02-458-14</v>
      </c>
      <c r="C2325" s="113" t="s">
        <v>4309</v>
      </c>
      <c r="D2325" s="113" t="s">
        <v>4310</v>
      </c>
      <c r="E2325" s="113" t="s">
        <v>787</v>
      </c>
      <c r="F2325" s="114">
        <v>57</v>
      </c>
      <c r="G2325" s="113" t="s">
        <v>4306</v>
      </c>
      <c r="H2325" s="113" t="s">
        <v>86</v>
      </c>
      <c r="I2325" s="113" t="s">
        <v>810</v>
      </c>
      <c r="J2325" s="113" t="s">
        <v>343</v>
      </c>
      <c r="K2325" s="113" t="s">
        <v>382</v>
      </c>
      <c r="L2325" s="113" t="s">
        <v>420</v>
      </c>
      <c r="M2325" s="113" t="s">
        <v>389</v>
      </c>
      <c r="N2325" s="113" t="s">
        <v>32</v>
      </c>
      <c r="O2325" s="113" t="s">
        <v>386</v>
      </c>
      <c r="P2325" s="113" t="s">
        <v>824</v>
      </c>
      <c r="Q2325" s="113">
        <v>63</v>
      </c>
      <c r="R2325" s="113" t="s">
        <v>86</v>
      </c>
      <c r="S2325" s="84" t="str">
        <f t="shared" si="252"/>
        <v>BOMBER PIGSKIN RABBIT</v>
      </c>
      <c r="T2325" s="84" t="str">
        <f t="shared" si="255"/>
        <v>коричневый</v>
      </c>
      <c r="Y2325" s="60">
        <f t="shared" si="256"/>
        <v>2</v>
      </c>
      <c r="Z2325" s="49">
        <f t="shared" si="257"/>
        <v>458</v>
      </c>
      <c r="AA2325" s="60">
        <f t="shared" si="258"/>
        <v>2458</v>
      </c>
    </row>
    <row r="2326" spans="1:27">
      <c r="A2326" s="84" t="str">
        <f t="shared" si="253"/>
        <v>921710163</v>
      </c>
      <c r="B2326" s="84" t="str">
        <f t="shared" si="254"/>
        <v>02-458-14</v>
      </c>
      <c r="C2326" s="113" t="s">
        <v>4311</v>
      </c>
      <c r="D2326" s="113" t="s">
        <v>4310</v>
      </c>
      <c r="E2326" s="113" t="s">
        <v>785</v>
      </c>
      <c r="F2326" s="114">
        <v>59</v>
      </c>
      <c r="G2326" s="113" t="s">
        <v>4306</v>
      </c>
      <c r="H2326" s="113" t="s">
        <v>86</v>
      </c>
      <c r="I2326" s="113" t="s">
        <v>810</v>
      </c>
      <c r="J2326" s="113" t="s">
        <v>343</v>
      </c>
      <c r="K2326" s="113" t="s">
        <v>382</v>
      </c>
      <c r="L2326" s="113" t="s">
        <v>420</v>
      </c>
      <c r="M2326" s="113" t="s">
        <v>389</v>
      </c>
      <c r="N2326" s="113" t="s">
        <v>32</v>
      </c>
      <c r="O2326" s="113" t="s">
        <v>386</v>
      </c>
      <c r="P2326" s="113" t="s">
        <v>824</v>
      </c>
      <c r="Q2326" s="113">
        <v>63</v>
      </c>
      <c r="R2326" s="113" t="s">
        <v>86</v>
      </c>
      <c r="S2326" s="84" t="str">
        <f t="shared" si="252"/>
        <v>BOMBER PIGSKIN RABBIT</v>
      </c>
      <c r="T2326" s="84" t="str">
        <f t="shared" si="255"/>
        <v>коричневый</v>
      </c>
      <c r="Y2326" s="60">
        <f t="shared" si="256"/>
        <v>2</v>
      </c>
      <c r="Z2326" s="49">
        <f t="shared" si="257"/>
        <v>458</v>
      </c>
      <c r="AA2326" s="60">
        <f t="shared" si="258"/>
        <v>2458</v>
      </c>
    </row>
    <row r="2327" spans="1:27">
      <c r="A2327" s="84" t="str">
        <f t="shared" si="253"/>
        <v>92311041</v>
      </c>
      <c r="B2327" s="84" t="str">
        <f t="shared" si="254"/>
        <v>02-459-09</v>
      </c>
      <c r="C2327" s="113" t="s">
        <v>4312</v>
      </c>
      <c r="D2327" s="113" t="s">
        <v>4313</v>
      </c>
      <c r="E2327" s="113" t="s">
        <v>787</v>
      </c>
      <c r="F2327" s="114">
        <v>57</v>
      </c>
      <c r="G2327" s="113" t="s">
        <v>4314</v>
      </c>
      <c r="H2327" s="113" t="s">
        <v>53</v>
      </c>
      <c r="I2327" s="113" t="s">
        <v>1668</v>
      </c>
      <c r="J2327" s="113" t="s">
        <v>343</v>
      </c>
      <c r="K2327" s="113" t="s">
        <v>382</v>
      </c>
      <c r="L2327" s="113" t="s">
        <v>420</v>
      </c>
      <c r="M2327" s="113" t="s">
        <v>389</v>
      </c>
      <c r="N2327" s="113" t="s">
        <v>43</v>
      </c>
      <c r="O2327" s="113" t="s">
        <v>386</v>
      </c>
      <c r="P2327" s="113" t="s">
        <v>824</v>
      </c>
      <c r="Q2327" s="113">
        <v>1</v>
      </c>
      <c r="R2327" s="113" t="s">
        <v>53</v>
      </c>
      <c r="S2327" s="84" t="str">
        <f t="shared" si="252"/>
        <v>BOMBER FAKE FUR</v>
      </c>
      <c r="T2327" s="84" t="str">
        <f t="shared" si="255"/>
        <v>черный</v>
      </c>
      <c r="Y2327" s="60">
        <f t="shared" si="256"/>
        <v>2</v>
      </c>
      <c r="Z2327" s="49">
        <f t="shared" si="257"/>
        <v>459</v>
      </c>
      <c r="AA2327" s="60">
        <f t="shared" si="258"/>
        <v>2459</v>
      </c>
    </row>
    <row r="2328" spans="1:27">
      <c r="A2328" s="84" t="str">
        <f t="shared" si="253"/>
        <v>92311041</v>
      </c>
      <c r="B2328" s="84" t="str">
        <f t="shared" si="254"/>
        <v>02-459-09</v>
      </c>
      <c r="C2328" s="113" t="s">
        <v>4315</v>
      </c>
      <c r="D2328" s="113" t="s">
        <v>4313</v>
      </c>
      <c r="E2328" s="113" t="s">
        <v>785</v>
      </c>
      <c r="F2328" s="114">
        <v>59</v>
      </c>
      <c r="G2328" s="113" t="s">
        <v>4314</v>
      </c>
      <c r="H2328" s="113" t="s">
        <v>53</v>
      </c>
      <c r="I2328" s="113" t="s">
        <v>1668</v>
      </c>
      <c r="J2328" s="113" t="s">
        <v>343</v>
      </c>
      <c r="K2328" s="113" t="s">
        <v>382</v>
      </c>
      <c r="L2328" s="113" t="s">
        <v>420</v>
      </c>
      <c r="M2328" s="113" t="s">
        <v>389</v>
      </c>
      <c r="N2328" s="113" t="s">
        <v>43</v>
      </c>
      <c r="O2328" s="113" t="s">
        <v>386</v>
      </c>
      <c r="P2328" s="113" t="s">
        <v>824</v>
      </c>
      <c r="Q2328" s="113">
        <v>1</v>
      </c>
      <c r="R2328" s="113" t="s">
        <v>53</v>
      </c>
      <c r="S2328" s="84" t="str">
        <f t="shared" si="252"/>
        <v>BOMBER FAKE FUR</v>
      </c>
      <c r="T2328" s="84" t="str">
        <f t="shared" si="255"/>
        <v>черный</v>
      </c>
      <c r="Y2328" s="60">
        <f t="shared" si="256"/>
        <v>2</v>
      </c>
      <c r="Z2328" s="49">
        <f t="shared" si="257"/>
        <v>459</v>
      </c>
      <c r="AA2328" s="60">
        <f t="shared" si="258"/>
        <v>2459</v>
      </c>
    </row>
    <row r="2329" spans="1:27">
      <c r="A2329" s="84" t="str">
        <f t="shared" si="253"/>
        <v>92311041</v>
      </c>
      <c r="B2329" s="84" t="str">
        <f t="shared" si="254"/>
        <v>02-459-09</v>
      </c>
      <c r="C2329" s="113" t="s">
        <v>4316</v>
      </c>
      <c r="D2329" s="113" t="s">
        <v>4313</v>
      </c>
      <c r="E2329" s="113" t="s">
        <v>788</v>
      </c>
      <c r="F2329" s="114">
        <v>61</v>
      </c>
      <c r="G2329" s="113" t="s">
        <v>4314</v>
      </c>
      <c r="H2329" s="113" t="s">
        <v>53</v>
      </c>
      <c r="I2329" s="113" t="s">
        <v>1668</v>
      </c>
      <c r="J2329" s="113" t="s">
        <v>343</v>
      </c>
      <c r="K2329" s="113" t="s">
        <v>382</v>
      </c>
      <c r="L2329" s="113" t="s">
        <v>420</v>
      </c>
      <c r="M2329" s="113" t="s">
        <v>389</v>
      </c>
      <c r="N2329" s="113" t="s">
        <v>43</v>
      </c>
      <c r="O2329" s="113" t="s">
        <v>386</v>
      </c>
      <c r="P2329" s="113" t="s">
        <v>824</v>
      </c>
      <c r="Q2329" s="113">
        <v>1</v>
      </c>
      <c r="R2329" s="113" t="s">
        <v>53</v>
      </c>
      <c r="S2329" s="84" t="str">
        <f t="shared" si="252"/>
        <v>BOMBER FAKE FUR</v>
      </c>
      <c r="T2329" s="84" t="str">
        <f t="shared" si="255"/>
        <v>черный</v>
      </c>
      <c r="Y2329" s="60">
        <f t="shared" si="256"/>
        <v>2</v>
      </c>
      <c r="Z2329" s="49">
        <f t="shared" si="257"/>
        <v>459</v>
      </c>
      <c r="AA2329" s="60">
        <f t="shared" si="258"/>
        <v>2459</v>
      </c>
    </row>
    <row r="2330" spans="1:27">
      <c r="A2330" s="84" t="str">
        <f t="shared" si="253"/>
        <v>92971022</v>
      </c>
      <c r="B2330" s="84" t="str">
        <f t="shared" si="254"/>
        <v>02-460-06</v>
      </c>
      <c r="C2330" s="113" t="s">
        <v>4317</v>
      </c>
      <c r="D2330" s="113" t="s">
        <v>4318</v>
      </c>
      <c r="E2330" s="113" t="s">
        <v>787</v>
      </c>
      <c r="F2330" s="114">
        <v>57</v>
      </c>
      <c r="G2330" s="113" t="s">
        <v>4319</v>
      </c>
      <c r="H2330" s="113" t="s">
        <v>71</v>
      </c>
      <c r="I2330" s="113" t="s">
        <v>810</v>
      </c>
      <c r="J2330" s="113" t="s">
        <v>343</v>
      </c>
      <c r="K2330" s="113" t="s">
        <v>382</v>
      </c>
      <c r="L2330" s="113" t="s">
        <v>420</v>
      </c>
      <c r="M2330" s="113" t="s">
        <v>389</v>
      </c>
      <c r="N2330" s="113" t="s">
        <v>32</v>
      </c>
      <c r="O2330" s="113" t="s">
        <v>386</v>
      </c>
      <c r="P2330" s="113" t="s">
        <v>824</v>
      </c>
      <c r="Q2330" s="113">
        <v>2</v>
      </c>
      <c r="R2330" s="113" t="s">
        <v>71</v>
      </c>
      <c r="S2330" s="84" t="str">
        <f t="shared" si="252"/>
        <v>BOMBER PIGSKIN</v>
      </c>
      <c r="T2330" s="84" t="str">
        <f t="shared" si="255"/>
        <v>синий</v>
      </c>
      <c r="Y2330" s="60">
        <f t="shared" si="256"/>
        <v>2</v>
      </c>
      <c r="Z2330" s="49">
        <f t="shared" si="257"/>
        <v>460</v>
      </c>
      <c r="AA2330" s="60">
        <f t="shared" si="258"/>
        <v>2460</v>
      </c>
    </row>
    <row r="2331" spans="1:27">
      <c r="A2331" s="84" t="str">
        <f t="shared" si="253"/>
        <v>92971022</v>
      </c>
      <c r="B2331" s="84" t="str">
        <f t="shared" si="254"/>
        <v>02-460-06</v>
      </c>
      <c r="C2331" s="113" t="s">
        <v>4320</v>
      </c>
      <c r="D2331" s="113" t="s">
        <v>4318</v>
      </c>
      <c r="E2331" s="113" t="s">
        <v>785</v>
      </c>
      <c r="F2331" s="114">
        <v>59</v>
      </c>
      <c r="G2331" s="113" t="s">
        <v>4319</v>
      </c>
      <c r="H2331" s="113" t="s">
        <v>71</v>
      </c>
      <c r="I2331" s="113" t="s">
        <v>810</v>
      </c>
      <c r="J2331" s="113" t="s">
        <v>343</v>
      </c>
      <c r="K2331" s="113" t="s">
        <v>382</v>
      </c>
      <c r="L2331" s="113" t="s">
        <v>420</v>
      </c>
      <c r="M2331" s="113" t="s">
        <v>389</v>
      </c>
      <c r="N2331" s="113" t="s">
        <v>32</v>
      </c>
      <c r="O2331" s="113" t="s">
        <v>386</v>
      </c>
      <c r="P2331" s="113" t="s">
        <v>824</v>
      </c>
      <c r="Q2331" s="113">
        <v>2</v>
      </c>
      <c r="R2331" s="113" t="s">
        <v>71</v>
      </c>
      <c r="S2331" s="84" t="str">
        <f t="shared" si="252"/>
        <v>BOMBER PIGSKIN</v>
      </c>
      <c r="T2331" s="84" t="str">
        <f t="shared" si="255"/>
        <v>синий</v>
      </c>
      <c r="Y2331" s="60">
        <f t="shared" si="256"/>
        <v>2</v>
      </c>
      <c r="Z2331" s="49">
        <f t="shared" si="257"/>
        <v>460</v>
      </c>
      <c r="AA2331" s="60">
        <f t="shared" si="258"/>
        <v>2460</v>
      </c>
    </row>
    <row r="2332" spans="1:27">
      <c r="A2332" s="84" t="str">
        <f t="shared" si="253"/>
        <v>92971022</v>
      </c>
      <c r="B2332" s="84" t="str">
        <f t="shared" si="254"/>
        <v>02-460-06</v>
      </c>
      <c r="C2332" s="113" t="s">
        <v>4321</v>
      </c>
      <c r="D2332" s="113" t="s">
        <v>4318</v>
      </c>
      <c r="E2332" s="113" t="s">
        <v>788</v>
      </c>
      <c r="F2332" s="114">
        <v>61</v>
      </c>
      <c r="G2332" s="113" t="s">
        <v>4319</v>
      </c>
      <c r="H2332" s="113" t="s">
        <v>71</v>
      </c>
      <c r="I2332" s="113" t="s">
        <v>810</v>
      </c>
      <c r="J2332" s="113" t="s">
        <v>343</v>
      </c>
      <c r="K2332" s="113" t="s">
        <v>382</v>
      </c>
      <c r="L2332" s="113" t="s">
        <v>420</v>
      </c>
      <c r="M2332" s="113" t="s">
        <v>389</v>
      </c>
      <c r="N2332" s="113" t="s">
        <v>32</v>
      </c>
      <c r="O2332" s="113" t="s">
        <v>386</v>
      </c>
      <c r="P2332" s="113" t="s">
        <v>824</v>
      </c>
      <c r="Q2332" s="113">
        <v>2</v>
      </c>
      <c r="R2332" s="113" t="s">
        <v>71</v>
      </c>
      <c r="S2332" s="84" t="str">
        <f t="shared" si="252"/>
        <v>BOMBER PIGSKIN</v>
      </c>
      <c r="T2332" s="84" t="str">
        <f t="shared" si="255"/>
        <v>синий</v>
      </c>
      <c r="Y2332" s="60">
        <f t="shared" si="256"/>
        <v>2</v>
      </c>
      <c r="Z2332" s="49">
        <f t="shared" si="257"/>
        <v>460</v>
      </c>
      <c r="AA2332" s="60">
        <f t="shared" si="258"/>
        <v>2460</v>
      </c>
    </row>
    <row r="2333" spans="1:27">
      <c r="A2333" s="84" t="str">
        <f t="shared" si="253"/>
        <v>92971025</v>
      </c>
      <c r="B2333" s="84" t="str">
        <f t="shared" si="254"/>
        <v>02-460-03</v>
      </c>
      <c r="C2333" s="113" t="s">
        <v>4322</v>
      </c>
      <c r="D2333" s="113" t="s">
        <v>4323</v>
      </c>
      <c r="E2333" s="113" t="s">
        <v>787</v>
      </c>
      <c r="F2333" s="114">
        <v>57</v>
      </c>
      <c r="G2333" s="113" t="s">
        <v>4319</v>
      </c>
      <c r="H2333" s="113" t="s">
        <v>195</v>
      </c>
      <c r="I2333" s="113" t="s">
        <v>810</v>
      </c>
      <c r="J2333" s="113" t="s">
        <v>343</v>
      </c>
      <c r="K2333" s="113" t="s">
        <v>382</v>
      </c>
      <c r="L2333" s="113" t="s">
        <v>420</v>
      </c>
      <c r="M2333" s="113" t="s">
        <v>389</v>
      </c>
      <c r="N2333" s="113" t="s">
        <v>32</v>
      </c>
      <c r="O2333" s="113" t="s">
        <v>386</v>
      </c>
      <c r="P2333" s="113" t="s">
        <v>824</v>
      </c>
      <c r="Q2333" s="113">
        <v>5</v>
      </c>
      <c r="R2333" s="113" t="s">
        <v>195</v>
      </c>
      <c r="S2333" s="84" t="str">
        <f t="shared" si="252"/>
        <v>BOMBER PIGSKIN</v>
      </c>
      <c r="T2333" s="84" t="str">
        <f t="shared" si="255"/>
        <v>оливковый</v>
      </c>
      <c r="Y2333" s="60">
        <f t="shared" si="256"/>
        <v>2</v>
      </c>
      <c r="Z2333" s="49">
        <f t="shared" si="257"/>
        <v>460</v>
      </c>
      <c r="AA2333" s="60">
        <f t="shared" si="258"/>
        <v>2460</v>
      </c>
    </row>
    <row r="2334" spans="1:27">
      <c r="A2334" s="84" t="str">
        <f t="shared" si="253"/>
        <v>92971025</v>
      </c>
      <c r="B2334" s="84" t="str">
        <f t="shared" si="254"/>
        <v>02-460-03</v>
      </c>
      <c r="C2334" s="113" t="s">
        <v>4324</v>
      </c>
      <c r="D2334" s="113" t="s">
        <v>4323</v>
      </c>
      <c r="E2334" s="113" t="s">
        <v>785</v>
      </c>
      <c r="F2334" s="114">
        <v>59</v>
      </c>
      <c r="G2334" s="113" t="s">
        <v>4319</v>
      </c>
      <c r="H2334" s="113" t="s">
        <v>195</v>
      </c>
      <c r="I2334" s="113" t="s">
        <v>810</v>
      </c>
      <c r="J2334" s="113" t="s">
        <v>343</v>
      </c>
      <c r="K2334" s="113" t="s">
        <v>382</v>
      </c>
      <c r="L2334" s="113" t="s">
        <v>420</v>
      </c>
      <c r="M2334" s="113" t="s">
        <v>389</v>
      </c>
      <c r="N2334" s="113" t="s">
        <v>32</v>
      </c>
      <c r="O2334" s="113" t="s">
        <v>386</v>
      </c>
      <c r="P2334" s="113" t="s">
        <v>824</v>
      </c>
      <c r="Q2334" s="113">
        <v>5</v>
      </c>
      <c r="R2334" s="113" t="s">
        <v>195</v>
      </c>
      <c r="S2334" s="84" t="str">
        <f t="shared" si="252"/>
        <v>BOMBER PIGSKIN</v>
      </c>
      <c r="T2334" s="84" t="str">
        <f t="shared" si="255"/>
        <v>оливковый</v>
      </c>
      <c r="Y2334" s="60">
        <f t="shared" si="256"/>
        <v>2</v>
      </c>
      <c r="Z2334" s="49">
        <f t="shared" si="257"/>
        <v>460</v>
      </c>
      <c r="AA2334" s="60">
        <f t="shared" si="258"/>
        <v>2460</v>
      </c>
    </row>
    <row r="2335" spans="1:27">
      <c r="A2335" s="84" t="str">
        <f t="shared" si="253"/>
        <v>92971025</v>
      </c>
      <c r="B2335" s="84" t="str">
        <f t="shared" si="254"/>
        <v>02-460-03</v>
      </c>
      <c r="C2335" s="113" t="s">
        <v>4325</v>
      </c>
      <c r="D2335" s="113" t="s">
        <v>4323</v>
      </c>
      <c r="E2335" s="113" t="s">
        <v>788</v>
      </c>
      <c r="F2335" s="114">
        <v>61</v>
      </c>
      <c r="G2335" s="113" t="s">
        <v>4319</v>
      </c>
      <c r="H2335" s="113" t="s">
        <v>195</v>
      </c>
      <c r="I2335" s="113" t="s">
        <v>810</v>
      </c>
      <c r="J2335" s="113" t="s">
        <v>343</v>
      </c>
      <c r="K2335" s="113" t="s">
        <v>382</v>
      </c>
      <c r="L2335" s="113" t="s">
        <v>420</v>
      </c>
      <c r="M2335" s="113" t="s">
        <v>389</v>
      </c>
      <c r="N2335" s="113" t="s">
        <v>32</v>
      </c>
      <c r="O2335" s="113" t="s">
        <v>386</v>
      </c>
      <c r="P2335" s="113" t="s">
        <v>824</v>
      </c>
      <c r="Q2335" s="113">
        <v>5</v>
      </c>
      <c r="R2335" s="113" t="s">
        <v>195</v>
      </c>
      <c r="S2335" s="84" t="str">
        <f t="shared" si="252"/>
        <v>BOMBER PIGSKIN</v>
      </c>
      <c r="T2335" s="84" t="str">
        <f t="shared" si="255"/>
        <v>оливковый</v>
      </c>
      <c r="Y2335" s="60">
        <f t="shared" si="256"/>
        <v>2</v>
      </c>
      <c r="Z2335" s="49">
        <f t="shared" si="257"/>
        <v>460</v>
      </c>
      <c r="AA2335" s="60">
        <f t="shared" si="258"/>
        <v>2460</v>
      </c>
    </row>
    <row r="2336" spans="1:27">
      <c r="A2336" s="84" t="str">
        <f t="shared" si="253"/>
        <v>929710361</v>
      </c>
      <c r="B2336" s="84" t="str">
        <f t="shared" si="254"/>
        <v>02-461-14</v>
      </c>
      <c r="C2336" s="113" t="s">
        <v>4326</v>
      </c>
      <c r="D2336" s="113" t="s">
        <v>4327</v>
      </c>
      <c r="E2336" s="113" t="s">
        <v>787</v>
      </c>
      <c r="F2336" s="114">
        <v>57</v>
      </c>
      <c r="G2336" s="113" t="s">
        <v>4328</v>
      </c>
      <c r="H2336" s="113" t="s">
        <v>86</v>
      </c>
      <c r="I2336" s="113" t="s">
        <v>810</v>
      </c>
      <c r="J2336" s="113" t="s">
        <v>343</v>
      </c>
      <c r="K2336" s="113" t="s">
        <v>382</v>
      </c>
      <c r="L2336" s="113" t="s">
        <v>420</v>
      </c>
      <c r="M2336" s="113" t="s">
        <v>389</v>
      </c>
      <c r="N2336" s="113" t="s">
        <v>32</v>
      </c>
      <c r="O2336" s="113" t="s">
        <v>386</v>
      </c>
      <c r="P2336" s="113" t="s">
        <v>824</v>
      </c>
      <c r="Q2336" s="113">
        <v>61</v>
      </c>
      <c r="R2336" s="113" t="s">
        <v>86</v>
      </c>
      <c r="S2336" s="84" t="str">
        <f t="shared" si="252"/>
        <v>BOMBER PIG SKIN PATCHWORK</v>
      </c>
      <c r="T2336" s="84" t="str">
        <f t="shared" si="255"/>
        <v>коричневый</v>
      </c>
      <c r="Y2336" s="60">
        <f t="shared" si="256"/>
        <v>2</v>
      </c>
      <c r="Z2336" s="49">
        <f t="shared" si="257"/>
        <v>461</v>
      </c>
      <c r="AA2336" s="60">
        <f t="shared" si="258"/>
        <v>2461</v>
      </c>
    </row>
    <row r="2337" spans="1:27">
      <c r="A2337" s="84" t="str">
        <f t="shared" si="253"/>
        <v>929710361</v>
      </c>
      <c r="B2337" s="84" t="str">
        <f t="shared" si="254"/>
        <v>02-461-14</v>
      </c>
      <c r="C2337" s="113" t="s">
        <v>4329</v>
      </c>
      <c r="D2337" s="113" t="s">
        <v>4327</v>
      </c>
      <c r="E2337" s="113" t="s">
        <v>785</v>
      </c>
      <c r="F2337" s="114">
        <v>59</v>
      </c>
      <c r="G2337" s="113" t="s">
        <v>4328</v>
      </c>
      <c r="H2337" s="113" t="s">
        <v>86</v>
      </c>
      <c r="I2337" s="113" t="s">
        <v>810</v>
      </c>
      <c r="J2337" s="113" t="s">
        <v>343</v>
      </c>
      <c r="K2337" s="113" t="s">
        <v>382</v>
      </c>
      <c r="L2337" s="113" t="s">
        <v>420</v>
      </c>
      <c r="M2337" s="113" t="s">
        <v>389</v>
      </c>
      <c r="N2337" s="113" t="s">
        <v>32</v>
      </c>
      <c r="O2337" s="113" t="s">
        <v>386</v>
      </c>
      <c r="P2337" s="113" t="s">
        <v>824</v>
      </c>
      <c r="Q2337" s="113">
        <v>61</v>
      </c>
      <c r="R2337" s="113" t="s">
        <v>86</v>
      </c>
      <c r="S2337" s="84" t="str">
        <f t="shared" si="252"/>
        <v>BOMBER PIG SKIN PATCHWORK</v>
      </c>
      <c r="T2337" s="84" t="str">
        <f t="shared" si="255"/>
        <v>коричневый</v>
      </c>
      <c r="Y2337" s="60">
        <f t="shared" si="256"/>
        <v>2</v>
      </c>
      <c r="Z2337" s="49">
        <f t="shared" si="257"/>
        <v>461</v>
      </c>
      <c r="AA2337" s="60">
        <f t="shared" si="258"/>
        <v>2461</v>
      </c>
    </row>
    <row r="2338" spans="1:27">
      <c r="A2338" s="84" t="str">
        <f t="shared" si="253"/>
        <v>92975031</v>
      </c>
      <c r="B2338" s="84" t="str">
        <f t="shared" si="254"/>
        <v>02-462-09</v>
      </c>
      <c r="C2338" s="113" t="s">
        <v>4330</v>
      </c>
      <c r="D2338" s="113" t="s">
        <v>4331</v>
      </c>
      <c r="E2338" s="113" t="s">
        <v>787</v>
      </c>
      <c r="F2338" s="114">
        <v>57</v>
      </c>
      <c r="G2338" s="113" t="s">
        <v>4332</v>
      </c>
      <c r="H2338" s="113" t="s">
        <v>53</v>
      </c>
      <c r="I2338" s="113" t="s">
        <v>810</v>
      </c>
      <c r="J2338" s="113" t="s">
        <v>343</v>
      </c>
      <c r="K2338" s="113" t="s">
        <v>382</v>
      </c>
      <c r="L2338" s="113" t="s">
        <v>420</v>
      </c>
      <c r="M2338" s="113" t="s">
        <v>389</v>
      </c>
      <c r="N2338" s="113" t="s">
        <v>32</v>
      </c>
      <c r="O2338" s="113" t="s">
        <v>386</v>
      </c>
      <c r="P2338" s="113" t="s">
        <v>824</v>
      </c>
      <c r="Q2338" s="113">
        <v>1</v>
      </c>
      <c r="R2338" s="113" t="s">
        <v>53</v>
      </c>
      <c r="S2338" s="84" t="str">
        <f t="shared" si="252"/>
        <v>BOMBER LAMB FUR</v>
      </c>
      <c r="T2338" s="84" t="str">
        <f t="shared" si="255"/>
        <v>черный</v>
      </c>
      <c r="Y2338" s="60">
        <f t="shared" si="256"/>
        <v>2</v>
      </c>
      <c r="Z2338" s="49">
        <f t="shared" si="257"/>
        <v>462</v>
      </c>
      <c r="AA2338" s="60">
        <f t="shared" si="258"/>
        <v>2462</v>
      </c>
    </row>
    <row r="2339" spans="1:27">
      <c r="A2339" s="84" t="str">
        <f t="shared" si="253"/>
        <v>92975031</v>
      </c>
      <c r="B2339" s="84" t="str">
        <f t="shared" si="254"/>
        <v>02-462-09</v>
      </c>
      <c r="C2339" s="113" t="s">
        <v>4333</v>
      </c>
      <c r="D2339" s="113" t="s">
        <v>4331</v>
      </c>
      <c r="E2339" s="113" t="s">
        <v>785</v>
      </c>
      <c r="F2339" s="114">
        <v>59</v>
      </c>
      <c r="G2339" s="113" t="s">
        <v>4332</v>
      </c>
      <c r="H2339" s="113" t="s">
        <v>53</v>
      </c>
      <c r="I2339" s="113" t="s">
        <v>810</v>
      </c>
      <c r="J2339" s="113" t="s">
        <v>343</v>
      </c>
      <c r="K2339" s="113" t="s">
        <v>382</v>
      </c>
      <c r="L2339" s="113" t="s">
        <v>420</v>
      </c>
      <c r="M2339" s="113" t="s">
        <v>389</v>
      </c>
      <c r="N2339" s="113" t="s">
        <v>32</v>
      </c>
      <c r="O2339" s="113" t="s">
        <v>386</v>
      </c>
      <c r="P2339" s="113" t="s">
        <v>824</v>
      </c>
      <c r="Q2339" s="113">
        <v>1</v>
      </c>
      <c r="R2339" s="113" t="s">
        <v>53</v>
      </c>
      <c r="S2339" s="84" t="str">
        <f t="shared" si="252"/>
        <v>BOMBER LAMB FUR</v>
      </c>
      <c r="T2339" s="84" t="str">
        <f t="shared" si="255"/>
        <v>черный</v>
      </c>
      <c r="Y2339" s="60">
        <f t="shared" si="256"/>
        <v>2</v>
      </c>
      <c r="Z2339" s="49">
        <f t="shared" si="257"/>
        <v>462</v>
      </c>
      <c r="AA2339" s="60">
        <f t="shared" si="258"/>
        <v>2462</v>
      </c>
    </row>
    <row r="2340" spans="1:27">
      <c r="A2340" s="84" t="str">
        <f t="shared" si="253"/>
        <v>11481012</v>
      </c>
      <c r="B2340" s="84" t="str">
        <f t="shared" si="254"/>
        <v>02-463-06</v>
      </c>
      <c r="C2340" s="113" t="s">
        <v>4334</v>
      </c>
      <c r="D2340" s="113" t="s">
        <v>4335</v>
      </c>
      <c r="E2340" s="113" t="s">
        <v>787</v>
      </c>
      <c r="F2340" s="114">
        <v>57</v>
      </c>
      <c r="G2340" s="113" t="s">
        <v>4336</v>
      </c>
      <c r="H2340" s="113" t="s">
        <v>71</v>
      </c>
      <c r="I2340" s="113" t="s">
        <v>786</v>
      </c>
      <c r="J2340" s="113" t="s">
        <v>329</v>
      </c>
      <c r="K2340" s="113" t="s">
        <v>382</v>
      </c>
      <c r="L2340" s="113" t="s">
        <v>420</v>
      </c>
      <c r="M2340" s="113" t="s">
        <v>388</v>
      </c>
      <c r="N2340" s="113" t="s">
        <v>44</v>
      </c>
      <c r="O2340" s="113" t="s">
        <v>386</v>
      </c>
      <c r="P2340" s="113" t="s">
        <v>824</v>
      </c>
      <c r="Q2340" s="113">
        <v>2</v>
      </c>
      <c r="R2340" s="113" t="s">
        <v>71</v>
      </c>
      <c r="S2340" s="84" t="str">
        <f t="shared" si="252"/>
        <v>TRILBY WOOLFELT</v>
      </c>
      <c r="T2340" s="84" t="str">
        <f t="shared" si="255"/>
        <v>синий</v>
      </c>
      <c r="Y2340" s="60">
        <f t="shared" si="256"/>
        <v>2</v>
      </c>
      <c r="Z2340" s="49">
        <f t="shared" si="257"/>
        <v>463</v>
      </c>
      <c r="AA2340" s="60">
        <f t="shared" si="258"/>
        <v>2463</v>
      </c>
    </row>
    <row r="2341" spans="1:27">
      <c r="A2341" s="84" t="str">
        <f t="shared" si="253"/>
        <v>11481012</v>
      </c>
      <c r="B2341" s="84" t="str">
        <f t="shared" si="254"/>
        <v>02-463-06</v>
      </c>
      <c r="C2341" s="113" t="s">
        <v>4337</v>
      </c>
      <c r="D2341" s="113" t="s">
        <v>4335</v>
      </c>
      <c r="E2341" s="113" t="s">
        <v>785</v>
      </c>
      <c r="F2341" s="114">
        <v>59</v>
      </c>
      <c r="G2341" s="113" t="s">
        <v>4336</v>
      </c>
      <c r="H2341" s="113" t="s">
        <v>71</v>
      </c>
      <c r="I2341" s="113" t="s">
        <v>786</v>
      </c>
      <c r="J2341" s="113" t="s">
        <v>329</v>
      </c>
      <c r="K2341" s="113" t="s">
        <v>382</v>
      </c>
      <c r="L2341" s="113" t="s">
        <v>420</v>
      </c>
      <c r="M2341" s="113" t="s">
        <v>388</v>
      </c>
      <c r="N2341" s="113" t="s">
        <v>44</v>
      </c>
      <c r="O2341" s="113" t="s">
        <v>386</v>
      </c>
      <c r="P2341" s="113" t="s">
        <v>824</v>
      </c>
      <c r="Q2341" s="113">
        <v>2</v>
      </c>
      <c r="R2341" s="113" t="s">
        <v>71</v>
      </c>
      <c r="S2341" s="84" t="str">
        <f t="shared" si="252"/>
        <v>TRILBY WOOLFELT</v>
      </c>
      <c r="T2341" s="84" t="str">
        <f t="shared" si="255"/>
        <v>синий</v>
      </c>
      <c r="Y2341" s="60">
        <f t="shared" si="256"/>
        <v>2</v>
      </c>
      <c r="Z2341" s="49">
        <f t="shared" si="257"/>
        <v>463</v>
      </c>
      <c r="AA2341" s="60">
        <f t="shared" si="258"/>
        <v>2463</v>
      </c>
    </row>
    <row r="2342" spans="1:27">
      <c r="A2342" s="84" t="str">
        <f t="shared" si="253"/>
        <v>11481012</v>
      </c>
      <c r="B2342" s="84" t="str">
        <f t="shared" si="254"/>
        <v>02-463-06</v>
      </c>
      <c r="C2342" s="113" t="s">
        <v>4338</v>
      </c>
      <c r="D2342" s="113" t="s">
        <v>4335</v>
      </c>
      <c r="E2342" s="113" t="s">
        <v>788</v>
      </c>
      <c r="F2342" s="114">
        <v>61</v>
      </c>
      <c r="G2342" s="113" t="s">
        <v>4336</v>
      </c>
      <c r="H2342" s="113" t="s">
        <v>71</v>
      </c>
      <c r="I2342" s="113" t="s">
        <v>786</v>
      </c>
      <c r="J2342" s="113" t="s">
        <v>329</v>
      </c>
      <c r="K2342" s="113" t="s">
        <v>382</v>
      </c>
      <c r="L2342" s="113" t="s">
        <v>420</v>
      </c>
      <c r="M2342" s="113" t="s">
        <v>388</v>
      </c>
      <c r="N2342" s="113" t="s">
        <v>44</v>
      </c>
      <c r="O2342" s="113" t="s">
        <v>386</v>
      </c>
      <c r="P2342" s="113" t="s">
        <v>824</v>
      </c>
      <c r="Q2342" s="113">
        <v>2</v>
      </c>
      <c r="R2342" s="113" t="s">
        <v>71</v>
      </c>
      <c r="S2342" s="84" t="str">
        <f t="shared" si="252"/>
        <v>TRILBY WOOLFELT</v>
      </c>
      <c r="T2342" s="84" t="str">
        <f t="shared" si="255"/>
        <v>синий</v>
      </c>
      <c r="Y2342" s="60">
        <f t="shared" si="256"/>
        <v>2</v>
      </c>
      <c r="Z2342" s="49">
        <f t="shared" si="257"/>
        <v>463</v>
      </c>
      <c r="AA2342" s="60">
        <f t="shared" si="258"/>
        <v>2463</v>
      </c>
    </row>
    <row r="2343" spans="1:27">
      <c r="A2343" s="84" t="str">
        <f t="shared" si="253"/>
        <v>11481012</v>
      </c>
      <c r="B2343" s="84" t="str">
        <f t="shared" si="254"/>
        <v>02-463-06</v>
      </c>
      <c r="C2343" s="113" t="s">
        <v>4339</v>
      </c>
      <c r="D2343" s="113" t="s">
        <v>4335</v>
      </c>
      <c r="E2343" s="113" t="s">
        <v>789</v>
      </c>
      <c r="F2343" s="114">
        <v>63</v>
      </c>
      <c r="G2343" s="113" t="s">
        <v>4336</v>
      </c>
      <c r="H2343" s="113" t="s">
        <v>71</v>
      </c>
      <c r="I2343" s="113" t="s">
        <v>786</v>
      </c>
      <c r="J2343" s="113" t="s">
        <v>329</v>
      </c>
      <c r="K2343" s="113" t="s">
        <v>382</v>
      </c>
      <c r="L2343" s="113" t="s">
        <v>420</v>
      </c>
      <c r="M2343" s="113" t="s">
        <v>388</v>
      </c>
      <c r="N2343" s="113" t="s">
        <v>44</v>
      </c>
      <c r="O2343" s="113" t="s">
        <v>386</v>
      </c>
      <c r="P2343" s="113" t="s">
        <v>824</v>
      </c>
      <c r="Q2343" s="113">
        <v>2</v>
      </c>
      <c r="R2343" s="113" t="s">
        <v>71</v>
      </c>
      <c r="S2343" s="84" t="str">
        <f t="shared" si="252"/>
        <v>TRILBY WOOLFELT</v>
      </c>
      <c r="T2343" s="84" t="str">
        <f t="shared" si="255"/>
        <v>синий</v>
      </c>
      <c r="Y2343" s="60">
        <f t="shared" si="256"/>
        <v>2</v>
      </c>
      <c r="Z2343" s="49">
        <f t="shared" si="257"/>
        <v>463</v>
      </c>
      <c r="AA2343" s="60">
        <f t="shared" si="258"/>
        <v>2463</v>
      </c>
    </row>
    <row r="2344" spans="1:27">
      <c r="A2344" s="84" t="str">
        <f t="shared" si="253"/>
        <v>114810172</v>
      </c>
      <c r="B2344" s="84" t="str">
        <f t="shared" si="254"/>
        <v>02-463-02</v>
      </c>
      <c r="C2344" s="113" t="s">
        <v>4340</v>
      </c>
      <c r="D2344" s="113" t="s">
        <v>4341</v>
      </c>
      <c r="E2344" s="113" t="s">
        <v>787</v>
      </c>
      <c r="F2344" s="114">
        <v>57</v>
      </c>
      <c r="G2344" s="113" t="s">
        <v>4336</v>
      </c>
      <c r="H2344" s="113" t="s">
        <v>63</v>
      </c>
      <c r="I2344" s="113" t="s">
        <v>786</v>
      </c>
      <c r="J2344" s="113" t="s">
        <v>329</v>
      </c>
      <c r="K2344" s="113" t="s">
        <v>382</v>
      </c>
      <c r="L2344" s="113" t="s">
        <v>420</v>
      </c>
      <c r="M2344" s="113" t="s">
        <v>388</v>
      </c>
      <c r="N2344" s="113" t="s">
        <v>44</v>
      </c>
      <c r="O2344" s="113" t="s">
        <v>386</v>
      </c>
      <c r="P2344" s="113" t="s">
        <v>824</v>
      </c>
      <c r="Q2344" s="113">
        <v>72</v>
      </c>
      <c r="R2344" s="113" t="s">
        <v>63</v>
      </c>
      <c r="S2344" s="84" t="str">
        <f t="shared" si="252"/>
        <v>TRILBY WOOLFELT</v>
      </c>
      <c r="T2344" s="84" t="str">
        <f t="shared" si="255"/>
        <v>бежевый</v>
      </c>
      <c r="Y2344" s="60">
        <f t="shared" si="256"/>
        <v>2</v>
      </c>
      <c r="Z2344" s="49">
        <f t="shared" si="257"/>
        <v>463</v>
      </c>
      <c r="AA2344" s="60">
        <f t="shared" si="258"/>
        <v>2463</v>
      </c>
    </row>
    <row r="2345" spans="1:27">
      <c r="A2345" s="84" t="str">
        <f t="shared" si="253"/>
        <v>114810172</v>
      </c>
      <c r="B2345" s="84" t="str">
        <f t="shared" si="254"/>
        <v>02-463-02</v>
      </c>
      <c r="C2345" s="113" t="s">
        <v>4342</v>
      </c>
      <c r="D2345" s="113" t="s">
        <v>4341</v>
      </c>
      <c r="E2345" s="113" t="s">
        <v>785</v>
      </c>
      <c r="F2345" s="114">
        <v>59</v>
      </c>
      <c r="G2345" s="113" t="s">
        <v>4336</v>
      </c>
      <c r="H2345" s="113" t="s">
        <v>63</v>
      </c>
      <c r="I2345" s="113" t="s">
        <v>786</v>
      </c>
      <c r="J2345" s="113" t="s">
        <v>329</v>
      </c>
      <c r="K2345" s="113" t="s">
        <v>382</v>
      </c>
      <c r="L2345" s="113" t="s">
        <v>420</v>
      </c>
      <c r="M2345" s="113" t="s">
        <v>388</v>
      </c>
      <c r="N2345" s="113" t="s">
        <v>44</v>
      </c>
      <c r="O2345" s="113" t="s">
        <v>386</v>
      </c>
      <c r="P2345" s="113" t="s">
        <v>824</v>
      </c>
      <c r="Q2345" s="113">
        <v>72</v>
      </c>
      <c r="R2345" s="113" t="s">
        <v>63</v>
      </c>
      <c r="S2345" s="84" t="str">
        <f t="shared" si="252"/>
        <v>TRILBY WOOLFELT</v>
      </c>
      <c r="T2345" s="84" t="str">
        <f t="shared" si="255"/>
        <v>бежевый</v>
      </c>
      <c r="Y2345" s="60">
        <f t="shared" si="256"/>
        <v>2</v>
      </c>
      <c r="Z2345" s="49">
        <f t="shared" si="257"/>
        <v>463</v>
      </c>
      <c r="AA2345" s="60">
        <f t="shared" si="258"/>
        <v>2463</v>
      </c>
    </row>
    <row r="2346" spans="1:27">
      <c r="A2346" s="84" t="str">
        <f t="shared" si="253"/>
        <v>114810172</v>
      </c>
      <c r="B2346" s="84" t="str">
        <f t="shared" si="254"/>
        <v>02-463-02</v>
      </c>
      <c r="C2346" s="113" t="s">
        <v>4343</v>
      </c>
      <c r="D2346" s="113" t="s">
        <v>4341</v>
      </c>
      <c r="E2346" s="113" t="s">
        <v>788</v>
      </c>
      <c r="F2346" s="114">
        <v>61</v>
      </c>
      <c r="G2346" s="113" t="s">
        <v>4336</v>
      </c>
      <c r="H2346" s="113" t="s">
        <v>63</v>
      </c>
      <c r="I2346" s="113" t="s">
        <v>786</v>
      </c>
      <c r="J2346" s="113" t="s">
        <v>329</v>
      </c>
      <c r="K2346" s="113" t="s">
        <v>382</v>
      </c>
      <c r="L2346" s="113" t="s">
        <v>420</v>
      </c>
      <c r="M2346" s="113" t="s">
        <v>388</v>
      </c>
      <c r="N2346" s="113" t="s">
        <v>44</v>
      </c>
      <c r="O2346" s="113" t="s">
        <v>386</v>
      </c>
      <c r="P2346" s="113" t="s">
        <v>824</v>
      </c>
      <c r="Q2346" s="113">
        <v>72</v>
      </c>
      <c r="R2346" s="113" t="s">
        <v>63</v>
      </c>
      <c r="S2346" s="84" t="str">
        <f t="shared" si="252"/>
        <v>TRILBY WOOLFELT</v>
      </c>
      <c r="T2346" s="84" t="str">
        <f t="shared" si="255"/>
        <v>бежевый</v>
      </c>
      <c r="Y2346" s="60">
        <f t="shared" si="256"/>
        <v>2</v>
      </c>
      <c r="Z2346" s="49">
        <f t="shared" si="257"/>
        <v>463</v>
      </c>
      <c r="AA2346" s="60">
        <f t="shared" si="258"/>
        <v>2463</v>
      </c>
    </row>
    <row r="2347" spans="1:27">
      <c r="A2347" s="84" t="str">
        <f t="shared" si="253"/>
        <v>114810172</v>
      </c>
      <c r="B2347" s="84" t="str">
        <f t="shared" si="254"/>
        <v>02-463-02</v>
      </c>
      <c r="C2347" s="113" t="s">
        <v>4344</v>
      </c>
      <c r="D2347" s="113" t="s">
        <v>4341</v>
      </c>
      <c r="E2347" s="113" t="s">
        <v>789</v>
      </c>
      <c r="F2347" s="114">
        <v>63</v>
      </c>
      <c r="G2347" s="113" t="s">
        <v>4336</v>
      </c>
      <c r="H2347" s="113" t="s">
        <v>63</v>
      </c>
      <c r="I2347" s="113" t="s">
        <v>786</v>
      </c>
      <c r="J2347" s="113" t="s">
        <v>329</v>
      </c>
      <c r="K2347" s="113" t="s">
        <v>382</v>
      </c>
      <c r="L2347" s="113" t="s">
        <v>420</v>
      </c>
      <c r="M2347" s="113" t="s">
        <v>388</v>
      </c>
      <c r="N2347" s="113" t="s">
        <v>44</v>
      </c>
      <c r="O2347" s="113" t="s">
        <v>386</v>
      </c>
      <c r="P2347" s="113" t="s">
        <v>824</v>
      </c>
      <c r="Q2347" s="113">
        <v>72</v>
      </c>
      <c r="R2347" s="113" t="s">
        <v>63</v>
      </c>
      <c r="S2347" s="84" t="str">
        <f t="shared" si="252"/>
        <v>TRILBY WOOLFELT</v>
      </c>
      <c r="T2347" s="84" t="str">
        <f t="shared" si="255"/>
        <v>бежевый</v>
      </c>
      <c r="Y2347" s="60">
        <f t="shared" si="256"/>
        <v>2</v>
      </c>
      <c r="Z2347" s="49">
        <f t="shared" si="257"/>
        <v>463</v>
      </c>
      <c r="AA2347" s="60">
        <f t="shared" si="258"/>
        <v>2463</v>
      </c>
    </row>
    <row r="2348" spans="1:27">
      <c r="A2348" s="84" t="str">
        <f t="shared" si="253"/>
        <v>123810177</v>
      </c>
      <c r="B2348" s="84" t="str">
        <f t="shared" si="254"/>
        <v>02-037-02</v>
      </c>
      <c r="C2348" s="113" t="s">
        <v>4345</v>
      </c>
      <c r="D2348" s="113" t="s">
        <v>4346</v>
      </c>
      <c r="E2348" s="113" t="s">
        <v>790</v>
      </c>
      <c r="F2348" s="114">
        <v>55</v>
      </c>
      <c r="G2348" s="113" t="s">
        <v>1064</v>
      </c>
      <c r="H2348" s="113" t="s">
        <v>63</v>
      </c>
      <c r="I2348" s="113" t="s">
        <v>786</v>
      </c>
      <c r="J2348" s="113" t="s">
        <v>329</v>
      </c>
      <c r="K2348" s="113" t="s">
        <v>382</v>
      </c>
      <c r="L2348" s="113" t="s">
        <v>420</v>
      </c>
      <c r="M2348" s="113" t="s">
        <v>388</v>
      </c>
      <c r="N2348" s="113" t="s">
        <v>44</v>
      </c>
      <c r="O2348" s="113" t="s">
        <v>386</v>
      </c>
      <c r="P2348" s="113" t="s">
        <v>824</v>
      </c>
      <c r="Q2348" s="113">
        <v>77</v>
      </c>
      <c r="R2348" s="113" t="s">
        <v>63</v>
      </c>
      <c r="S2348" s="84" t="str">
        <f t="shared" si="252"/>
        <v>TRILBY</v>
      </c>
      <c r="T2348" s="84" t="str">
        <f t="shared" si="255"/>
        <v>бежевый</v>
      </c>
      <c r="Y2348" s="60">
        <f t="shared" si="256"/>
        <v>2</v>
      </c>
      <c r="Z2348" s="49">
        <f t="shared" si="257"/>
        <v>37</v>
      </c>
      <c r="AA2348" s="60">
        <f t="shared" si="258"/>
        <v>2037</v>
      </c>
    </row>
    <row r="2349" spans="1:27">
      <c r="A2349" s="84" t="str">
        <f t="shared" si="253"/>
        <v>123810177</v>
      </c>
      <c r="B2349" s="84" t="str">
        <f t="shared" si="254"/>
        <v>02-037-02</v>
      </c>
      <c r="C2349" s="113" t="s">
        <v>4347</v>
      </c>
      <c r="D2349" s="113" t="s">
        <v>4346</v>
      </c>
      <c r="E2349" s="113" t="s">
        <v>787</v>
      </c>
      <c r="F2349" s="114">
        <v>57</v>
      </c>
      <c r="G2349" s="113" t="s">
        <v>1064</v>
      </c>
      <c r="H2349" s="113" t="s">
        <v>63</v>
      </c>
      <c r="I2349" s="113" t="s">
        <v>786</v>
      </c>
      <c r="J2349" s="113" t="s">
        <v>329</v>
      </c>
      <c r="K2349" s="113" t="s">
        <v>382</v>
      </c>
      <c r="L2349" s="113" t="s">
        <v>420</v>
      </c>
      <c r="M2349" s="113" t="s">
        <v>388</v>
      </c>
      <c r="N2349" s="113" t="s">
        <v>44</v>
      </c>
      <c r="O2349" s="113" t="s">
        <v>386</v>
      </c>
      <c r="P2349" s="113" t="s">
        <v>824</v>
      </c>
      <c r="Q2349" s="113">
        <v>77</v>
      </c>
      <c r="R2349" s="113" t="s">
        <v>63</v>
      </c>
      <c r="S2349" s="84" t="str">
        <f t="shared" si="252"/>
        <v>TRILBY</v>
      </c>
      <c r="T2349" s="84" t="str">
        <f t="shared" si="255"/>
        <v>бежевый</v>
      </c>
      <c r="Y2349" s="60">
        <f t="shared" si="256"/>
        <v>2</v>
      </c>
      <c r="Z2349" s="49">
        <f t="shared" si="257"/>
        <v>37</v>
      </c>
      <c r="AA2349" s="60">
        <f t="shared" si="258"/>
        <v>2037</v>
      </c>
    </row>
    <row r="2350" spans="1:27">
      <c r="A2350" s="84" t="str">
        <f t="shared" si="253"/>
        <v>123810177</v>
      </c>
      <c r="B2350" s="84" t="str">
        <f t="shared" si="254"/>
        <v>02-037-02</v>
      </c>
      <c r="C2350" s="113" t="s">
        <v>4348</v>
      </c>
      <c r="D2350" s="113" t="s">
        <v>4346</v>
      </c>
      <c r="E2350" s="113" t="s">
        <v>785</v>
      </c>
      <c r="F2350" s="114">
        <v>59</v>
      </c>
      <c r="G2350" s="113" t="s">
        <v>1064</v>
      </c>
      <c r="H2350" s="113" t="s">
        <v>63</v>
      </c>
      <c r="I2350" s="113" t="s">
        <v>786</v>
      </c>
      <c r="J2350" s="113" t="s">
        <v>329</v>
      </c>
      <c r="K2350" s="113" t="s">
        <v>382</v>
      </c>
      <c r="L2350" s="113" t="s">
        <v>420</v>
      </c>
      <c r="M2350" s="113" t="s">
        <v>388</v>
      </c>
      <c r="N2350" s="113" t="s">
        <v>44</v>
      </c>
      <c r="O2350" s="113" t="s">
        <v>386</v>
      </c>
      <c r="P2350" s="113" t="s">
        <v>824</v>
      </c>
      <c r="Q2350" s="113">
        <v>77</v>
      </c>
      <c r="R2350" s="113" t="s">
        <v>63</v>
      </c>
      <c r="S2350" s="84" t="str">
        <f t="shared" si="252"/>
        <v>TRILBY</v>
      </c>
      <c r="T2350" s="84" t="str">
        <f t="shared" si="255"/>
        <v>бежевый</v>
      </c>
      <c r="Y2350" s="60">
        <f t="shared" si="256"/>
        <v>2</v>
      </c>
      <c r="Z2350" s="49">
        <f t="shared" si="257"/>
        <v>37</v>
      </c>
      <c r="AA2350" s="60">
        <f t="shared" si="258"/>
        <v>2037</v>
      </c>
    </row>
    <row r="2351" spans="1:27">
      <c r="A2351" s="84" t="str">
        <f t="shared" si="253"/>
        <v>12381091</v>
      </c>
      <c r="B2351" s="84" t="str">
        <f t="shared" si="254"/>
        <v>02-464-09</v>
      </c>
      <c r="C2351" s="113" t="s">
        <v>4349</v>
      </c>
      <c r="D2351" s="113" t="s">
        <v>4350</v>
      </c>
      <c r="E2351" s="113" t="s">
        <v>787</v>
      </c>
      <c r="F2351" s="114">
        <v>57</v>
      </c>
      <c r="G2351" s="113" t="s">
        <v>4351</v>
      </c>
      <c r="H2351" s="113" t="s">
        <v>53</v>
      </c>
      <c r="I2351" s="113" t="s">
        <v>786</v>
      </c>
      <c r="J2351" s="113" t="s">
        <v>329</v>
      </c>
      <c r="K2351" s="113" t="s">
        <v>382</v>
      </c>
      <c r="L2351" s="113" t="s">
        <v>420</v>
      </c>
      <c r="M2351" s="113" t="s">
        <v>388</v>
      </c>
      <c r="N2351" s="113" t="s">
        <v>44</v>
      </c>
      <c r="O2351" s="113" t="s">
        <v>386</v>
      </c>
      <c r="P2351" s="113" t="s">
        <v>824</v>
      </c>
      <c r="Q2351" s="113">
        <v>1</v>
      </c>
      <c r="R2351" s="113" t="s">
        <v>53</v>
      </c>
      <c r="S2351" s="84" t="str">
        <f t="shared" si="252"/>
        <v>TRILBY WOOLFELT</v>
      </c>
      <c r="T2351" s="84" t="str">
        <f t="shared" si="255"/>
        <v>черный</v>
      </c>
      <c r="Y2351" s="60">
        <f t="shared" si="256"/>
        <v>2</v>
      </c>
      <c r="Z2351" s="49">
        <f t="shared" si="257"/>
        <v>464</v>
      </c>
      <c r="AA2351" s="60">
        <f t="shared" si="258"/>
        <v>2464</v>
      </c>
    </row>
    <row r="2352" spans="1:27">
      <c r="A2352" s="84" t="str">
        <f t="shared" si="253"/>
        <v>12381091</v>
      </c>
      <c r="B2352" s="84" t="str">
        <f t="shared" si="254"/>
        <v>02-464-09</v>
      </c>
      <c r="C2352" s="113" t="s">
        <v>4352</v>
      </c>
      <c r="D2352" s="113" t="s">
        <v>4350</v>
      </c>
      <c r="E2352" s="113" t="s">
        <v>785</v>
      </c>
      <c r="F2352" s="114">
        <v>59</v>
      </c>
      <c r="G2352" s="113" t="s">
        <v>4351</v>
      </c>
      <c r="H2352" s="113" t="s">
        <v>53</v>
      </c>
      <c r="I2352" s="113" t="s">
        <v>786</v>
      </c>
      <c r="J2352" s="113" t="s">
        <v>329</v>
      </c>
      <c r="K2352" s="113" t="s">
        <v>382</v>
      </c>
      <c r="L2352" s="113" t="s">
        <v>420</v>
      </c>
      <c r="M2352" s="113" t="s">
        <v>388</v>
      </c>
      <c r="N2352" s="113" t="s">
        <v>44</v>
      </c>
      <c r="O2352" s="113" t="s">
        <v>386</v>
      </c>
      <c r="P2352" s="113" t="s">
        <v>824</v>
      </c>
      <c r="Q2352" s="113">
        <v>1</v>
      </c>
      <c r="R2352" s="113" t="s">
        <v>53</v>
      </c>
      <c r="S2352" s="84" t="str">
        <f t="shared" si="252"/>
        <v>TRILBY WOOLFELT</v>
      </c>
      <c r="T2352" s="84" t="str">
        <f t="shared" si="255"/>
        <v>черный</v>
      </c>
      <c r="Y2352" s="60">
        <f t="shared" si="256"/>
        <v>2</v>
      </c>
      <c r="Z2352" s="49">
        <f t="shared" si="257"/>
        <v>464</v>
      </c>
      <c r="AA2352" s="60">
        <f t="shared" si="258"/>
        <v>2464</v>
      </c>
    </row>
    <row r="2353" spans="1:27">
      <c r="A2353" s="84" t="str">
        <f t="shared" si="253"/>
        <v>12381091</v>
      </c>
      <c r="B2353" s="84" t="str">
        <f t="shared" si="254"/>
        <v>02-464-09</v>
      </c>
      <c r="C2353" s="113" t="s">
        <v>4353</v>
      </c>
      <c r="D2353" s="113" t="s">
        <v>4350</v>
      </c>
      <c r="E2353" s="113" t="s">
        <v>788</v>
      </c>
      <c r="F2353" s="114">
        <v>61</v>
      </c>
      <c r="G2353" s="113" t="s">
        <v>4351</v>
      </c>
      <c r="H2353" s="113" t="s">
        <v>53</v>
      </c>
      <c r="I2353" s="113" t="s">
        <v>786</v>
      </c>
      <c r="J2353" s="113" t="s">
        <v>329</v>
      </c>
      <c r="K2353" s="113" t="s">
        <v>382</v>
      </c>
      <c r="L2353" s="113" t="s">
        <v>420</v>
      </c>
      <c r="M2353" s="113" t="s">
        <v>388</v>
      </c>
      <c r="N2353" s="113" t="s">
        <v>44</v>
      </c>
      <c r="O2353" s="113" t="s">
        <v>386</v>
      </c>
      <c r="P2353" s="113" t="s">
        <v>824</v>
      </c>
      <c r="Q2353" s="113">
        <v>1</v>
      </c>
      <c r="R2353" s="113" t="s">
        <v>53</v>
      </c>
      <c r="S2353" s="84" t="str">
        <f t="shared" si="252"/>
        <v>TRILBY WOOLFELT</v>
      </c>
      <c r="T2353" s="84" t="str">
        <f t="shared" si="255"/>
        <v>черный</v>
      </c>
      <c r="Y2353" s="60">
        <f t="shared" si="256"/>
        <v>2</v>
      </c>
      <c r="Z2353" s="49">
        <f t="shared" si="257"/>
        <v>464</v>
      </c>
      <c r="AA2353" s="60">
        <f t="shared" si="258"/>
        <v>2464</v>
      </c>
    </row>
    <row r="2354" spans="1:27">
      <c r="A2354" s="84" t="str">
        <f t="shared" si="253"/>
        <v>12381091</v>
      </c>
      <c r="B2354" s="84" t="str">
        <f t="shared" si="254"/>
        <v>02-464-09</v>
      </c>
      <c r="C2354" s="113" t="s">
        <v>4354</v>
      </c>
      <c r="D2354" s="113" t="s">
        <v>4350</v>
      </c>
      <c r="E2354" s="113" t="s">
        <v>789</v>
      </c>
      <c r="F2354" s="114">
        <v>63</v>
      </c>
      <c r="G2354" s="113" t="s">
        <v>4351</v>
      </c>
      <c r="H2354" s="113" t="s">
        <v>53</v>
      </c>
      <c r="I2354" s="113" t="s">
        <v>786</v>
      </c>
      <c r="J2354" s="113" t="s">
        <v>329</v>
      </c>
      <c r="K2354" s="113" t="s">
        <v>382</v>
      </c>
      <c r="L2354" s="113" t="s">
        <v>420</v>
      </c>
      <c r="M2354" s="113" t="s">
        <v>388</v>
      </c>
      <c r="N2354" s="113" t="s">
        <v>44</v>
      </c>
      <c r="O2354" s="113" t="s">
        <v>386</v>
      </c>
      <c r="P2354" s="113" t="s">
        <v>824</v>
      </c>
      <c r="Q2354" s="113">
        <v>1</v>
      </c>
      <c r="R2354" s="113" t="s">
        <v>53</v>
      </c>
      <c r="S2354" s="84" t="str">
        <f t="shared" si="252"/>
        <v>TRILBY WOOLFELT</v>
      </c>
      <c r="T2354" s="84" t="str">
        <f t="shared" si="255"/>
        <v>черный</v>
      </c>
      <c r="Y2354" s="60">
        <f t="shared" si="256"/>
        <v>2</v>
      </c>
      <c r="Z2354" s="49">
        <f t="shared" si="257"/>
        <v>464</v>
      </c>
      <c r="AA2354" s="60">
        <f t="shared" si="258"/>
        <v>2464</v>
      </c>
    </row>
    <row r="2355" spans="1:27">
      <c r="A2355" s="84" t="str">
        <f t="shared" si="253"/>
        <v>211820145</v>
      </c>
      <c r="B2355" s="84" t="str">
        <f t="shared" si="254"/>
        <v>02-006-05</v>
      </c>
      <c r="C2355" s="113" t="s">
        <v>4355</v>
      </c>
      <c r="D2355" s="113" t="s">
        <v>4356</v>
      </c>
      <c r="E2355" s="113" t="s">
        <v>787</v>
      </c>
      <c r="F2355" s="114">
        <v>57</v>
      </c>
      <c r="G2355" s="113" t="s">
        <v>828</v>
      </c>
      <c r="H2355" s="113" t="s">
        <v>83</v>
      </c>
      <c r="I2355" s="113" t="s">
        <v>802</v>
      </c>
      <c r="J2355" s="113" t="s">
        <v>330</v>
      </c>
      <c r="K2355" s="113" t="s">
        <v>382</v>
      </c>
      <c r="L2355" s="113" t="s">
        <v>420</v>
      </c>
      <c r="M2355" s="113" t="s">
        <v>388</v>
      </c>
      <c r="N2355" s="113" t="s">
        <v>38</v>
      </c>
      <c r="O2355" s="113" t="s">
        <v>442</v>
      </c>
      <c r="P2355" s="113" t="s">
        <v>824</v>
      </c>
      <c r="Q2355" s="113">
        <v>45</v>
      </c>
      <c r="R2355" s="113" t="s">
        <v>83</v>
      </c>
      <c r="S2355" s="84" t="str">
        <f t="shared" si="252"/>
        <v>PENN</v>
      </c>
      <c r="T2355" s="84" t="str">
        <f t="shared" si="255"/>
        <v>серый</v>
      </c>
      <c r="Y2355" s="60">
        <f t="shared" si="256"/>
        <v>2</v>
      </c>
      <c r="Z2355" s="49">
        <f t="shared" si="257"/>
        <v>6</v>
      </c>
      <c r="AA2355" s="60">
        <f t="shared" si="258"/>
        <v>2006</v>
      </c>
    </row>
    <row r="2356" spans="1:27">
      <c r="A2356" s="84" t="str">
        <f t="shared" si="253"/>
        <v>211820145</v>
      </c>
      <c r="B2356" s="84" t="str">
        <f t="shared" si="254"/>
        <v>02-006-05</v>
      </c>
      <c r="C2356" s="113" t="s">
        <v>4357</v>
      </c>
      <c r="D2356" s="113" t="s">
        <v>4356</v>
      </c>
      <c r="E2356" s="113" t="s">
        <v>797</v>
      </c>
      <c r="F2356" s="114">
        <v>58</v>
      </c>
      <c r="G2356" s="113" t="s">
        <v>828</v>
      </c>
      <c r="H2356" s="113" t="s">
        <v>83</v>
      </c>
      <c r="I2356" s="113" t="s">
        <v>802</v>
      </c>
      <c r="J2356" s="113" t="s">
        <v>330</v>
      </c>
      <c r="K2356" s="113" t="s">
        <v>382</v>
      </c>
      <c r="L2356" s="113" t="s">
        <v>420</v>
      </c>
      <c r="M2356" s="113" t="s">
        <v>388</v>
      </c>
      <c r="N2356" s="113" t="s">
        <v>38</v>
      </c>
      <c r="O2356" s="113" t="s">
        <v>442</v>
      </c>
      <c r="P2356" s="113" t="s">
        <v>824</v>
      </c>
      <c r="Q2356" s="113">
        <v>45</v>
      </c>
      <c r="R2356" s="113" t="s">
        <v>83</v>
      </c>
      <c r="S2356" s="84" t="str">
        <f t="shared" si="252"/>
        <v>PENN</v>
      </c>
      <c r="T2356" s="84" t="str">
        <f t="shared" si="255"/>
        <v>серый</v>
      </c>
      <c r="Y2356" s="60">
        <f t="shared" si="256"/>
        <v>2</v>
      </c>
      <c r="Z2356" s="49">
        <f t="shared" si="257"/>
        <v>6</v>
      </c>
      <c r="AA2356" s="60">
        <f t="shared" si="258"/>
        <v>2006</v>
      </c>
    </row>
    <row r="2357" spans="1:27">
      <c r="A2357" s="84" t="str">
        <f t="shared" si="253"/>
        <v>211820145</v>
      </c>
      <c r="B2357" s="84" t="str">
        <f t="shared" si="254"/>
        <v>02-006-05</v>
      </c>
      <c r="C2357" s="113" t="s">
        <v>4358</v>
      </c>
      <c r="D2357" s="113" t="s">
        <v>4356</v>
      </c>
      <c r="E2357" s="113" t="s">
        <v>785</v>
      </c>
      <c r="F2357" s="114">
        <v>59</v>
      </c>
      <c r="G2357" s="113" t="s">
        <v>828</v>
      </c>
      <c r="H2357" s="113" t="s">
        <v>83</v>
      </c>
      <c r="I2357" s="113" t="s">
        <v>802</v>
      </c>
      <c r="J2357" s="113" t="s">
        <v>330</v>
      </c>
      <c r="K2357" s="113" t="s">
        <v>382</v>
      </c>
      <c r="L2357" s="113" t="s">
        <v>420</v>
      </c>
      <c r="M2357" s="113" t="s">
        <v>388</v>
      </c>
      <c r="N2357" s="113" t="s">
        <v>38</v>
      </c>
      <c r="O2357" s="113" t="s">
        <v>442</v>
      </c>
      <c r="P2357" s="113" t="s">
        <v>824</v>
      </c>
      <c r="Q2357" s="113">
        <v>45</v>
      </c>
      <c r="R2357" s="113" t="s">
        <v>83</v>
      </c>
      <c r="S2357" s="84" t="str">
        <f t="shared" si="252"/>
        <v>PENN</v>
      </c>
      <c r="T2357" s="84" t="str">
        <f t="shared" si="255"/>
        <v>серый</v>
      </c>
      <c r="Y2357" s="60">
        <f t="shared" si="256"/>
        <v>2</v>
      </c>
      <c r="Z2357" s="49">
        <f t="shared" si="257"/>
        <v>6</v>
      </c>
      <c r="AA2357" s="60">
        <f t="shared" si="258"/>
        <v>2006</v>
      </c>
    </row>
    <row r="2358" spans="1:27">
      <c r="A2358" s="84" t="str">
        <f t="shared" si="253"/>
        <v>211820145</v>
      </c>
      <c r="B2358" s="84" t="str">
        <f t="shared" si="254"/>
        <v>02-006-05</v>
      </c>
      <c r="C2358" s="113" t="s">
        <v>4359</v>
      </c>
      <c r="D2358" s="113" t="s">
        <v>4356</v>
      </c>
      <c r="E2358" s="113" t="s">
        <v>798</v>
      </c>
      <c r="F2358" s="114">
        <v>60</v>
      </c>
      <c r="G2358" s="113" t="s">
        <v>828</v>
      </c>
      <c r="H2358" s="113" t="s">
        <v>83</v>
      </c>
      <c r="I2358" s="113" t="s">
        <v>802</v>
      </c>
      <c r="J2358" s="113" t="s">
        <v>330</v>
      </c>
      <c r="K2358" s="113" t="s">
        <v>382</v>
      </c>
      <c r="L2358" s="113" t="s">
        <v>420</v>
      </c>
      <c r="M2358" s="113" t="s">
        <v>388</v>
      </c>
      <c r="N2358" s="113" t="s">
        <v>38</v>
      </c>
      <c r="O2358" s="113" t="s">
        <v>442</v>
      </c>
      <c r="P2358" s="113" t="s">
        <v>824</v>
      </c>
      <c r="Q2358" s="113">
        <v>45</v>
      </c>
      <c r="R2358" s="113" t="s">
        <v>83</v>
      </c>
      <c r="S2358" s="84" t="str">
        <f t="shared" si="252"/>
        <v>PENN</v>
      </c>
      <c r="T2358" s="84" t="str">
        <f t="shared" si="255"/>
        <v>серый</v>
      </c>
      <c r="Y2358" s="60">
        <f t="shared" si="256"/>
        <v>2</v>
      </c>
      <c r="Z2358" s="49">
        <f t="shared" si="257"/>
        <v>6</v>
      </c>
      <c r="AA2358" s="60">
        <f t="shared" si="258"/>
        <v>2006</v>
      </c>
    </row>
    <row r="2359" spans="1:27">
      <c r="A2359" s="84" t="str">
        <f t="shared" si="253"/>
        <v>211820145</v>
      </c>
      <c r="B2359" s="84" t="str">
        <f t="shared" si="254"/>
        <v>02-006-05</v>
      </c>
      <c r="C2359" s="113" t="s">
        <v>4360</v>
      </c>
      <c r="D2359" s="113" t="s">
        <v>4356</v>
      </c>
      <c r="E2359" s="113" t="s">
        <v>788</v>
      </c>
      <c r="F2359" s="114">
        <v>61</v>
      </c>
      <c r="G2359" s="113" t="s">
        <v>828</v>
      </c>
      <c r="H2359" s="113" t="s">
        <v>83</v>
      </c>
      <c r="I2359" s="113" t="s">
        <v>802</v>
      </c>
      <c r="J2359" s="113" t="s">
        <v>330</v>
      </c>
      <c r="K2359" s="113" t="s">
        <v>382</v>
      </c>
      <c r="L2359" s="113" t="s">
        <v>420</v>
      </c>
      <c r="M2359" s="113" t="s">
        <v>388</v>
      </c>
      <c r="N2359" s="113" t="s">
        <v>38</v>
      </c>
      <c r="O2359" s="113" t="s">
        <v>442</v>
      </c>
      <c r="P2359" s="113" t="s">
        <v>824</v>
      </c>
      <c r="Q2359" s="113">
        <v>45</v>
      </c>
      <c r="R2359" s="113" t="s">
        <v>83</v>
      </c>
      <c r="S2359" s="84" t="str">
        <f t="shared" si="252"/>
        <v>PENN</v>
      </c>
      <c r="T2359" s="84" t="str">
        <f t="shared" si="255"/>
        <v>серый</v>
      </c>
      <c r="Y2359" s="60">
        <f t="shared" si="256"/>
        <v>2</v>
      </c>
      <c r="Z2359" s="49">
        <f t="shared" si="257"/>
        <v>6</v>
      </c>
      <c r="AA2359" s="60">
        <f t="shared" si="258"/>
        <v>2006</v>
      </c>
    </row>
    <row r="2360" spans="1:27">
      <c r="A2360" s="84" t="str">
        <f t="shared" si="253"/>
        <v>211820145</v>
      </c>
      <c r="B2360" s="84" t="str">
        <f t="shared" si="254"/>
        <v>02-006-05</v>
      </c>
      <c r="C2360" s="113" t="s">
        <v>4361</v>
      </c>
      <c r="D2360" s="113" t="s">
        <v>4356</v>
      </c>
      <c r="E2360" s="113" t="s">
        <v>835</v>
      </c>
      <c r="F2360" s="114">
        <v>62</v>
      </c>
      <c r="G2360" s="113" t="s">
        <v>828</v>
      </c>
      <c r="H2360" s="113" t="s">
        <v>83</v>
      </c>
      <c r="I2360" s="113" t="s">
        <v>802</v>
      </c>
      <c r="J2360" s="113" t="s">
        <v>330</v>
      </c>
      <c r="K2360" s="113" t="s">
        <v>382</v>
      </c>
      <c r="L2360" s="113" t="s">
        <v>420</v>
      </c>
      <c r="M2360" s="113" t="s">
        <v>388</v>
      </c>
      <c r="N2360" s="113" t="s">
        <v>38</v>
      </c>
      <c r="O2360" s="113" t="s">
        <v>442</v>
      </c>
      <c r="P2360" s="113" t="s">
        <v>824</v>
      </c>
      <c r="Q2360" s="113">
        <v>45</v>
      </c>
      <c r="R2360" s="113" t="s">
        <v>83</v>
      </c>
      <c r="S2360" s="84" t="str">
        <f t="shared" si="252"/>
        <v>PENN</v>
      </c>
      <c r="T2360" s="84" t="str">
        <f t="shared" si="255"/>
        <v>серый</v>
      </c>
      <c r="Y2360" s="60">
        <f t="shared" si="256"/>
        <v>2</v>
      </c>
      <c r="Z2360" s="49">
        <f t="shared" si="257"/>
        <v>6</v>
      </c>
      <c r="AA2360" s="60">
        <f t="shared" si="258"/>
        <v>2006</v>
      </c>
    </row>
    <row r="2361" spans="1:27">
      <c r="A2361" s="84" t="str">
        <f t="shared" si="253"/>
        <v>21182052</v>
      </c>
      <c r="B2361" s="84" t="str">
        <f t="shared" si="254"/>
        <v>02-465-06</v>
      </c>
      <c r="C2361" s="113" t="s">
        <v>4362</v>
      </c>
      <c r="D2361" s="113" t="s">
        <v>4363</v>
      </c>
      <c r="E2361" s="113" t="s">
        <v>787</v>
      </c>
      <c r="F2361" s="114">
        <v>57</v>
      </c>
      <c r="G2361" s="113" t="s">
        <v>4364</v>
      </c>
      <c r="H2361" s="113" t="s">
        <v>71</v>
      </c>
      <c r="I2361" s="113" t="s">
        <v>802</v>
      </c>
      <c r="J2361" s="113" t="s">
        <v>330</v>
      </c>
      <c r="K2361" s="113" t="s">
        <v>382</v>
      </c>
      <c r="L2361" s="113" t="s">
        <v>420</v>
      </c>
      <c r="M2361" s="113" t="s">
        <v>388</v>
      </c>
      <c r="N2361" s="113" t="s">
        <v>38</v>
      </c>
      <c r="O2361" s="113" t="s">
        <v>385</v>
      </c>
      <c r="P2361" s="113" t="s">
        <v>824</v>
      </c>
      <c r="Q2361" s="113">
        <v>2</v>
      </c>
      <c r="R2361" s="113" t="s">
        <v>71</v>
      </c>
      <c r="S2361" s="84" t="str">
        <f t="shared" si="252"/>
        <v>FEDORA FURFELT</v>
      </c>
      <c r="T2361" s="84" t="str">
        <f t="shared" si="255"/>
        <v>синий</v>
      </c>
      <c r="Y2361" s="60">
        <f t="shared" si="256"/>
        <v>2</v>
      </c>
      <c r="Z2361" s="49">
        <f t="shared" si="257"/>
        <v>465</v>
      </c>
      <c r="AA2361" s="60">
        <f t="shared" si="258"/>
        <v>2465</v>
      </c>
    </row>
    <row r="2362" spans="1:27">
      <c r="A2362" s="84" t="str">
        <f t="shared" si="253"/>
        <v>21182052</v>
      </c>
      <c r="B2362" s="84" t="str">
        <f t="shared" si="254"/>
        <v>02-465-06</v>
      </c>
      <c r="C2362" s="113" t="s">
        <v>4365</v>
      </c>
      <c r="D2362" s="113" t="s">
        <v>4363</v>
      </c>
      <c r="E2362" s="113" t="s">
        <v>785</v>
      </c>
      <c r="F2362" s="114">
        <v>59</v>
      </c>
      <c r="G2362" s="113" t="s">
        <v>4364</v>
      </c>
      <c r="H2362" s="113" t="s">
        <v>71</v>
      </c>
      <c r="I2362" s="113" t="s">
        <v>802</v>
      </c>
      <c r="J2362" s="113" t="s">
        <v>330</v>
      </c>
      <c r="K2362" s="113" t="s">
        <v>382</v>
      </c>
      <c r="L2362" s="113" t="s">
        <v>420</v>
      </c>
      <c r="M2362" s="113" t="s">
        <v>388</v>
      </c>
      <c r="N2362" s="113" t="s">
        <v>38</v>
      </c>
      <c r="O2362" s="113" t="s">
        <v>385</v>
      </c>
      <c r="P2362" s="113" t="s">
        <v>824</v>
      </c>
      <c r="Q2362" s="113">
        <v>2</v>
      </c>
      <c r="R2362" s="113" t="s">
        <v>71</v>
      </c>
      <c r="S2362" s="84" t="str">
        <f t="shared" si="252"/>
        <v>FEDORA FURFELT</v>
      </c>
      <c r="T2362" s="84" t="str">
        <f t="shared" si="255"/>
        <v>синий</v>
      </c>
      <c r="Y2362" s="60">
        <f t="shared" si="256"/>
        <v>2</v>
      </c>
      <c r="Z2362" s="49">
        <f t="shared" si="257"/>
        <v>465</v>
      </c>
      <c r="AA2362" s="60">
        <f t="shared" si="258"/>
        <v>2465</v>
      </c>
    </row>
    <row r="2363" spans="1:27">
      <c r="A2363" s="84" t="str">
        <f t="shared" si="253"/>
        <v>21981271</v>
      </c>
      <c r="B2363" s="84" t="str">
        <f t="shared" si="254"/>
        <v>02-466-09</v>
      </c>
      <c r="C2363" s="113" t="s">
        <v>4366</v>
      </c>
      <c r="D2363" s="113" t="s">
        <v>4367</v>
      </c>
      <c r="E2363" s="113" t="s">
        <v>787</v>
      </c>
      <c r="F2363" s="114">
        <v>57</v>
      </c>
      <c r="G2363" s="113" t="s">
        <v>4368</v>
      </c>
      <c r="H2363" s="113" t="s">
        <v>53</v>
      </c>
      <c r="I2363" s="113" t="s">
        <v>1698</v>
      </c>
      <c r="J2363" s="113" t="s">
        <v>330</v>
      </c>
      <c r="K2363" s="113" t="s">
        <v>382</v>
      </c>
      <c r="L2363" s="113" t="s">
        <v>420</v>
      </c>
      <c r="M2363" s="113" t="s">
        <v>388</v>
      </c>
      <c r="N2363" s="113" t="s">
        <v>44</v>
      </c>
      <c r="O2363" s="113" t="s">
        <v>386</v>
      </c>
      <c r="P2363" s="113" t="s">
        <v>824</v>
      </c>
      <c r="Q2363" s="113">
        <v>1</v>
      </c>
      <c r="R2363" s="113" t="s">
        <v>53</v>
      </c>
      <c r="S2363" s="84" t="str">
        <f t="shared" si="252"/>
        <v>FEDORA CASHMERE</v>
      </c>
      <c r="T2363" s="84" t="str">
        <f t="shared" si="255"/>
        <v>черный</v>
      </c>
      <c r="Y2363" s="60">
        <f t="shared" si="256"/>
        <v>2</v>
      </c>
      <c r="Z2363" s="49">
        <f t="shared" si="257"/>
        <v>466</v>
      </c>
      <c r="AA2363" s="60">
        <f t="shared" si="258"/>
        <v>2466</v>
      </c>
    </row>
    <row r="2364" spans="1:27">
      <c r="A2364" s="84" t="str">
        <f t="shared" si="253"/>
        <v>21981271</v>
      </c>
      <c r="B2364" s="84" t="str">
        <f t="shared" si="254"/>
        <v>02-466-09</v>
      </c>
      <c r="C2364" s="113" t="s">
        <v>4369</v>
      </c>
      <c r="D2364" s="113" t="s">
        <v>4367</v>
      </c>
      <c r="E2364" s="113" t="s">
        <v>785</v>
      </c>
      <c r="F2364" s="114">
        <v>59</v>
      </c>
      <c r="G2364" s="113" t="s">
        <v>4368</v>
      </c>
      <c r="H2364" s="113" t="s">
        <v>53</v>
      </c>
      <c r="I2364" s="113" t="s">
        <v>1698</v>
      </c>
      <c r="J2364" s="113" t="s">
        <v>330</v>
      </c>
      <c r="K2364" s="113" t="s">
        <v>382</v>
      </c>
      <c r="L2364" s="113" t="s">
        <v>420</v>
      </c>
      <c r="M2364" s="113" t="s">
        <v>388</v>
      </c>
      <c r="N2364" s="113" t="s">
        <v>44</v>
      </c>
      <c r="O2364" s="113" t="s">
        <v>386</v>
      </c>
      <c r="P2364" s="113" t="s">
        <v>824</v>
      </c>
      <c r="Q2364" s="113">
        <v>1</v>
      </c>
      <c r="R2364" s="113" t="s">
        <v>53</v>
      </c>
      <c r="S2364" s="84" t="str">
        <f t="shared" si="252"/>
        <v>FEDORA CASHMERE</v>
      </c>
      <c r="T2364" s="84" t="str">
        <f t="shared" si="255"/>
        <v>черный</v>
      </c>
      <c r="Y2364" s="60">
        <f t="shared" si="256"/>
        <v>2</v>
      </c>
      <c r="Z2364" s="49">
        <f t="shared" si="257"/>
        <v>466</v>
      </c>
      <c r="AA2364" s="60">
        <f t="shared" si="258"/>
        <v>2466</v>
      </c>
    </row>
    <row r="2365" spans="1:27">
      <c r="A2365" s="84" t="str">
        <f t="shared" si="253"/>
        <v>21981271</v>
      </c>
      <c r="B2365" s="84" t="str">
        <f t="shared" si="254"/>
        <v>02-466-09</v>
      </c>
      <c r="C2365" s="113" t="s">
        <v>4370</v>
      </c>
      <c r="D2365" s="113" t="s">
        <v>4367</v>
      </c>
      <c r="E2365" s="113" t="s">
        <v>788</v>
      </c>
      <c r="F2365" s="114">
        <v>61</v>
      </c>
      <c r="G2365" s="113" t="s">
        <v>4368</v>
      </c>
      <c r="H2365" s="113" t="s">
        <v>53</v>
      </c>
      <c r="I2365" s="113" t="s">
        <v>1698</v>
      </c>
      <c r="J2365" s="113" t="s">
        <v>330</v>
      </c>
      <c r="K2365" s="113" t="s">
        <v>382</v>
      </c>
      <c r="L2365" s="113" t="s">
        <v>420</v>
      </c>
      <c r="M2365" s="113" t="s">
        <v>388</v>
      </c>
      <c r="N2365" s="113" t="s">
        <v>44</v>
      </c>
      <c r="O2365" s="113" t="s">
        <v>386</v>
      </c>
      <c r="P2365" s="113" t="s">
        <v>824</v>
      </c>
      <c r="Q2365" s="113">
        <v>1</v>
      </c>
      <c r="R2365" s="113" t="s">
        <v>53</v>
      </c>
      <c r="S2365" s="84" t="str">
        <f t="shared" si="252"/>
        <v>FEDORA CASHMERE</v>
      </c>
      <c r="T2365" s="84" t="str">
        <f t="shared" si="255"/>
        <v>черный</v>
      </c>
      <c r="Y2365" s="60">
        <f t="shared" si="256"/>
        <v>2</v>
      </c>
      <c r="Z2365" s="49">
        <f t="shared" si="257"/>
        <v>466</v>
      </c>
      <c r="AA2365" s="60">
        <f t="shared" si="258"/>
        <v>2466</v>
      </c>
    </row>
    <row r="2366" spans="1:27">
      <c r="A2366" s="84" t="str">
        <f t="shared" si="253"/>
        <v>219812773</v>
      </c>
      <c r="B2366" s="84" t="str">
        <f t="shared" si="254"/>
        <v>02-466-14</v>
      </c>
      <c r="C2366" s="113" t="s">
        <v>4371</v>
      </c>
      <c r="D2366" s="113" t="s">
        <v>4372</v>
      </c>
      <c r="E2366" s="113" t="s">
        <v>787</v>
      </c>
      <c r="F2366" s="114">
        <v>57</v>
      </c>
      <c r="G2366" s="113" t="s">
        <v>4368</v>
      </c>
      <c r="H2366" s="113" t="s">
        <v>86</v>
      </c>
      <c r="I2366" s="113" t="s">
        <v>1698</v>
      </c>
      <c r="J2366" s="113" t="s">
        <v>330</v>
      </c>
      <c r="K2366" s="113" t="s">
        <v>382</v>
      </c>
      <c r="L2366" s="113" t="s">
        <v>420</v>
      </c>
      <c r="M2366" s="113" t="s">
        <v>388</v>
      </c>
      <c r="N2366" s="113" t="s">
        <v>44</v>
      </c>
      <c r="O2366" s="113" t="s">
        <v>386</v>
      </c>
      <c r="P2366" s="113" t="s">
        <v>824</v>
      </c>
      <c r="Q2366" s="113">
        <v>73</v>
      </c>
      <c r="R2366" s="113" t="s">
        <v>86</v>
      </c>
      <c r="S2366" s="84" t="str">
        <f t="shared" si="252"/>
        <v>FEDORA CASHMERE</v>
      </c>
      <c r="T2366" s="84" t="str">
        <f t="shared" si="255"/>
        <v>коричневый</v>
      </c>
      <c r="Y2366" s="60">
        <f t="shared" si="256"/>
        <v>2</v>
      </c>
      <c r="Z2366" s="49">
        <f t="shared" si="257"/>
        <v>466</v>
      </c>
      <c r="AA2366" s="60">
        <f t="shared" si="258"/>
        <v>2466</v>
      </c>
    </row>
    <row r="2367" spans="1:27">
      <c r="A2367" s="84" t="str">
        <f t="shared" si="253"/>
        <v>219812773</v>
      </c>
      <c r="B2367" s="84" t="str">
        <f t="shared" si="254"/>
        <v>02-466-14</v>
      </c>
      <c r="C2367" s="113" t="s">
        <v>4373</v>
      </c>
      <c r="D2367" s="113" t="s">
        <v>4372</v>
      </c>
      <c r="E2367" s="113" t="s">
        <v>785</v>
      </c>
      <c r="F2367" s="114">
        <v>59</v>
      </c>
      <c r="G2367" s="113" t="s">
        <v>4368</v>
      </c>
      <c r="H2367" s="113" t="s">
        <v>86</v>
      </c>
      <c r="I2367" s="113" t="s">
        <v>1698</v>
      </c>
      <c r="J2367" s="113" t="s">
        <v>330</v>
      </c>
      <c r="K2367" s="113" t="s">
        <v>382</v>
      </c>
      <c r="L2367" s="113" t="s">
        <v>420</v>
      </c>
      <c r="M2367" s="113" t="s">
        <v>388</v>
      </c>
      <c r="N2367" s="113" t="s">
        <v>44</v>
      </c>
      <c r="O2367" s="113" t="s">
        <v>386</v>
      </c>
      <c r="P2367" s="113" t="s">
        <v>824</v>
      </c>
      <c r="Q2367" s="113">
        <v>73</v>
      </c>
      <c r="R2367" s="113" t="s">
        <v>86</v>
      </c>
      <c r="S2367" s="84" t="str">
        <f t="shared" si="252"/>
        <v>FEDORA CASHMERE</v>
      </c>
      <c r="T2367" s="84" t="str">
        <f t="shared" si="255"/>
        <v>коричневый</v>
      </c>
      <c r="Y2367" s="60">
        <f t="shared" si="256"/>
        <v>2</v>
      </c>
      <c r="Z2367" s="49">
        <f t="shared" si="257"/>
        <v>466</v>
      </c>
      <c r="AA2367" s="60">
        <f t="shared" si="258"/>
        <v>2466</v>
      </c>
    </row>
    <row r="2368" spans="1:27">
      <c r="A2368" s="84" t="str">
        <f t="shared" si="253"/>
        <v>219812773</v>
      </c>
      <c r="B2368" s="84" t="str">
        <f t="shared" si="254"/>
        <v>02-466-14</v>
      </c>
      <c r="C2368" s="113" t="s">
        <v>4374</v>
      </c>
      <c r="D2368" s="113" t="s">
        <v>4372</v>
      </c>
      <c r="E2368" s="113" t="s">
        <v>788</v>
      </c>
      <c r="F2368" s="114">
        <v>61</v>
      </c>
      <c r="G2368" s="113" t="s">
        <v>4368</v>
      </c>
      <c r="H2368" s="113" t="s">
        <v>86</v>
      </c>
      <c r="I2368" s="113" t="s">
        <v>1698</v>
      </c>
      <c r="J2368" s="113" t="s">
        <v>330</v>
      </c>
      <c r="K2368" s="113" t="s">
        <v>382</v>
      </c>
      <c r="L2368" s="113" t="s">
        <v>420</v>
      </c>
      <c r="M2368" s="113" t="s">
        <v>388</v>
      </c>
      <c r="N2368" s="113" t="s">
        <v>44</v>
      </c>
      <c r="O2368" s="113" t="s">
        <v>386</v>
      </c>
      <c r="P2368" s="113" t="s">
        <v>824</v>
      </c>
      <c r="Q2368" s="113">
        <v>73</v>
      </c>
      <c r="R2368" s="113" t="s">
        <v>86</v>
      </c>
      <c r="S2368" s="84" t="str">
        <f t="shared" si="252"/>
        <v>FEDORA CASHMERE</v>
      </c>
      <c r="T2368" s="84" t="str">
        <f t="shared" si="255"/>
        <v>коричневый</v>
      </c>
      <c r="Y2368" s="60">
        <f t="shared" si="256"/>
        <v>2</v>
      </c>
      <c r="Z2368" s="49">
        <f t="shared" si="257"/>
        <v>466</v>
      </c>
      <c r="AA2368" s="60">
        <f t="shared" si="258"/>
        <v>2466</v>
      </c>
    </row>
    <row r="2369" spans="1:27">
      <c r="A2369" s="84" t="str">
        <f t="shared" si="253"/>
        <v>219812773</v>
      </c>
      <c r="B2369" s="84" t="str">
        <f t="shared" si="254"/>
        <v>02-466-14</v>
      </c>
      <c r="C2369" s="113" t="s">
        <v>4375</v>
      </c>
      <c r="D2369" s="113" t="s">
        <v>4372</v>
      </c>
      <c r="E2369" s="113" t="s">
        <v>789</v>
      </c>
      <c r="F2369" s="114">
        <v>63</v>
      </c>
      <c r="G2369" s="113" t="s">
        <v>4368</v>
      </c>
      <c r="H2369" s="113" t="s">
        <v>86</v>
      </c>
      <c r="I2369" s="113" t="s">
        <v>1698</v>
      </c>
      <c r="J2369" s="113" t="s">
        <v>330</v>
      </c>
      <c r="K2369" s="113" t="s">
        <v>382</v>
      </c>
      <c r="L2369" s="113" t="s">
        <v>420</v>
      </c>
      <c r="M2369" s="113" t="s">
        <v>388</v>
      </c>
      <c r="N2369" s="113" t="s">
        <v>44</v>
      </c>
      <c r="O2369" s="113" t="s">
        <v>386</v>
      </c>
      <c r="P2369" s="113" t="s">
        <v>824</v>
      </c>
      <c r="Q2369" s="113">
        <v>73</v>
      </c>
      <c r="R2369" s="113" t="s">
        <v>86</v>
      </c>
      <c r="S2369" s="84" t="str">
        <f t="shared" si="252"/>
        <v>FEDORA CASHMERE</v>
      </c>
      <c r="T2369" s="84" t="str">
        <f t="shared" si="255"/>
        <v>коричневый</v>
      </c>
      <c r="Y2369" s="60">
        <f t="shared" si="256"/>
        <v>2</v>
      </c>
      <c r="Z2369" s="49">
        <f t="shared" si="257"/>
        <v>466</v>
      </c>
      <c r="AA2369" s="60">
        <f t="shared" si="258"/>
        <v>2466</v>
      </c>
    </row>
    <row r="2370" spans="1:27">
      <c r="A2370" s="84" t="str">
        <f t="shared" si="253"/>
        <v>25281141</v>
      </c>
      <c r="B2370" s="84" t="str">
        <f t="shared" si="254"/>
        <v>02-467-09</v>
      </c>
      <c r="C2370" s="113" t="s">
        <v>4376</v>
      </c>
      <c r="D2370" s="113" t="s">
        <v>4377</v>
      </c>
      <c r="E2370" s="113" t="s">
        <v>787</v>
      </c>
      <c r="F2370" s="114">
        <v>57</v>
      </c>
      <c r="G2370" s="113" t="s">
        <v>4378</v>
      </c>
      <c r="H2370" s="113" t="s">
        <v>53</v>
      </c>
      <c r="I2370" s="113" t="s">
        <v>786</v>
      </c>
      <c r="J2370" s="113" t="s">
        <v>330</v>
      </c>
      <c r="K2370" s="113" t="s">
        <v>382</v>
      </c>
      <c r="L2370" s="113" t="s">
        <v>420</v>
      </c>
      <c r="M2370" s="113" t="s">
        <v>388</v>
      </c>
      <c r="N2370" s="113" t="s">
        <v>44</v>
      </c>
      <c r="O2370" s="113" t="s">
        <v>386</v>
      </c>
      <c r="P2370" s="113" t="s">
        <v>824</v>
      </c>
      <c r="Q2370" s="113">
        <v>1</v>
      </c>
      <c r="R2370" s="113" t="s">
        <v>53</v>
      </c>
      <c r="S2370" s="84" t="str">
        <f t="shared" ref="S2370:S2433" si="259">IF(A2370&lt;&gt;"",IF(FIND(" ",G2370)&gt;=1,MID(G2370,FIND(" ",G2370)+1,LEN(G2370)),""),"")</f>
        <v>TRAVELLER WOOLFELT</v>
      </c>
      <c r="T2370" s="84" t="str">
        <f t="shared" si="255"/>
        <v>черный</v>
      </c>
      <c r="Y2370" s="60">
        <f t="shared" si="256"/>
        <v>2</v>
      </c>
      <c r="Z2370" s="49">
        <f t="shared" si="257"/>
        <v>467</v>
      </c>
      <c r="AA2370" s="60">
        <f t="shared" si="258"/>
        <v>2467</v>
      </c>
    </row>
    <row r="2371" spans="1:27">
      <c r="A2371" s="84" t="str">
        <f t="shared" ref="A2371:A2434" si="260">IF(G2371&amp;Q2371&lt;&gt;"",IF(FIND(" ",G2371)&gt;=1,MID(G2371,1,FIND(" ",G2371)-1)&amp;Q2371,G2371&amp;Q2371),"")</f>
        <v>25281141</v>
      </c>
      <c r="B2371" s="84" t="str">
        <f t="shared" ref="B2371:B2434" si="261">IF(C2371&lt;&gt;"",LEFT(C2371,9),"")</f>
        <v>02-467-09</v>
      </c>
      <c r="C2371" s="113" t="s">
        <v>4379</v>
      </c>
      <c r="D2371" s="113" t="s">
        <v>4377</v>
      </c>
      <c r="E2371" s="113" t="s">
        <v>785</v>
      </c>
      <c r="F2371" s="114">
        <v>59</v>
      </c>
      <c r="G2371" s="113" t="s">
        <v>4378</v>
      </c>
      <c r="H2371" s="113" t="s">
        <v>53</v>
      </c>
      <c r="I2371" s="113" t="s">
        <v>786</v>
      </c>
      <c r="J2371" s="113" t="s">
        <v>330</v>
      </c>
      <c r="K2371" s="113" t="s">
        <v>382</v>
      </c>
      <c r="L2371" s="113" t="s">
        <v>420</v>
      </c>
      <c r="M2371" s="113" t="s">
        <v>388</v>
      </c>
      <c r="N2371" s="113" t="s">
        <v>44</v>
      </c>
      <c r="O2371" s="113" t="s">
        <v>386</v>
      </c>
      <c r="P2371" s="113" t="s">
        <v>824</v>
      </c>
      <c r="Q2371" s="113">
        <v>1</v>
      </c>
      <c r="R2371" s="113" t="s">
        <v>53</v>
      </c>
      <c r="S2371" s="84" t="str">
        <f t="shared" si="259"/>
        <v>TRAVELLER WOOLFELT</v>
      </c>
      <c r="T2371" s="84" t="str">
        <f t="shared" ref="T2371:T2434" si="262">IF(H2371&lt;&gt;"",H2371,"")</f>
        <v>черный</v>
      </c>
      <c r="Y2371" s="60">
        <f t="shared" ref="Y2371:Y2434" si="263">IFERROR(VALUE(MID($C2371,1,2)),0)</f>
        <v>2</v>
      </c>
      <c r="Z2371" s="49">
        <f t="shared" ref="Z2371:Z2434" si="264">IFERROR(VALUE(MID($C2371,4,3)),0)</f>
        <v>467</v>
      </c>
      <c r="AA2371" s="60">
        <f t="shared" ref="AA2371:AA2434" si="265">VALUE(RIGHT("00"&amp;Y2371,2)&amp;RIGHT("000"&amp;Z2371,3))</f>
        <v>2467</v>
      </c>
    </row>
    <row r="2372" spans="1:27">
      <c r="A2372" s="84" t="str">
        <f t="shared" si="260"/>
        <v>25281141</v>
      </c>
      <c r="B2372" s="84" t="str">
        <f t="shared" si="261"/>
        <v>02-467-09</v>
      </c>
      <c r="C2372" s="113" t="s">
        <v>4380</v>
      </c>
      <c r="D2372" s="113" t="s">
        <v>4377</v>
      </c>
      <c r="E2372" s="113" t="s">
        <v>788</v>
      </c>
      <c r="F2372" s="114">
        <v>61</v>
      </c>
      <c r="G2372" s="113" t="s">
        <v>4378</v>
      </c>
      <c r="H2372" s="113" t="s">
        <v>53</v>
      </c>
      <c r="I2372" s="113" t="s">
        <v>786</v>
      </c>
      <c r="J2372" s="113" t="s">
        <v>330</v>
      </c>
      <c r="K2372" s="113" t="s">
        <v>382</v>
      </c>
      <c r="L2372" s="113" t="s">
        <v>420</v>
      </c>
      <c r="M2372" s="113" t="s">
        <v>388</v>
      </c>
      <c r="N2372" s="113" t="s">
        <v>44</v>
      </c>
      <c r="O2372" s="113" t="s">
        <v>386</v>
      </c>
      <c r="P2372" s="113" t="s">
        <v>824</v>
      </c>
      <c r="Q2372" s="113">
        <v>1</v>
      </c>
      <c r="R2372" s="113" t="s">
        <v>53</v>
      </c>
      <c r="S2372" s="84" t="str">
        <f t="shared" si="259"/>
        <v>TRAVELLER WOOLFELT</v>
      </c>
      <c r="T2372" s="84" t="str">
        <f t="shared" si="262"/>
        <v>черный</v>
      </c>
      <c r="Y2372" s="60">
        <f t="shared" si="263"/>
        <v>2</v>
      </c>
      <c r="Z2372" s="49">
        <f t="shared" si="264"/>
        <v>467</v>
      </c>
      <c r="AA2372" s="60">
        <f t="shared" si="265"/>
        <v>2467</v>
      </c>
    </row>
    <row r="2373" spans="1:27">
      <c r="A2373" s="84" t="str">
        <f t="shared" si="260"/>
        <v>25281141</v>
      </c>
      <c r="B2373" s="84" t="str">
        <f t="shared" si="261"/>
        <v>02-467-09</v>
      </c>
      <c r="C2373" s="113" t="s">
        <v>4381</v>
      </c>
      <c r="D2373" s="113" t="s">
        <v>4377</v>
      </c>
      <c r="E2373" s="113" t="s">
        <v>789</v>
      </c>
      <c r="F2373" s="114">
        <v>63</v>
      </c>
      <c r="G2373" s="113" t="s">
        <v>4378</v>
      </c>
      <c r="H2373" s="113" t="s">
        <v>53</v>
      </c>
      <c r="I2373" s="113" t="s">
        <v>786</v>
      </c>
      <c r="J2373" s="113" t="s">
        <v>330</v>
      </c>
      <c r="K2373" s="113" t="s">
        <v>382</v>
      </c>
      <c r="L2373" s="113" t="s">
        <v>420</v>
      </c>
      <c r="M2373" s="113" t="s">
        <v>388</v>
      </c>
      <c r="N2373" s="113" t="s">
        <v>44</v>
      </c>
      <c r="O2373" s="113" t="s">
        <v>386</v>
      </c>
      <c r="P2373" s="113" t="s">
        <v>824</v>
      </c>
      <c r="Q2373" s="113">
        <v>1</v>
      </c>
      <c r="R2373" s="113" t="s">
        <v>53</v>
      </c>
      <c r="S2373" s="84" t="str">
        <f t="shared" si="259"/>
        <v>TRAVELLER WOOLFELT</v>
      </c>
      <c r="T2373" s="84" t="str">
        <f t="shared" si="262"/>
        <v>черный</v>
      </c>
      <c r="Y2373" s="60">
        <f t="shared" si="263"/>
        <v>2</v>
      </c>
      <c r="Z2373" s="49">
        <f t="shared" si="264"/>
        <v>467</v>
      </c>
      <c r="AA2373" s="60">
        <f t="shared" si="265"/>
        <v>2467</v>
      </c>
    </row>
    <row r="2374" spans="1:27">
      <c r="A2374" s="84" t="str">
        <f t="shared" si="260"/>
        <v>259810136</v>
      </c>
      <c r="B2374" s="84" t="str">
        <f t="shared" si="261"/>
        <v>02-046-05</v>
      </c>
      <c r="C2374" s="113" t="s">
        <v>4382</v>
      </c>
      <c r="D2374" s="113" t="s">
        <v>4383</v>
      </c>
      <c r="E2374" s="113" t="s">
        <v>787</v>
      </c>
      <c r="F2374" s="114">
        <v>57</v>
      </c>
      <c r="G2374" s="113" t="s">
        <v>871</v>
      </c>
      <c r="H2374" s="113" t="s">
        <v>83</v>
      </c>
      <c r="I2374" s="113" t="s">
        <v>786</v>
      </c>
      <c r="J2374" s="113" t="s">
        <v>330</v>
      </c>
      <c r="K2374" s="113" t="s">
        <v>382</v>
      </c>
      <c r="L2374" s="113" t="s">
        <v>420</v>
      </c>
      <c r="M2374" s="113" t="s">
        <v>388</v>
      </c>
      <c r="N2374" s="113" t="s">
        <v>44</v>
      </c>
      <c r="O2374" s="113" t="s">
        <v>386</v>
      </c>
      <c r="P2374" s="113" t="s">
        <v>824</v>
      </c>
      <c r="Q2374" s="113">
        <v>36</v>
      </c>
      <c r="R2374" s="113" t="s">
        <v>83</v>
      </c>
      <c r="S2374" s="84" t="str">
        <f t="shared" si="259"/>
        <v>YUTAN</v>
      </c>
      <c r="T2374" s="84" t="str">
        <f t="shared" si="262"/>
        <v>серый</v>
      </c>
      <c r="Y2374" s="60">
        <f t="shared" si="263"/>
        <v>2</v>
      </c>
      <c r="Z2374" s="49">
        <f t="shared" si="264"/>
        <v>46</v>
      </c>
      <c r="AA2374" s="60">
        <f t="shared" si="265"/>
        <v>2046</v>
      </c>
    </row>
    <row r="2375" spans="1:27">
      <c r="A2375" s="84" t="str">
        <f t="shared" si="260"/>
        <v>259810136</v>
      </c>
      <c r="B2375" s="84" t="str">
        <f t="shared" si="261"/>
        <v>02-046-05</v>
      </c>
      <c r="C2375" s="113" t="s">
        <v>4384</v>
      </c>
      <c r="D2375" s="113" t="s">
        <v>4383</v>
      </c>
      <c r="E2375" s="113" t="s">
        <v>785</v>
      </c>
      <c r="F2375" s="114">
        <v>59</v>
      </c>
      <c r="G2375" s="113" t="s">
        <v>871</v>
      </c>
      <c r="H2375" s="113" t="s">
        <v>83</v>
      </c>
      <c r="I2375" s="113" t="s">
        <v>786</v>
      </c>
      <c r="J2375" s="113" t="s">
        <v>330</v>
      </c>
      <c r="K2375" s="113" t="s">
        <v>382</v>
      </c>
      <c r="L2375" s="113" t="s">
        <v>420</v>
      </c>
      <c r="M2375" s="113" t="s">
        <v>388</v>
      </c>
      <c r="N2375" s="113" t="s">
        <v>44</v>
      </c>
      <c r="O2375" s="113" t="s">
        <v>386</v>
      </c>
      <c r="P2375" s="113" t="s">
        <v>824</v>
      </c>
      <c r="Q2375" s="113">
        <v>36</v>
      </c>
      <c r="R2375" s="113" t="s">
        <v>83</v>
      </c>
      <c r="S2375" s="84" t="str">
        <f t="shared" si="259"/>
        <v>YUTAN</v>
      </c>
      <c r="T2375" s="84" t="str">
        <f t="shared" si="262"/>
        <v>серый</v>
      </c>
      <c r="Y2375" s="60">
        <f t="shared" si="263"/>
        <v>2</v>
      </c>
      <c r="Z2375" s="49">
        <f t="shared" si="264"/>
        <v>46</v>
      </c>
      <c r="AA2375" s="60">
        <f t="shared" si="265"/>
        <v>2046</v>
      </c>
    </row>
    <row r="2376" spans="1:27">
      <c r="A2376" s="84" t="str">
        <f t="shared" si="260"/>
        <v>259810136</v>
      </c>
      <c r="B2376" s="84" t="str">
        <f t="shared" si="261"/>
        <v>02-046-05</v>
      </c>
      <c r="C2376" s="113" t="s">
        <v>4385</v>
      </c>
      <c r="D2376" s="113" t="s">
        <v>4383</v>
      </c>
      <c r="E2376" s="113" t="s">
        <v>788</v>
      </c>
      <c r="F2376" s="114">
        <v>61</v>
      </c>
      <c r="G2376" s="113" t="s">
        <v>871</v>
      </c>
      <c r="H2376" s="113" t="s">
        <v>83</v>
      </c>
      <c r="I2376" s="113" t="s">
        <v>786</v>
      </c>
      <c r="J2376" s="113" t="s">
        <v>330</v>
      </c>
      <c r="K2376" s="113" t="s">
        <v>382</v>
      </c>
      <c r="L2376" s="113" t="s">
        <v>420</v>
      </c>
      <c r="M2376" s="113" t="s">
        <v>388</v>
      </c>
      <c r="N2376" s="113" t="s">
        <v>44</v>
      </c>
      <c r="O2376" s="113" t="s">
        <v>386</v>
      </c>
      <c r="P2376" s="113" t="s">
        <v>824</v>
      </c>
      <c r="Q2376" s="113">
        <v>36</v>
      </c>
      <c r="R2376" s="113" t="s">
        <v>83</v>
      </c>
      <c r="S2376" s="84" t="str">
        <f t="shared" si="259"/>
        <v>YUTAN</v>
      </c>
      <c r="T2376" s="84" t="str">
        <f t="shared" si="262"/>
        <v>серый</v>
      </c>
      <c r="Y2376" s="60">
        <f t="shared" si="263"/>
        <v>2</v>
      </c>
      <c r="Z2376" s="49">
        <f t="shared" si="264"/>
        <v>46</v>
      </c>
      <c r="AA2376" s="60">
        <f t="shared" si="265"/>
        <v>2046</v>
      </c>
    </row>
    <row r="2377" spans="1:27">
      <c r="A2377" s="84" t="str">
        <f t="shared" si="260"/>
        <v>259811310</v>
      </c>
      <c r="B2377" s="84" t="str">
        <f t="shared" si="261"/>
        <v>02-468-08</v>
      </c>
      <c r="C2377" s="113" t="s">
        <v>4386</v>
      </c>
      <c r="D2377" s="113" t="s">
        <v>4387</v>
      </c>
      <c r="E2377" s="113" t="s">
        <v>787</v>
      </c>
      <c r="F2377" s="114">
        <v>57</v>
      </c>
      <c r="G2377" s="113" t="s">
        <v>4388</v>
      </c>
      <c r="H2377" s="113" t="s">
        <v>83</v>
      </c>
      <c r="I2377" s="113" t="s">
        <v>786</v>
      </c>
      <c r="J2377" s="113" t="s">
        <v>330</v>
      </c>
      <c r="K2377" s="113" t="s">
        <v>382</v>
      </c>
      <c r="L2377" s="113" t="s">
        <v>420</v>
      </c>
      <c r="M2377" s="113" t="s">
        <v>388</v>
      </c>
      <c r="N2377" s="113" t="s">
        <v>44</v>
      </c>
      <c r="O2377" s="113" t="s">
        <v>386</v>
      </c>
      <c r="P2377" s="113" t="s">
        <v>824</v>
      </c>
      <c r="Q2377" s="113">
        <v>10</v>
      </c>
      <c r="R2377" s="113" t="s">
        <v>83</v>
      </c>
      <c r="S2377" s="84" t="str">
        <f t="shared" si="259"/>
        <v>TRAVELLER WOOLFELT</v>
      </c>
      <c r="T2377" s="84" t="str">
        <f t="shared" si="262"/>
        <v>серый</v>
      </c>
      <c r="Y2377" s="60">
        <f t="shared" si="263"/>
        <v>2</v>
      </c>
      <c r="Z2377" s="49">
        <f t="shared" si="264"/>
        <v>468</v>
      </c>
      <c r="AA2377" s="60">
        <f t="shared" si="265"/>
        <v>2468</v>
      </c>
    </row>
    <row r="2378" spans="1:27">
      <c r="A2378" s="84" t="str">
        <f t="shared" si="260"/>
        <v>259811310</v>
      </c>
      <c r="B2378" s="84" t="str">
        <f t="shared" si="261"/>
        <v>02-468-08</v>
      </c>
      <c r="C2378" s="113" t="s">
        <v>4389</v>
      </c>
      <c r="D2378" s="113" t="s">
        <v>4387</v>
      </c>
      <c r="E2378" s="113" t="s">
        <v>785</v>
      </c>
      <c r="F2378" s="114">
        <v>59</v>
      </c>
      <c r="G2378" s="113" t="s">
        <v>4388</v>
      </c>
      <c r="H2378" s="113" t="s">
        <v>83</v>
      </c>
      <c r="I2378" s="113" t="s">
        <v>786</v>
      </c>
      <c r="J2378" s="113" t="s">
        <v>330</v>
      </c>
      <c r="K2378" s="113" t="s">
        <v>382</v>
      </c>
      <c r="L2378" s="113" t="s">
        <v>420</v>
      </c>
      <c r="M2378" s="113" t="s">
        <v>388</v>
      </c>
      <c r="N2378" s="113" t="s">
        <v>44</v>
      </c>
      <c r="O2378" s="113" t="s">
        <v>386</v>
      </c>
      <c r="P2378" s="113" t="s">
        <v>824</v>
      </c>
      <c r="Q2378" s="113">
        <v>10</v>
      </c>
      <c r="R2378" s="113" t="s">
        <v>83</v>
      </c>
      <c r="S2378" s="84" t="str">
        <f t="shared" si="259"/>
        <v>TRAVELLER WOOLFELT</v>
      </c>
      <c r="T2378" s="84" t="str">
        <f t="shared" si="262"/>
        <v>серый</v>
      </c>
      <c r="Y2378" s="60">
        <f t="shared" si="263"/>
        <v>2</v>
      </c>
      <c r="Z2378" s="49">
        <f t="shared" si="264"/>
        <v>468</v>
      </c>
      <c r="AA2378" s="60">
        <f t="shared" si="265"/>
        <v>2468</v>
      </c>
    </row>
    <row r="2379" spans="1:27">
      <c r="A2379" s="84" t="str">
        <f t="shared" si="260"/>
        <v>259811310</v>
      </c>
      <c r="B2379" s="84" t="str">
        <f t="shared" si="261"/>
        <v>02-468-08</v>
      </c>
      <c r="C2379" s="113" t="s">
        <v>4390</v>
      </c>
      <c r="D2379" s="113" t="s">
        <v>4387</v>
      </c>
      <c r="E2379" s="113" t="s">
        <v>788</v>
      </c>
      <c r="F2379" s="114">
        <v>61</v>
      </c>
      <c r="G2379" s="113" t="s">
        <v>4388</v>
      </c>
      <c r="H2379" s="113" t="s">
        <v>83</v>
      </c>
      <c r="I2379" s="113" t="s">
        <v>786</v>
      </c>
      <c r="J2379" s="113" t="s">
        <v>330</v>
      </c>
      <c r="K2379" s="113" t="s">
        <v>382</v>
      </c>
      <c r="L2379" s="113" t="s">
        <v>420</v>
      </c>
      <c r="M2379" s="113" t="s">
        <v>388</v>
      </c>
      <c r="N2379" s="113" t="s">
        <v>44</v>
      </c>
      <c r="O2379" s="113" t="s">
        <v>386</v>
      </c>
      <c r="P2379" s="113" t="s">
        <v>824</v>
      </c>
      <c r="Q2379" s="113">
        <v>10</v>
      </c>
      <c r="R2379" s="113" t="s">
        <v>83</v>
      </c>
      <c r="S2379" s="84" t="str">
        <f t="shared" si="259"/>
        <v>TRAVELLER WOOLFELT</v>
      </c>
      <c r="T2379" s="84" t="str">
        <f t="shared" si="262"/>
        <v>серый</v>
      </c>
      <c r="Y2379" s="60">
        <f t="shared" si="263"/>
        <v>2</v>
      </c>
      <c r="Z2379" s="49">
        <f t="shared" si="264"/>
        <v>468</v>
      </c>
      <c r="AA2379" s="60">
        <f t="shared" si="265"/>
        <v>2468</v>
      </c>
    </row>
    <row r="2380" spans="1:27">
      <c r="A2380" s="84" t="str">
        <f t="shared" si="260"/>
        <v>259811310</v>
      </c>
      <c r="B2380" s="84" t="str">
        <f t="shared" si="261"/>
        <v>02-468-08</v>
      </c>
      <c r="C2380" s="113" t="s">
        <v>4391</v>
      </c>
      <c r="D2380" s="113" t="s">
        <v>4387</v>
      </c>
      <c r="E2380" s="113" t="s">
        <v>789</v>
      </c>
      <c r="F2380" s="114">
        <v>63</v>
      </c>
      <c r="G2380" s="113" t="s">
        <v>4388</v>
      </c>
      <c r="H2380" s="113" t="s">
        <v>83</v>
      </c>
      <c r="I2380" s="113" t="s">
        <v>786</v>
      </c>
      <c r="J2380" s="113" t="s">
        <v>330</v>
      </c>
      <c r="K2380" s="113" t="s">
        <v>382</v>
      </c>
      <c r="L2380" s="113" t="s">
        <v>420</v>
      </c>
      <c r="M2380" s="113" t="s">
        <v>388</v>
      </c>
      <c r="N2380" s="113" t="s">
        <v>44</v>
      </c>
      <c r="O2380" s="113" t="s">
        <v>386</v>
      </c>
      <c r="P2380" s="113" t="s">
        <v>824</v>
      </c>
      <c r="Q2380" s="113">
        <v>10</v>
      </c>
      <c r="R2380" s="113" t="s">
        <v>83</v>
      </c>
      <c r="S2380" s="84" t="str">
        <f t="shared" si="259"/>
        <v>TRAVELLER WOOLFELT</v>
      </c>
      <c r="T2380" s="84" t="str">
        <f t="shared" si="262"/>
        <v>серый</v>
      </c>
      <c r="Y2380" s="60">
        <f t="shared" si="263"/>
        <v>2</v>
      </c>
      <c r="Z2380" s="49">
        <f t="shared" si="264"/>
        <v>468</v>
      </c>
      <c r="AA2380" s="60">
        <f t="shared" si="265"/>
        <v>2468</v>
      </c>
    </row>
    <row r="2381" spans="1:27">
      <c r="A2381" s="84" t="str">
        <f t="shared" si="260"/>
        <v>259811876</v>
      </c>
      <c r="B2381" s="84" t="str">
        <f t="shared" si="261"/>
        <v>02-469-14</v>
      </c>
      <c r="C2381" s="113" t="s">
        <v>4392</v>
      </c>
      <c r="D2381" s="113" t="s">
        <v>4393</v>
      </c>
      <c r="E2381" s="113" t="s">
        <v>787</v>
      </c>
      <c r="F2381" s="114">
        <v>57</v>
      </c>
      <c r="G2381" s="113" t="s">
        <v>4394</v>
      </c>
      <c r="H2381" s="113" t="s">
        <v>86</v>
      </c>
      <c r="I2381" s="113" t="s">
        <v>786</v>
      </c>
      <c r="J2381" s="113" t="s">
        <v>330</v>
      </c>
      <c r="K2381" s="113" t="s">
        <v>382</v>
      </c>
      <c r="L2381" s="113" t="s">
        <v>420</v>
      </c>
      <c r="M2381" s="113" t="s">
        <v>388</v>
      </c>
      <c r="N2381" s="113" t="s">
        <v>44</v>
      </c>
      <c r="O2381" s="113" t="s">
        <v>386</v>
      </c>
      <c r="P2381" s="113" t="s">
        <v>824</v>
      </c>
      <c r="Q2381" s="113">
        <v>76</v>
      </c>
      <c r="R2381" s="113" t="s">
        <v>86</v>
      </c>
      <c r="S2381" s="84" t="str">
        <f t="shared" si="259"/>
        <v>OUTDOOR WOOLFELT</v>
      </c>
      <c r="T2381" s="84" t="str">
        <f t="shared" si="262"/>
        <v>коричневый</v>
      </c>
      <c r="Y2381" s="60">
        <f t="shared" si="263"/>
        <v>2</v>
      </c>
      <c r="Z2381" s="49">
        <f t="shared" si="264"/>
        <v>469</v>
      </c>
      <c r="AA2381" s="60">
        <f t="shared" si="265"/>
        <v>2469</v>
      </c>
    </row>
    <row r="2382" spans="1:27">
      <c r="A2382" s="84" t="str">
        <f t="shared" si="260"/>
        <v>259811876</v>
      </c>
      <c r="B2382" s="84" t="str">
        <f t="shared" si="261"/>
        <v>02-469-14</v>
      </c>
      <c r="C2382" s="113" t="s">
        <v>4395</v>
      </c>
      <c r="D2382" s="113" t="s">
        <v>4393</v>
      </c>
      <c r="E2382" s="113" t="s">
        <v>785</v>
      </c>
      <c r="F2382" s="114">
        <v>59</v>
      </c>
      <c r="G2382" s="113" t="s">
        <v>4394</v>
      </c>
      <c r="H2382" s="113" t="s">
        <v>86</v>
      </c>
      <c r="I2382" s="113" t="s">
        <v>786</v>
      </c>
      <c r="J2382" s="113" t="s">
        <v>330</v>
      </c>
      <c r="K2382" s="113" t="s">
        <v>382</v>
      </c>
      <c r="L2382" s="113" t="s">
        <v>420</v>
      </c>
      <c r="M2382" s="113" t="s">
        <v>388</v>
      </c>
      <c r="N2382" s="113" t="s">
        <v>44</v>
      </c>
      <c r="O2382" s="113" t="s">
        <v>386</v>
      </c>
      <c r="P2382" s="113" t="s">
        <v>824</v>
      </c>
      <c r="Q2382" s="113">
        <v>76</v>
      </c>
      <c r="R2382" s="113" t="s">
        <v>86</v>
      </c>
      <c r="S2382" s="84" t="str">
        <f t="shared" si="259"/>
        <v>OUTDOOR WOOLFELT</v>
      </c>
      <c r="T2382" s="84" t="str">
        <f t="shared" si="262"/>
        <v>коричневый</v>
      </c>
      <c r="Y2382" s="60">
        <f t="shared" si="263"/>
        <v>2</v>
      </c>
      <c r="Z2382" s="49">
        <f t="shared" si="264"/>
        <v>469</v>
      </c>
      <c r="AA2382" s="60">
        <f t="shared" si="265"/>
        <v>2469</v>
      </c>
    </row>
    <row r="2383" spans="1:27">
      <c r="A2383" s="84" t="str">
        <f t="shared" si="260"/>
        <v>259811876</v>
      </c>
      <c r="B2383" s="84" t="str">
        <f t="shared" si="261"/>
        <v>02-469-14</v>
      </c>
      <c r="C2383" s="113" t="s">
        <v>4396</v>
      </c>
      <c r="D2383" s="113" t="s">
        <v>4393</v>
      </c>
      <c r="E2383" s="113" t="s">
        <v>788</v>
      </c>
      <c r="F2383" s="114">
        <v>61</v>
      </c>
      <c r="G2383" s="113" t="s">
        <v>4394</v>
      </c>
      <c r="H2383" s="113" t="s">
        <v>86</v>
      </c>
      <c r="I2383" s="113" t="s">
        <v>786</v>
      </c>
      <c r="J2383" s="113" t="s">
        <v>330</v>
      </c>
      <c r="K2383" s="113" t="s">
        <v>382</v>
      </c>
      <c r="L2383" s="113" t="s">
        <v>420</v>
      </c>
      <c r="M2383" s="113" t="s">
        <v>388</v>
      </c>
      <c r="N2383" s="113" t="s">
        <v>44</v>
      </c>
      <c r="O2383" s="113" t="s">
        <v>386</v>
      </c>
      <c r="P2383" s="113" t="s">
        <v>824</v>
      </c>
      <c r="Q2383" s="113">
        <v>76</v>
      </c>
      <c r="R2383" s="113" t="s">
        <v>86</v>
      </c>
      <c r="S2383" s="84" t="str">
        <f t="shared" si="259"/>
        <v>OUTDOOR WOOLFELT</v>
      </c>
      <c r="T2383" s="84" t="str">
        <f t="shared" si="262"/>
        <v>коричневый</v>
      </c>
      <c r="Y2383" s="60">
        <f t="shared" si="263"/>
        <v>2</v>
      </c>
      <c r="Z2383" s="49">
        <f t="shared" si="264"/>
        <v>469</v>
      </c>
      <c r="AA2383" s="60">
        <f t="shared" si="265"/>
        <v>2469</v>
      </c>
    </row>
    <row r="2384" spans="1:27">
      <c r="A2384" s="84" t="str">
        <f t="shared" si="260"/>
        <v>259812355</v>
      </c>
      <c r="B2384" s="84" t="str">
        <f t="shared" si="261"/>
        <v>02-059-03</v>
      </c>
      <c r="C2384" s="113" t="s">
        <v>4397</v>
      </c>
      <c r="D2384" s="113" t="s">
        <v>4398</v>
      </c>
      <c r="E2384" s="113" t="s">
        <v>787</v>
      </c>
      <c r="F2384" s="114">
        <v>57</v>
      </c>
      <c r="G2384" s="113" t="s">
        <v>937</v>
      </c>
      <c r="H2384" s="113" t="s">
        <v>195</v>
      </c>
      <c r="I2384" s="113" t="s">
        <v>786</v>
      </c>
      <c r="J2384" s="113" t="s">
        <v>330</v>
      </c>
      <c r="K2384" s="113" t="s">
        <v>382</v>
      </c>
      <c r="L2384" s="113" t="s">
        <v>420</v>
      </c>
      <c r="M2384" s="113" t="s">
        <v>388</v>
      </c>
      <c r="N2384" s="113" t="s">
        <v>44</v>
      </c>
      <c r="O2384" s="113" t="s">
        <v>395</v>
      </c>
      <c r="P2384" s="113" t="s">
        <v>824</v>
      </c>
      <c r="Q2384" s="113">
        <v>55</v>
      </c>
      <c r="R2384" s="113" t="s">
        <v>195</v>
      </c>
      <c r="S2384" s="84" t="str">
        <f t="shared" si="259"/>
        <v>POWELL</v>
      </c>
      <c r="T2384" s="84" t="str">
        <f t="shared" si="262"/>
        <v>оливковый</v>
      </c>
      <c r="Y2384" s="60">
        <f t="shared" si="263"/>
        <v>2</v>
      </c>
      <c r="Z2384" s="49">
        <f t="shared" si="264"/>
        <v>59</v>
      </c>
      <c r="AA2384" s="60">
        <f t="shared" si="265"/>
        <v>2059</v>
      </c>
    </row>
    <row r="2385" spans="1:27">
      <c r="A2385" s="84" t="str">
        <f t="shared" si="260"/>
        <v>259812355</v>
      </c>
      <c r="B2385" s="84" t="str">
        <f t="shared" si="261"/>
        <v>02-059-03</v>
      </c>
      <c r="C2385" s="113" t="s">
        <v>4399</v>
      </c>
      <c r="D2385" s="113" t="s">
        <v>4398</v>
      </c>
      <c r="E2385" s="113" t="s">
        <v>785</v>
      </c>
      <c r="F2385" s="114">
        <v>59</v>
      </c>
      <c r="G2385" s="113" t="s">
        <v>937</v>
      </c>
      <c r="H2385" s="113" t="s">
        <v>195</v>
      </c>
      <c r="I2385" s="113" t="s">
        <v>786</v>
      </c>
      <c r="J2385" s="113" t="s">
        <v>330</v>
      </c>
      <c r="K2385" s="113" t="s">
        <v>382</v>
      </c>
      <c r="L2385" s="113" t="s">
        <v>420</v>
      </c>
      <c r="M2385" s="113" t="s">
        <v>388</v>
      </c>
      <c r="N2385" s="113" t="s">
        <v>44</v>
      </c>
      <c r="O2385" s="113" t="s">
        <v>395</v>
      </c>
      <c r="P2385" s="113" t="s">
        <v>824</v>
      </c>
      <c r="Q2385" s="113">
        <v>55</v>
      </c>
      <c r="R2385" s="113" t="s">
        <v>195</v>
      </c>
      <c r="S2385" s="84" t="str">
        <f t="shared" si="259"/>
        <v>POWELL</v>
      </c>
      <c r="T2385" s="84" t="str">
        <f t="shared" si="262"/>
        <v>оливковый</v>
      </c>
      <c r="Y2385" s="60">
        <f t="shared" si="263"/>
        <v>2</v>
      </c>
      <c r="Z2385" s="49">
        <f t="shared" si="264"/>
        <v>59</v>
      </c>
      <c r="AA2385" s="60">
        <f t="shared" si="265"/>
        <v>2059</v>
      </c>
    </row>
    <row r="2386" spans="1:27">
      <c r="A2386" s="84" t="str">
        <f t="shared" si="260"/>
        <v>259812355</v>
      </c>
      <c r="B2386" s="84" t="str">
        <f t="shared" si="261"/>
        <v>02-059-03</v>
      </c>
      <c r="C2386" s="113" t="s">
        <v>4400</v>
      </c>
      <c r="D2386" s="113" t="s">
        <v>4398</v>
      </c>
      <c r="E2386" s="113" t="s">
        <v>788</v>
      </c>
      <c r="F2386" s="114">
        <v>61</v>
      </c>
      <c r="G2386" s="113" t="s">
        <v>937</v>
      </c>
      <c r="H2386" s="113" t="s">
        <v>195</v>
      </c>
      <c r="I2386" s="113" t="s">
        <v>786</v>
      </c>
      <c r="J2386" s="113" t="s">
        <v>330</v>
      </c>
      <c r="K2386" s="113" t="s">
        <v>382</v>
      </c>
      <c r="L2386" s="113" t="s">
        <v>420</v>
      </c>
      <c r="M2386" s="113" t="s">
        <v>388</v>
      </c>
      <c r="N2386" s="113" t="s">
        <v>44</v>
      </c>
      <c r="O2386" s="113" t="s">
        <v>395</v>
      </c>
      <c r="P2386" s="113" t="s">
        <v>824</v>
      </c>
      <c r="Q2386" s="113">
        <v>55</v>
      </c>
      <c r="R2386" s="113" t="s">
        <v>195</v>
      </c>
      <c r="S2386" s="84" t="str">
        <f t="shared" si="259"/>
        <v>POWELL</v>
      </c>
      <c r="T2386" s="84" t="str">
        <f t="shared" si="262"/>
        <v>оливковый</v>
      </c>
      <c r="Y2386" s="60">
        <f t="shared" si="263"/>
        <v>2</v>
      </c>
      <c r="Z2386" s="49">
        <f t="shared" si="264"/>
        <v>59</v>
      </c>
      <c r="AA2386" s="60">
        <f t="shared" si="265"/>
        <v>2059</v>
      </c>
    </row>
    <row r="2387" spans="1:27">
      <c r="A2387" s="84" t="str">
        <f t="shared" si="260"/>
        <v>271800473</v>
      </c>
      <c r="B2387" s="84" t="str">
        <f t="shared" si="261"/>
        <v>02-470-02</v>
      </c>
      <c r="C2387" s="113" t="s">
        <v>4401</v>
      </c>
      <c r="D2387" s="113" t="s">
        <v>4402</v>
      </c>
      <c r="E2387" s="113" t="s">
        <v>787</v>
      </c>
      <c r="F2387" s="114">
        <v>57</v>
      </c>
      <c r="G2387" s="113" t="s">
        <v>4403</v>
      </c>
      <c r="H2387" s="113" t="s">
        <v>63</v>
      </c>
      <c r="I2387" s="113" t="s">
        <v>786</v>
      </c>
      <c r="J2387" s="113" t="s">
        <v>330</v>
      </c>
      <c r="K2387" s="113" t="s">
        <v>382</v>
      </c>
      <c r="L2387" s="113" t="s">
        <v>420</v>
      </c>
      <c r="M2387" s="113" t="s">
        <v>388</v>
      </c>
      <c r="N2387" s="113" t="s">
        <v>44</v>
      </c>
      <c r="O2387" s="113" t="s">
        <v>386</v>
      </c>
      <c r="P2387" s="113" t="s">
        <v>824</v>
      </c>
      <c r="Q2387" s="113">
        <v>73</v>
      </c>
      <c r="R2387" s="113" t="s">
        <v>63</v>
      </c>
      <c r="S2387" s="84" t="str">
        <f t="shared" si="259"/>
        <v>WESTERN VITAFELT</v>
      </c>
      <c r="T2387" s="84" t="str">
        <f t="shared" si="262"/>
        <v>бежевый</v>
      </c>
      <c r="Y2387" s="60">
        <f t="shared" si="263"/>
        <v>2</v>
      </c>
      <c r="Z2387" s="49">
        <f t="shared" si="264"/>
        <v>470</v>
      </c>
      <c r="AA2387" s="60">
        <f t="shared" si="265"/>
        <v>2470</v>
      </c>
    </row>
    <row r="2388" spans="1:27">
      <c r="A2388" s="84" t="str">
        <f t="shared" si="260"/>
        <v>271800473</v>
      </c>
      <c r="B2388" s="84" t="str">
        <f t="shared" si="261"/>
        <v>02-470-02</v>
      </c>
      <c r="C2388" s="113" t="s">
        <v>4404</v>
      </c>
      <c r="D2388" s="113" t="s">
        <v>4402</v>
      </c>
      <c r="E2388" s="113" t="s">
        <v>785</v>
      </c>
      <c r="F2388" s="114">
        <v>59</v>
      </c>
      <c r="G2388" s="113" t="s">
        <v>4403</v>
      </c>
      <c r="H2388" s="113" t="s">
        <v>63</v>
      </c>
      <c r="I2388" s="113" t="s">
        <v>786</v>
      </c>
      <c r="J2388" s="113" t="s">
        <v>330</v>
      </c>
      <c r="K2388" s="113" t="s">
        <v>382</v>
      </c>
      <c r="L2388" s="113" t="s">
        <v>420</v>
      </c>
      <c r="M2388" s="113" t="s">
        <v>388</v>
      </c>
      <c r="N2388" s="113" t="s">
        <v>44</v>
      </c>
      <c r="O2388" s="113" t="s">
        <v>386</v>
      </c>
      <c r="P2388" s="113" t="s">
        <v>824</v>
      </c>
      <c r="Q2388" s="113">
        <v>73</v>
      </c>
      <c r="R2388" s="113" t="s">
        <v>63</v>
      </c>
      <c r="S2388" s="84" t="str">
        <f t="shared" si="259"/>
        <v>WESTERN VITAFELT</v>
      </c>
      <c r="T2388" s="84" t="str">
        <f t="shared" si="262"/>
        <v>бежевый</v>
      </c>
      <c r="Y2388" s="60">
        <f t="shared" si="263"/>
        <v>2</v>
      </c>
      <c r="Z2388" s="49">
        <f t="shared" si="264"/>
        <v>470</v>
      </c>
      <c r="AA2388" s="60">
        <f t="shared" si="265"/>
        <v>2470</v>
      </c>
    </row>
    <row r="2389" spans="1:27">
      <c r="A2389" s="84" t="str">
        <f t="shared" si="260"/>
        <v>299820522</v>
      </c>
      <c r="B2389" s="84" t="str">
        <f t="shared" si="261"/>
        <v>02-471-06</v>
      </c>
      <c r="C2389" s="113" t="s">
        <v>4405</v>
      </c>
      <c r="D2389" s="113" t="s">
        <v>4406</v>
      </c>
      <c r="E2389" s="113" t="s">
        <v>787</v>
      </c>
      <c r="F2389" s="114">
        <v>57</v>
      </c>
      <c r="G2389" s="113" t="s">
        <v>4407</v>
      </c>
      <c r="H2389" s="113" t="s">
        <v>71</v>
      </c>
      <c r="I2389" s="113" t="s">
        <v>802</v>
      </c>
      <c r="J2389" s="113" t="s">
        <v>362</v>
      </c>
      <c r="K2389" s="113" t="s">
        <v>382</v>
      </c>
      <c r="L2389" s="113" t="s">
        <v>420</v>
      </c>
      <c r="M2389" s="113" t="s">
        <v>388</v>
      </c>
      <c r="N2389" s="113" t="s">
        <v>38</v>
      </c>
      <c r="O2389" s="113" t="s">
        <v>395</v>
      </c>
      <c r="P2389" s="113" t="s">
        <v>824</v>
      </c>
      <c r="Q2389" s="113">
        <v>22</v>
      </c>
      <c r="R2389" s="113" t="s">
        <v>71</v>
      </c>
      <c r="S2389" s="84" t="str">
        <f t="shared" si="259"/>
        <v>BOWLER FURFELT</v>
      </c>
      <c r="T2389" s="84" t="str">
        <f t="shared" si="262"/>
        <v>синий</v>
      </c>
      <c r="Y2389" s="60">
        <f t="shared" si="263"/>
        <v>2</v>
      </c>
      <c r="Z2389" s="49">
        <f t="shared" si="264"/>
        <v>471</v>
      </c>
      <c r="AA2389" s="60">
        <f t="shared" si="265"/>
        <v>2471</v>
      </c>
    </row>
    <row r="2390" spans="1:27">
      <c r="A2390" s="84" t="str">
        <f t="shared" si="260"/>
        <v>299820522</v>
      </c>
      <c r="B2390" s="84" t="str">
        <f t="shared" si="261"/>
        <v>02-471-06</v>
      </c>
      <c r="C2390" s="113" t="s">
        <v>4408</v>
      </c>
      <c r="D2390" s="113" t="s">
        <v>4406</v>
      </c>
      <c r="E2390" s="113" t="s">
        <v>785</v>
      </c>
      <c r="F2390" s="114">
        <v>59</v>
      </c>
      <c r="G2390" s="113" t="s">
        <v>4407</v>
      </c>
      <c r="H2390" s="113" t="s">
        <v>71</v>
      </c>
      <c r="I2390" s="113" t="s">
        <v>802</v>
      </c>
      <c r="J2390" s="113" t="s">
        <v>362</v>
      </c>
      <c r="K2390" s="113" t="s">
        <v>382</v>
      </c>
      <c r="L2390" s="113" t="s">
        <v>420</v>
      </c>
      <c r="M2390" s="113" t="s">
        <v>388</v>
      </c>
      <c r="N2390" s="113" t="s">
        <v>38</v>
      </c>
      <c r="O2390" s="113" t="s">
        <v>395</v>
      </c>
      <c r="P2390" s="113" t="s">
        <v>824</v>
      </c>
      <c r="Q2390" s="113">
        <v>22</v>
      </c>
      <c r="R2390" s="113" t="s">
        <v>71</v>
      </c>
      <c r="S2390" s="84" t="str">
        <f t="shared" si="259"/>
        <v>BOWLER FURFELT</v>
      </c>
      <c r="T2390" s="84" t="str">
        <f t="shared" si="262"/>
        <v>синий</v>
      </c>
      <c r="Y2390" s="60">
        <f t="shared" si="263"/>
        <v>2</v>
      </c>
      <c r="Z2390" s="49">
        <f t="shared" si="264"/>
        <v>471</v>
      </c>
      <c r="AA2390" s="60">
        <f t="shared" si="265"/>
        <v>2471</v>
      </c>
    </row>
    <row r="2391" spans="1:27">
      <c r="A2391" s="84" t="str">
        <f t="shared" si="260"/>
        <v>32980031</v>
      </c>
      <c r="B2391" s="84" t="str">
        <f t="shared" si="261"/>
        <v>02-472-09</v>
      </c>
      <c r="C2391" s="113" t="s">
        <v>4409</v>
      </c>
      <c r="D2391" s="113" t="s">
        <v>4410</v>
      </c>
      <c r="E2391" s="113" t="s">
        <v>785</v>
      </c>
      <c r="F2391" s="114">
        <v>59</v>
      </c>
      <c r="G2391" s="113" t="s">
        <v>4411</v>
      </c>
      <c r="H2391" s="113" t="s">
        <v>53</v>
      </c>
      <c r="I2391" s="113" t="s">
        <v>786</v>
      </c>
      <c r="J2391" s="113" t="s">
        <v>331</v>
      </c>
      <c r="K2391" s="113" t="s">
        <v>382</v>
      </c>
      <c r="L2391" s="113" t="s">
        <v>420</v>
      </c>
      <c r="M2391" s="113" t="s">
        <v>388</v>
      </c>
      <c r="N2391" s="113" t="s">
        <v>44</v>
      </c>
      <c r="O2391" s="113" t="s">
        <v>386</v>
      </c>
      <c r="P2391" s="113" t="s">
        <v>824</v>
      </c>
      <c r="Q2391" s="113">
        <v>1</v>
      </c>
      <c r="R2391" s="113" t="s">
        <v>53</v>
      </c>
      <c r="S2391" s="84" t="str">
        <f t="shared" si="259"/>
        <v>WESTERN VITAFELT</v>
      </c>
      <c r="T2391" s="84" t="str">
        <f t="shared" si="262"/>
        <v>черный</v>
      </c>
      <c r="Y2391" s="60">
        <f t="shared" si="263"/>
        <v>2</v>
      </c>
      <c r="Z2391" s="49">
        <f t="shared" si="264"/>
        <v>472</v>
      </c>
      <c r="AA2391" s="60">
        <f t="shared" si="265"/>
        <v>2472</v>
      </c>
    </row>
    <row r="2392" spans="1:27">
      <c r="A2392" s="84" t="str">
        <f t="shared" si="260"/>
        <v>359810567</v>
      </c>
      <c r="B2392" s="84" t="str">
        <f t="shared" si="261"/>
        <v>02-473-14</v>
      </c>
      <c r="C2392" s="113" t="s">
        <v>4412</v>
      </c>
      <c r="D2392" s="113" t="s">
        <v>4413</v>
      </c>
      <c r="E2392" s="113" t="s">
        <v>787</v>
      </c>
      <c r="F2392" s="114">
        <v>57</v>
      </c>
      <c r="G2392" s="113" t="s">
        <v>4414</v>
      </c>
      <c r="H2392" s="113" t="s">
        <v>86</v>
      </c>
      <c r="I2392" s="113" t="s">
        <v>786</v>
      </c>
      <c r="J2392" s="113" t="s">
        <v>331</v>
      </c>
      <c r="K2392" s="113" t="s">
        <v>382</v>
      </c>
      <c r="L2392" s="113" t="s">
        <v>420</v>
      </c>
      <c r="M2392" s="113" t="s">
        <v>388</v>
      </c>
      <c r="N2392" s="113" t="s">
        <v>44</v>
      </c>
      <c r="O2392" s="113" t="s">
        <v>386</v>
      </c>
      <c r="P2392" s="113" t="s">
        <v>824</v>
      </c>
      <c r="Q2392" s="113">
        <v>67</v>
      </c>
      <c r="R2392" s="113" t="s">
        <v>86</v>
      </c>
      <c r="S2392" s="84" t="str">
        <f t="shared" si="259"/>
        <v>WESTERN WOOLFELT</v>
      </c>
      <c r="T2392" s="84" t="str">
        <f t="shared" si="262"/>
        <v>коричневый</v>
      </c>
      <c r="Y2392" s="60">
        <f t="shared" si="263"/>
        <v>2</v>
      </c>
      <c r="Z2392" s="49">
        <f t="shared" si="264"/>
        <v>473</v>
      </c>
      <c r="AA2392" s="60">
        <f t="shared" si="265"/>
        <v>2473</v>
      </c>
    </row>
    <row r="2393" spans="1:27">
      <c r="A2393" s="84" t="str">
        <f t="shared" si="260"/>
        <v>359810567</v>
      </c>
      <c r="B2393" s="84" t="str">
        <f t="shared" si="261"/>
        <v>02-473-14</v>
      </c>
      <c r="C2393" s="113" t="s">
        <v>4415</v>
      </c>
      <c r="D2393" s="113" t="s">
        <v>4413</v>
      </c>
      <c r="E2393" s="113" t="s">
        <v>785</v>
      </c>
      <c r="F2393" s="114">
        <v>59</v>
      </c>
      <c r="G2393" s="113" t="s">
        <v>4414</v>
      </c>
      <c r="H2393" s="113" t="s">
        <v>86</v>
      </c>
      <c r="I2393" s="113" t="s">
        <v>786</v>
      </c>
      <c r="J2393" s="113" t="s">
        <v>331</v>
      </c>
      <c r="K2393" s="113" t="s">
        <v>382</v>
      </c>
      <c r="L2393" s="113" t="s">
        <v>420</v>
      </c>
      <c r="M2393" s="113" t="s">
        <v>388</v>
      </c>
      <c r="N2393" s="113" t="s">
        <v>44</v>
      </c>
      <c r="O2393" s="113" t="s">
        <v>386</v>
      </c>
      <c r="P2393" s="113" t="s">
        <v>824</v>
      </c>
      <c r="Q2393" s="113">
        <v>67</v>
      </c>
      <c r="R2393" s="113" t="s">
        <v>86</v>
      </c>
      <c r="S2393" s="84" t="str">
        <f t="shared" si="259"/>
        <v>WESTERN WOOLFELT</v>
      </c>
      <c r="T2393" s="84" t="str">
        <f t="shared" si="262"/>
        <v>коричневый</v>
      </c>
      <c r="Y2393" s="60">
        <f t="shared" si="263"/>
        <v>2</v>
      </c>
      <c r="Z2393" s="49">
        <f t="shared" si="264"/>
        <v>473</v>
      </c>
      <c r="AA2393" s="60">
        <f t="shared" si="265"/>
        <v>2473</v>
      </c>
    </row>
    <row r="2394" spans="1:27">
      <c r="A2394" s="84" t="str">
        <f t="shared" si="260"/>
        <v>36985127</v>
      </c>
      <c r="B2394" s="84" t="str">
        <f t="shared" si="261"/>
        <v>02-474-02</v>
      </c>
      <c r="C2394" s="113" t="s">
        <v>4416</v>
      </c>
      <c r="D2394" s="113" t="s">
        <v>4417</v>
      </c>
      <c r="E2394" s="113" t="s">
        <v>785</v>
      </c>
      <c r="F2394" s="114">
        <v>59</v>
      </c>
      <c r="G2394" s="113" t="s">
        <v>4418</v>
      </c>
      <c r="H2394" s="113" t="s">
        <v>63</v>
      </c>
      <c r="I2394" s="113" t="s">
        <v>799</v>
      </c>
      <c r="J2394" s="113" t="s">
        <v>331</v>
      </c>
      <c r="K2394" s="113" t="s">
        <v>382</v>
      </c>
      <c r="L2394" s="113" t="s">
        <v>420</v>
      </c>
      <c r="M2394" s="113" t="s">
        <v>384</v>
      </c>
      <c r="N2394" s="113" t="s">
        <v>35</v>
      </c>
      <c r="O2394" s="113" t="s">
        <v>386</v>
      </c>
      <c r="P2394" s="113" t="s">
        <v>824</v>
      </c>
      <c r="Q2394" s="113">
        <v>7</v>
      </c>
      <c r="R2394" s="113" t="s">
        <v>63</v>
      </c>
      <c r="S2394" s="84" t="str">
        <f t="shared" si="259"/>
        <v>WESTERN WOODSTRAW</v>
      </c>
      <c r="T2394" s="84" t="str">
        <f t="shared" si="262"/>
        <v>бежевый</v>
      </c>
      <c r="Y2394" s="60">
        <f t="shared" si="263"/>
        <v>2</v>
      </c>
      <c r="Z2394" s="49">
        <f t="shared" si="264"/>
        <v>474</v>
      </c>
      <c r="AA2394" s="60">
        <f t="shared" si="265"/>
        <v>2474</v>
      </c>
    </row>
    <row r="2395" spans="1:27">
      <c r="A2395" s="84" t="e">
        <f t="shared" si="260"/>
        <v>#VALUE!</v>
      </c>
      <c r="B2395" s="84" t="str">
        <f t="shared" si="261"/>
        <v>02-653-</v>
      </c>
      <c r="C2395" s="113" t="s">
        <v>6044</v>
      </c>
      <c r="D2395" s="113" t="s">
        <v>4419</v>
      </c>
      <c r="E2395" s="113" t="s">
        <v>790</v>
      </c>
      <c r="G2395" s="113">
        <v>2138504</v>
      </c>
      <c r="H2395" s="113" t="s">
        <v>53</v>
      </c>
      <c r="I2395" s="113" t="s">
        <v>1026</v>
      </c>
      <c r="J2395" s="113" t="s">
        <v>348</v>
      </c>
      <c r="K2395" s="113" t="s">
        <v>382</v>
      </c>
      <c r="L2395" s="113" t="s">
        <v>420</v>
      </c>
      <c r="M2395" s="113" t="s">
        <v>388</v>
      </c>
      <c r="N2395" s="113" t="s">
        <v>44</v>
      </c>
      <c r="O2395" s="113" t="s">
        <v>385</v>
      </c>
      <c r="P2395" s="113" t="s">
        <v>824</v>
      </c>
      <c r="Q2395" s="113">
        <v>1</v>
      </c>
      <c r="R2395" s="113" t="s">
        <v>53</v>
      </c>
      <c r="S2395" s="84" t="e">
        <f t="shared" si="259"/>
        <v>#VALUE!</v>
      </c>
      <c r="T2395" s="84" t="str">
        <f t="shared" si="262"/>
        <v>черный</v>
      </c>
      <c r="Y2395" s="60">
        <f t="shared" si="263"/>
        <v>2</v>
      </c>
      <c r="Z2395" s="49">
        <f t="shared" si="264"/>
        <v>653</v>
      </c>
      <c r="AA2395" s="60">
        <f t="shared" si="265"/>
        <v>2653</v>
      </c>
    </row>
    <row r="2396" spans="1:27">
      <c r="A2396" s="84" t="e">
        <f t="shared" si="260"/>
        <v>#VALUE!</v>
      </c>
      <c r="B2396" s="84" t="str">
        <f t="shared" si="261"/>
        <v>02-654-</v>
      </c>
      <c r="C2396" s="113" t="s">
        <v>6045</v>
      </c>
      <c r="D2396" s="113" t="s">
        <v>4419</v>
      </c>
      <c r="E2396" s="113" t="s">
        <v>787</v>
      </c>
      <c r="G2396" s="113">
        <v>1698509</v>
      </c>
      <c r="H2396" s="113" t="s">
        <v>53</v>
      </c>
      <c r="I2396" s="113" t="s">
        <v>1026</v>
      </c>
      <c r="J2396" s="113" t="s">
        <v>348</v>
      </c>
      <c r="K2396" s="113" t="s">
        <v>382</v>
      </c>
      <c r="L2396" s="113" t="s">
        <v>420</v>
      </c>
      <c r="M2396" s="113" t="s">
        <v>388</v>
      </c>
      <c r="N2396" s="113" t="s">
        <v>44</v>
      </c>
      <c r="O2396" s="113" t="s">
        <v>385</v>
      </c>
      <c r="P2396" s="113" t="s">
        <v>824</v>
      </c>
      <c r="Q2396" s="113">
        <v>1</v>
      </c>
      <c r="R2396" s="113" t="s">
        <v>53</v>
      </c>
      <c r="S2396" s="84" t="e">
        <f t="shared" si="259"/>
        <v>#VALUE!</v>
      </c>
      <c r="T2396" s="84" t="str">
        <f t="shared" si="262"/>
        <v>черный</v>
      </c>
      <c r="Y2396" s="60">
        <f t="shared" si="263"/>
        <v>2</v>
      </c>
      <c r="Z2396" s="49">
        <f t="shared" si="264"/>
        <v>654</v>
      </c>
      <c r="AA2396" s="60">
        <f t="shared" si="265"/>
        <v>2654</v>
      </c>
    </row>
    <row r="2397" spans="1:27">
      <c r="A2397" s="84" t="str">
        <f t="shared" si="260"/>
        <v>62901011</v>
      </c>
      <c r="B2397" s="84" t="str">
        <f t="shared" si="261"/>
        <v>02-475-09</v>
      </c>
      <c r="C2397" s="113" t="s">
        <v>4421</v>
      </c>
      <c r="D2397" s="113" t="s">
        <v>4419</v>
      </c>
      <c r="E2397" s="113" t="s">
        <v>785</v>
      </c>
      <c r="F2397" s="114">
        <v>59</v>
      </c>
      <c r="G2397" s="113" t="s">
        <v>4420</v>
      </c>
      <c r="H2397" s="113" t="s">
        <v>53</v>
      </c>
      <c r="I2397" s="113" t="s">
        <v>1026</v>
      </c>
      <c r="J2397" s="113" t="s">
        <v>348</v>
      </c>
      <c r="K2397" s="113" t="s">
        <v>382</v>
      </c>
      <c r="L2397" s="113" t="s">
        <v>420</v>
      </c>
      <c r="M2397" s="113" t="s">
        <v>388</v>
      </c>
      <c r="N2397" s="113" t="s">
        <v>44</v>
      </c>
      <c r="O2397" s="113" t="s">
        <v>385</v>
      </c>
      <c r="P2397" s="113" t="s">
        <v>824</v>
      </c>
      <c r="Q2397" s="113">
        <v>1</v>
      </c>
      <c r="R2397" s="113" t="s">
        <v>53</v>
      </c>
      <c r="S2397" s="84" t="str">
        <f t="shared" si="259"/>
        <v>RIDER</v>
      </c>
      <c r="T2397" s="84" t="str">
        <f t="shared" si="262"/>
        <v>черный</v>
      </c>
      <c r="Y2397" s="60">
        <f t="shared" si="263"/>
        <v>2</v>
      </c>
      <c r="Z2397" s="49">
        <f t="shared" si="264"/>
        <v>475</v>
      </c>
      <c r="AA2397" s="60">
        <f t="shared" si="265"/>
        <v>2475</v>
      </c>
    </row>
    <row r="2398" spans="1:27">
      <c r="A2398" s="84" t="e">
        <f t="shared" si="260"/>
        <v>#VALUE!</v>
      </c>
      <c r="B2398" s="84" t="str">
        <f t="shared" si="261"/>
        <v>02-655-</v>
      </c>
      <c r="C2398" s="113" t="s">
        <v>6046</v>
      </c>
      <c r="D2398" s="113" t="s">
        <v>4419</v>
      </c>
      <c r="E2398" s="113" t="s">
        <v>788</v>
      </c>
      <c r="G2398" s="113">
        <v>2938510</v>
      </c>
      <c r="H2398" s="113" t="s">
        <v>53</v>
      </c>
      <c r="I2398" s="113" t="s">
        <v>1026</v>
      </c>
      <c r="J2398" s="113" t="s">
        <v>348</v>
      </c>
      <c r="K2398" s="113" t="s">
        <v>382</v>
      </c>
      <c r="L2398" s="113" t="s">
        <v>420</v>
      </c>
      <c r="M2398" s="113" t="s">
        <v>388</v>
      </c>
      <c r="N2398" s="113" t="s">
        <v>44</v>
      </c>
      <c r="O2398" s="113" t="s">
        <v>385</v>
      </c>
      <c r="P2398" s="113" t="s">
        <v>824</v>
      </c>
      <c r="Q2398" s="113">
        <v>1</v>
      </c>
      <c r="R2398" s="113" t="s">
        <v>53</v>
      </c>
      <c r="S2398" s="84" t="e">
        <f t="shared" si="259"/>
        <v>#VALUE!</v>
      </c>
      <c r="T2398" s="84" t="str">
        <f t="shared" si="262"/>
        <v>черный</v>
      </c>
      <c r="Y2398" s="60">
        <f t="shared" si="263"/>
        <v>2</v>
      </c>
      <c r="Z2398" s="49">
        <f t="shared" si="264"/>
        <v>655</v>
      </c>
      <c r="AA2398" s="60">
        <f t="shared" si="265"/>
        <v>2655</v>
      </c>
    </row>
    <row r="2399" spans="1:27">
      <c r="A2399" s="84" t="str">
        <f t="shared" si="260"/>
        <v>211820178</v>
      </c>
      <c r="B2399" s="84" t="str">
        <f t="shared" si="261"/>
        <v>02-476-36</v>
      </c>
      <c r="C2399" s="113" t="s">
        <v>4422</v>
      </c>
      <c r="D2399" s="113" t="s">
        <v>4423</v>
      </c>
      <c r="E2399" s="113" t="s">
        <v>787</v>
      </c>
      <c r="F2399" s="114">
        <v>57</v>
      </c>
      <c r="G2399" s="113" t="s">
        <v>4424</v>
      </c>
      <c r="H2399" s="113" t="s">
        <v>63</v>
      </c>
      <c r="I2399" s="113" t="s">
        <v>802</v>
      </c>
      <c r="J2399" s="113" t="s">
        <v>330</v>
      </c>
      <c r="K2399" s="113" t="s">
        <v>382</v>
      </c>
      <c r="L2399" s="113" t="s">
        <v>420</v>
      </c>
      <c r="M2399" s="113" t="s">
        <v>388</v>
      </c>
      <c r="N2399" s="113" t="s">
        <v>38</v>
      </c>
      <c r="O2399" s="113" t="s">
        <v>442</v>
      </c>
      <c r="P2399" s="113" t="s">
        <v>824</v>
      </c>
      <c r="Q2399" s="113">
        <v>78</v>
      </c>
      <c r="R2399" s="113" t="s">
        <v>63</v>
      </c>
      <c r="S2399" s="84" t="str">
        <f t="shared" si="259"/>
        <v>PENN COLOR</v>
      </c>
      <c r="T2399" s="84" t="str">
        <f t="shared" si="262"/>
        <v>бежевый</v>
      </c>
      <c r="Y2399" s="60">
        <f t="shared" si="263"/>
        <v>2</v>
      </c>
      <c r="Z2399" s="49">
        <f t="shared" si="264"/>
        <v>476</v>
      </c>
      <c r="AA2399" s="60">
        <f t="shared" si="265"/>
        <v>2476</v>
      </c>
    </row>
    <row r="2400" spans="1:27">
      <c r="A2400" s="84" t="str">
        <f t="shared" si="260"/>
        <v>211820178</v>
      </c>
      <c r="B2400" s="84" t="str">
        <f t="shared" si="261"/>
        <v>02-476-36</v>
      </c>
      <c r="C2400" s="113" t="s">
        <v>4425</v>
      </c>
      <c r="D2400" s="113" t="s">
        <v>4423</v>
      </c>
      <c r="E2400" s="113" t="s">
        <v>797</v>
      </c>
      <c r="F2400" s="114">
        <v>58</v>
      </c>
      <c r="G2400" s="113" t="s">
        <v>4424</v>
      </c>
      <c r="H2400" s="113" t="s">
        <v>63</v>
      </c>
      <c r="I2400" s="113" t="s">
        <v>802</v>
      </c>
      <c r="J2400" s="113" t="s">
        <v>330</v>
      </c>
      <c r="K2400" s="113" t="s">
        <v>382</v>
      </c>
      <c r="L2400" s="113" t="s">
        <v>420</v>
      </c>
      <c r="M2400" s="113" t="s">
        <v>388</v>
      </c>
      <c r="N2400" s="113" t="s">
        <v>38</v>
      </c>
      <c r="O2400" s="113" t="s">
        <v>442</v>
      </c>
      <c r="P2400" s="113" t="s">
        <v>824</v>
      </c>
      <c r="Q2400" s="113">
        <v>78</v>
      </c>
      <c r="R2400" s="113" t="s">
        <v>63</v>
      </c>
      <c r="S2400" s="84" t="str">
        <f t="shared" si="259"/>
        <v>PENN COLOR</v>
      </c>
      <c r="T2400" s="84" t="str">
        <f t="shared" si="262"/>
        <v>бежевый</v>
      </c>
      <c r="Y2400" s="60">
        <f t="shared" si="263"/>
        <v>2</v>
      </c>
      <c r="Z2400" s="49">
        <f t="shared" si="264"/>
        <v>476</v>
      </c>
      <c r="AA2400" s="60">
        <f t="shared" si="265"/>
        <v>2476</v>
      </c>
    </row>
    <row r="2401" spans="1:27">
      <c r="A2401" s="84" t="str">
        <f t="shared" si="260"/>
        <v>211820178</v>
      </c>
      <c r="B2401" s="84" t="str">
        <f t="shared" si="261"/>
        <v>02-476-36</v>
      </c>
      <c r="C2401" s="113" t="s">
        <v>4426</v>
      </c>
      <c r="D2401" s="113" t="s">
        <v>4423</v>
      </c>
      <c r="E2401" s="113" t="s">
        <v>785</v>
      </c>
      <c r="F2401" s="114">
        <v>59</v>
      </c>
      <c r="G2401" s="113" t="s">
        <v>4424</v>
      </c>
      <c r="H2401" s="113" t="s">
        <v>63</v>
      </c>
      <c r="I2401" s="113" t="s">
        <v>802</v>
      </c>
      <c r="J2401" s="113" t="s">
        <v>330</v>
      </c>
      <c r="K2401" s="113" t="s">
        <v>382</v>
      </c>
      <c r="L2401" s="113" t="s">
        <v>420</v>
      </c>
      <c r="M2401" s="113" t="s">
        <v>388</v>
      </c>
      <c r="N2401" s="113" t="s">
        <v>38</v>
      </c>
      <c r="O2401" s="113" t="s">
        <v>442</v>
      </c>
      <c r="P2401" s="113" t="s">
        <v>824</v>
      </c>
      <c r="Q2401" s="113">
        <v>78</v>
      </c>
      <c r="R2401" s="113" t="s">
        <v>63</v>
      </c>
      <c r="S2401" s="84" t="str">
        <f t="shared" si="259"/>
        <v>PENN COLOR</v>
      </c>
      <c r="T2401" s="84" t="str">
        <f t="shared" si="262"/>
        <v>бежевый</v>
      </c>
      <c r="Y2401" s="60">
        <f t="shared" si="263"/>
        <v>2</v>
      </c>
      <c r="Z2401" s="49">
        <f t="shared" si="264"/>
        <v>476</v>
      </c>
      <c r="AA2401" s="60">
        <f t="shared" si="265"/>
        <v>2476</v>
      </c>
    </row>
    <row r="2402" spans="1:27">
      <c r="A2402" s="84" t="str">
        <f t="shared" si="260"/>
        <v>211820178</v>
      </c>
      <c r="B2402" s="84" t="str">
        <f t="shared" si="261"/>
        <v>02-476-36</v>
      </c>
      <c r="C2402" s="113" t="s">
        <v>4427</v>
      </c>
      <c r="D2402" s="113" t="s">
        <v>4423</v>
      </c>
      <c r="E2402" s="113" t="s">
        <v>788</v>
      </c>
      <c r="F2402" s="114">
        <v>61</v>
      </c>
      <c r="G2402" s="113" t="s">
        <v>4424</v>
      </c>
      <c r="H2402" s="113" t="s">
        <v>63</v>
      </c>
      <c r="I2402" s="113" t="s">
        <v>802</v>
      </c>
      <c r="J2402" s="113" t="s">
        <v>330</v>
      </c>
      <c r="K2402" s="113" t="s">
        <v>382</v>
      </c>
      <c r="L2402" s="113" t="s">
        <v>420</v>
      </c>
      <c r="M2402" s="113" t="s">
        <v>388</v>
      </c>
      <c r="N2402" s="113" t="s">
        <v>38</v>
      </c>
      <c r="O2402" s="113" t="s">
        <v>442</v>
      </c>
      <c r="P2402" s="113" t="s">
        <v>824</v>
      </c>
      <c r="Q2402" s="113">
        <v>78</v>
      </c>
      <c r="R2402" s="113" t="s">
        <v>63</v>
      </c>
      <c r="S2402" s="84" t="str">
        <f t="shared" si="259"/>
        <v>PENN COLOR</v>
      </c>
      <c r="T2402" s="84" t="str">
        <f t="shared" si="262"/>
        <v>бежевый</v>
      </c>
      <c r="Y2402" s="60">
        <f t="shared" si="263"/>
        <v>2</v>
      </c>
      <c r="Z2402" s="49">
        <f t="shared" si="264"/>
        <v>476</v>
      </c>
      <c r="AA2402" s="60">
        <f t="shared" si="265"/>
        <v>2476</v>
      </c>
    </row>
    <row r="2403" spans="1:27">
      <c r="A2403" s="84" t="str">
        <f t="shared" si="260"/>
        <v>211820178</v>
      </c>
      <c r="B2403" s="84" t="str">
        <f t="shared" si="261"/>
        <v>02-476-36</v>
      </c>
      <c r="C2403" s="113" t="s">
        <v>4428</v>
      </c>
      <c r="D2403" s="113" t="s">
        <v>4423</v>
      </c>
      <c r="E2403" s="113" t="s">
        <v>798</v>
      </c>
      <c r="F2403" s="114">
        <v>60</v>
      </c>
      <c r="G2403" s="113" t="s">
        <v>4424</v>
      </c>
      <c r="H2403" s="113" t="s">
        <v>63</v>
      </c>
      <c r="I2403" s="113" t="s">
        <v>802</v>
      </c>
      <c r="J2403" s="113" t="s">
        <v>330</v>
      </c>
      <c r="K2403" s="113" t="s">
        <v>382</v>
      </c>
      <c r="L2403" s="113" t="s">
        <v>420</v>
      </c>
      <c r="M2403" s="113" t="s">
        <v>388</v>
      </c>
      <c r="N2403" s="113" t="s">
        <v>38</v>
      </c>
      <c r="O2403" s="113" t="s">
        <v>442</v>
      </c>
      <c r="P2403" s="113" t="s">
        <v>824</v>
      </c>
      <c r="Q2403" s="113">
        <v>78</v>
      </c>
      <c r="R2403" s="113" t="s">
        <v>63</v>
      </c>
      <c r="S2403" s="84" t="str">
        <f t="shared" si="259"/>
        <v>PENN COLOR</v>
      </c>
      <c r="T2403" s="84" t="str">
        <f t="shared" si="262"/>
        <v>бежевый</v>
      </c>
      <c r="Y2403" s="60">
        <f t="shared" si="263"/>
        <v>2</v>
      </c>
      <c r="Z2403" s="49">
        <f t="shared" si="264"/>
        <v>476</v>
      </c>
      <c r="AA2403" s="60">
        <f t="shared" si="265"/>
        <v>2476</v>
      </c>
    </row>
    <row r="2404" spans="1:27">
      <c r="A2404" s="84" t="str">
        <f t="shared" si="260"/>
        <v>211820178</v>
      </c>
      <c r="B2404" s="84" t="str">
        <f t="shared" si="261"/>
        <v>02-476-36</v>
      </c>
      <c r="C2404" s="113" t="s">
        <v>4429</v>
      </c>
      <c r="D2404" s="113" t="s">
        <v>4423</v>
      </c>
      <c r="E2404" s="113" t="s">
        <v>789</v>
      </c>
      <c r="F2404" s="114">
        <v>63</v>
      </c>
      <c r="G2404" s="113" t="s">
        <v>4424</v>
      </c>
      <c r="H2404" s="113" t="s">
        <v>63</v>
      </c>
      <c r="I2404" s="113" t="s">
        <v>802</v>
      </c>
      <c r="J2404" s="113" t="s">
        <v>330</v>
      </c>
      <c r="K2404" s="113" t="s">
        <v>382</v>
      </c>
      <c r="L2404" s="113" t="s">
        <v>420</v>
      </c>
      <c r="M2404" s="113" t="s">
        <v>388</v>
      </c>
      <c r="N2404" s="113" t="s">
        <v>38</v>
      </c>
      <c r="O2404" s="113" t="s">
        <v>442</v>
      </c>
      <c r="P2404" s="113" t="s">
        <v>824</v>
      </c>
      <c r="Q2404" s="113">
        <v>78</v>
      </c>
      <c r="R2404" s="113" t="s">
        <v>63</v>
      </c>
      <c r="S2404" s="84" t="str">
        <f t="shared" si="259"/>
        <v>PENN COLOR</v>
      </c>
      <c r="T2404" s="84" t="str">
        <f t="shared" si="262"/>
        <v>бежевый</v>
      </c>
      <c r="Y2404" s="60">
        <f t="shared" si="263"/>
        <v>2</v>
      </c>
      <c r="Z2404" s="49">
        <f t="shared" si="264"/>
        <v>476</v>
      </c>
      <c r="AA2404" s="60">
        <f t="shared" si="265"/>
        <v>2476</v>
      </c>
    </row>
    <row r="2405" spans="1:27">
      <c r="A2405" s="84" t="str">
        <f t="shared" si="260"/>
        <v>771110161</v>
      </c>
      <c r="B2405" s="84" t="str">
        <f t="shared" si="261"/>
        <v>02-214-77</v>
      </c>
      <c r="C2405" s="113" t="s">
        <v>4430</v>
      </c>
      <c r="D2405" s="113" t="s">
        <v>4431</v>
      </c>
      <c r="E2405" s="113" t="s">
        <v>800</v>
      </c>
      <c r="F2405" s="114">
        <v>0</v>
      </c>
      <c r="G2405" s="113" t="s">
        <v>2086</v>
      </c>
      <c r="H2405" s="113" t="s">
        <v>205</v>
      </c>
      <c r="I2405" s="113" t="s">
        <v>792</v>
      </c>
      <c r="J2405" s="113" t="s">
        <v>327</v>
      </c>
      <c r="K2405" s="113" t="s">
        <v>382</v>
      </c>
      <c r="L2405" s="113" t="s">
        <v>420</v>
      </c>
      <c r="M2405" s="113" t="s">
        <v>388</v>
      </c>
      <c r="N2405" s="113" t="s">
        <v>43</v>
      </c>
      <c r="O2405" s="113" t="s">
        <v>386</v>
      </c>
      <c r="P2405" s="113" t="s">
        <v>824</v>
      </c>
      <c r="Q2405" s="113">
        <v>61</v>
      </c>
      <c r="R2405" s="113" t="s">
        <v>63</v>
      </c>
      <c r="S2405" s="84" t="str">
        <f t="shared" si="259"/>
        <v>BASEBALL CAP COTTON</v>
      </c>
      <c r="T2405" s="84" t="str">
        <f t="shared" si="262"/>
        <v>песочный</v>
      </c>
      <c r="Y2405" s="60">
        <f t="shared" si="263"/>
        <v>2</v>
      </c>
      <c r="Z2405" s="49">
        <f t="shared" si="264"/>
        <v>214</v>
      </c>
      <c r="AA2405" s="60">
        <f t="shared" si="265"/>
        <v>2214</v>
      </c>
    </row>
    <row r="2406" spans="1:27">
      <c r="A2406" s="84" t="str">
        <f t="shared" si="260"/>
        <v>771110271</v>
      </c>
      <c r="B2406" s="84" t="str">
        <f t="shared" si="261"/>
        <v>02-215-02</v>
      </c>
      <c r="C2406" s="113" t="s">
        <v>4432</v>
      </c>
      <c r="D2406" s="113" t="s">
        <v>4433</v>
      </c>
      <c r="E2406" s="113" t="s">
        <v>790</v>
      </c>
      <c r="F2406" s="114">
        <v>55</v>
      </c>
      <c r="G2406" s="113" t="s">
        <v>2103</v>
      </c>
      <c r="H2406" s="113" t="s">
        <v>63</v>
      </c>
      <c r="I2406" s="113" t="s">
        <v>792</v>
      </c>
      <c r="J2406" s="113" t="s">
        <v>327</v>
      </c>
      <c r="K2406" s="113" t="s">
        <v>382</v>
      </c>
      <c r="L2406" s="113" t="s">
        <v>420</v>
      </c>
      <c r="M2406" s="113" t="s">
        <v>388</v>
      </c>
      <c r="N2406" s="113" t="s">
        <v>43</v>
      </c>
      <c r="O2406" s="113" t="s">
        <v>386</v>
      </c>
      <c r="P2406" s="113" t="s">
        <v>824</v>
      </c>
      <c r="Q2406" s="113">
        <v>71</v>
      </c>
      <c r="R2406" s="113" t="s">
        <v>63</v>
      </c>
      <c r="S2406" s="84" t="str">
        <f t="shared" si="259"/>
        <v>BASEBALL CAP DELAVE ORGANIC</v>
      </c>
      <c r="T2406" s="84" t="str">
        <f t="shared" si="262"/>
        <v>бежевый</v>
      </c>
      <c r="Y2406" s="60">
        <f t="shared" si="263"/>
        <v>2</v>
      </c>
      <c r="Z2406" s="49">
        <f t="shared" si="264"/>
        <v>215</v>
      </c>
      <c r="AA2406" s="60">
        <f t="shared" si="265"/>
        <v>2215</v>
      </c>
    </row>
    <row r="2407" spans="1:27">
      <c r="A2407" s="84" t="str">
        <f t="shared" si="260"/>
        <v>771110271</v>
      </c>
      <c r="B2407" s="84" t="str">
        <f t="shared" si="261"/>
        <v>02-215-02</v>
      </c>
      <c r="C2407" s="113" t="s">
        <v>4434</v>
      </c>
      <c r="D2407" s="113" t="s">
        <v>4433</v>
      </c>
      <c r="E2407" s="113" t="s">
        <v>787</v>
      </c>
      <c r="F2407" s="114">
        <v>57</v>
      </c>
      <c r="G2407" s="113" t="s">
        <v>2103</v>
      </c>
      <c r="H2407" s="113" t="s">
        <v>63</v>
      </c>
      <c r="I2407" s="113" t="s">
        <v>792</v>
      </c>
      <c r="J2407" s="113" t="s">
        <v>327</v>
      </c>
      <c r="K2407" s="113" t="s">
        <v>382</v>
      </c>
      <c r="L2407" s="113" t="s">
        <v>420</v>
      </c>
      <c r="M2407" s="113" t="s">
        <v>388</v>
      </c>
      <c r="N2407" s="113" t="s">
        <v>43</v>
      </c>
      <c r="O2407" s="113" t="s">
        <v>386</v>
      </c>
      <c r="P2407" s="113" t="s">
        <v>824</v>
      </c>
      <c r="Q2407" s="113">
        <v>71</v>
      </c>
      <c r="R2407" s="113" t="s">
        <v>63</v>
      </c>
      <c r="S2407" s="84" t="str">
        <f t="shared" si="259"/>
        <v>BASEBALL CAP DELAVE ORGANIC</v>
      </c>
      <c r="T2407" s="84" t="str">
        <f t="shared" si="262"/>
        <v>бежевый</v>
      </c>
      <c r="Y2407" s="60">
        <f t="shared" si="263"/>
        <v>2</v>
      </c>
      <c r="Z2407" s="49">
        <f t="shared" si="264"/>
        <v>215</v>
      </c>
      <c r="AA2407" s="60">
        <f t="shared" si="265"/>
        <v>2215</v>
      </c>
    </row>
    <row r="2408" spans="1:27">
      <c r="A2408" s="84" t="str">
        <f t="shared" si="260"/>
        <v>771110271</v>
      </c>
      <c r="B2408" s="84" t="str">
        <f t="shared" si="261"/>
        <v>02-215-02</v>
      </c>
      <c r="C2408" s="113" t="s">
        <v>4435</v>
      </c>
      <c r="D2408" s="113" t="s">
        <v>4433</v>
      </c>
      <c r="E2408" s="113" t="s">
        <v>785</v>
      </c>
      <c r="F2408" s="114">
        <v>59</v>
      </c>
      <c r="G2408" s="113" t="s">
        <v>2103</v>
      </c>
      <c r="H2408" s="113" t="s">
        <v>63</v>
      </c>
      <c r="I2408" s="113" t="s">
        <v>792</v>
      </c>
      <c r="J2408" s="113" t="s">
        <v>327</v>
      </c>
      <c r="K2408" s="113" t="s">
        <v>382</v>
      </c>
      <c r="L2408" s="113" t="s">
        <v>420</v>
      </c>
      <c r="M2408" s="113" t="s">
        <v>388</v>
      </c>
      <c r="N2408" s="113" t="s">
        <v>43</v>
      </c>
      <c r="O2408" s="113" t="s">
        <v>386</v>
      </c>
      <c r="P2408" s="113" t="s">
        <v>824</v>
      </c>
      <c r="Q2408" s="113">
        <v>71</v>
      </c>
      <c r="R2408" s="113" t="s">
        <v>63</v>
      </c>
      <c r="S2408" s="84" t="str">
        <f t="shared" si="259"/>
        <v>BASEBALL CAP DELAVE ORGANIC</v>
      </c>
      <c r="T2408" s="84" t="str">
        <f t="shared" si="262"/>
        <v>бежевый</v>
      </c>
      <c r="Y2408" s="60">
        <f t="shared" si="263"/>
        <v>2</v>
      </c>
      <c r="Z2408" s="49">
        <f t="shared" si="264"/>
        <v>215</v>
      </c>
      <c r="AA2408" s="60">
        <f t="shared" si="265"/>
        <v>2215</v>
      </c>
    </row>
    <row r="2409" spans="1:27">
      <c r="A2409" s="84" t="str">
        <f t="shared" si="260"/>
        <v>771110271</v>
      </c>
      <c r="B2409" s="84" t="str">
        <f t="shared" si="261"/>
        <v>02-215-02</v>
      </c>
      <c r="C2409" s="113" t="s">
        <v>4436</v>
      </c>
      <c r="D2409" s="113" t="s">
        <v>4433</v>
      </c>
      <c r="E2409" s="113" t="s">
        <v>788</v>
      </c>
      <c r="F2409" s="114">
        <v>61</v>
      </c>
      <c r="G2409" s="113" t="s">
        <v>2103</v>
      </c>
      <c r="H2409" s="113" t="s">
        <v>63</v>
      </c>
      <c r="I2409" s="113" t="s">
        <v>792</v>
      </c>
      <c r="J2409" s="113" t="s">
        <v>327</v>
      </c>
      <c r="K2409" s="113" t="s">
        <v>382</v>
      </c>
      <c r="L2409" s="113" t="s">
        <v>420</v>
      </c>
      <c r="M2409" s="113" t="s">
        <v>388</v>
      </c>
      <c r="N2409" s="113" t="s">
        <v>43</v>
      </c>
      <c r="O2409" s="113" t="s">
        <v>386</v>
      </c>
      <c r="P2409" s="113" t="s">
        <v>824</v>
      </c>
      <c r="Q2409" s="113">
        <v>71</v>
      </c>
      <c r="R2409" s="113" t="s">
        <v>63</v>
      </c>
      <c r="S2409" s="84" t="str">
        <f t="shared" si="259"/>
        <v>BASEBALL CAP DELAVE ORGANIC</v>
      </c>
      <c r="T2409" s="84" t="str">
        <f t="shared" si="262"/>
        <v>бежевый</v>
      </c>
      <c r="Y2409" s="60">
        <f t="shared" si="263"/>
        <v>2</v>
      </c>
      <c r="Z2409" s="49">
        <f t="shared" si="264"/>
        <v>215</v>
      </c>
      <c r="AA2409" s="60">
        <f t="shared" si="265"/>
        <v>2215</v>
      </c>
    </row>
    <row r="2410" spans="1:27">
      <c r="A2410" s="84" t="str">
        <f t="shared" si="260"/>
        <v>771110271</v>
      </c>
      <c r="B2410" s="84" t="str">
        <f t="shared" si="261"/>
        <v>02-215-02</v>
      </c>
      <c r="C2410" s="113" t="s">
        <v>4437</v>
      </c>
      <c r="D2410" s="113" t="s">
        <v>4433</v>
      </c>
      <c r="E2410" s="113" t="s">
        <v>789</v>
      </c>
      <c r="F2410" s="114">
        <v>63</v>
      </c>
      <c r="G2410" s="113" t="s">
        <v>2103</v>
      </c>
      <c r="H2410" s="113" t="s">
        <v>63</v>
      </c>
      <c r="I2410" s="113" t="s">
        <v>792</v>
      </c>
      <c r="J2410" s="113" t="s">
        <v>327</v>
      </c>
      <c r="K2410" s="113" t="s">
        <v>382</v>
      </c>
      <c r="L2410" s="113" t="s">
        <v>420</v>
      </c>
      <c r="M2410" s="113" t="s">
        <v>388</v>
      </c>
      <c r="N2410" s="113" t="s">
        <v>43</v>
      </c>
      <c r="O2410" s="113" t="s">
        <v>386</v>
      </c>
      <c r="P2410" s="113" t="s">
        <v>824</v>
      </c>
      <c r="Q2410" s="113">
        <v>71</v>
      </c>
      <c r="R2410" s="113" t="s">
        <v>63</v>
      </c>
      <c r="S2410" s="84" t="str">
        <f t="shared" si="259"/>
        <v>BASEBALL CAP DELAVE ORGANIC</v>
      </c>
      <c r="T2410" s="84" t="str">
        <f t="shared" si="262"/>
        <v>бежевый</v>
      </c>
      <c r="Y2410" s="60">
        <f t="shared" si="263"/>
        <v>2</v>
      </c>
      <c r="Z2410" s="49">
        <f t="shared" si="264"/>
        <v>215</v>
      </c>
      <c r="AA2410" s="60">
        <f t="shared" si="265"/>
        <v>2215</v>
      </c>
    </row>
    <row r="2411" spans="1:27">
      <c r="A2411" s="84" t="str">
        <f t="shared" si="260"/>
        <v>77111361</v>
      </c>
      <c r="B2411" s="84" t="str">
        <f t="shared" si="261"/>
        <v>02-477-09</v>
      </c>
      <c r="C2411" s="113" t="s">
        <v>4438</v>
      </c>
      <c r="D2411" s="113" t="s">
        <v>4439</v>
      </c>
      <c r="E2411" s="113" t="s">
        <v>800</v>
      </c>
      <c r="F2411" s="114">
        <v>0</v>
      </c>
      <c r="G2411" s="113" t="s">
        <v>4440</v>
      </c>
      <c r="H2411" s="113" t="s">
        <v>53</v>
      </c>
      <c r="I2411" s="113" t="s">
        <v>792</v>
      </c>
      <c r="J2411" s="113" t="s">
        <v>327</v>
      </c>
      <c r="K2411" s="113" t="s">
        <v>382</v>
      </c>
      <c r="L2411" s="113" t="s">
        <v>420</v>
      </c>
      <c r="M2411" s="113" t="s">
        <v>388</v>
      </c>
      <c r="N2411" s="113" t="s">
        <v>43</v>
      </c>
      <c r="O2411" s="113" t="s">
        <v>386</v>
      </c>
      <c r="P2411" s="113" t="s">
        <v>824</v>
      </c>
      <c r="Q2411" s="113">
        <v>1</v>
      </c>
      <c r="R2411" s="113" t="s">
        <v>53</v>
      </c>
      <c r="S2411" s="84" t="str">
        <f t="shared" si="259"/>
        <v>BASEBALL CAP COTTON</v>
      </c>
      <c r="T2411" s="84" t="str">
        <f t="shared" si="262"/>
        <v>черный</v>
      </c>
      <c r="Y2411" s="60">
        <f t="shared" si="263"/>
        <v>2</v>
      </c>
      <c r="Z2411" s="49">
        <f t="shared" si="264"/>
        <v>477</v>
      </c>
      <c r="AA2411" s="60">
        <f t="shared" si="265"/>
        <v>2477</v>
      </c>
    </row>
    <row r="2412" spans="1:27">
      <c r="A2412" s="84" t="str">
        <f t="shared" si="260"/>
        <v>77511711</v>
      </c>
      <c r="B2412" s="84" t="str">
        <f t="shared" si="261"/>
        <v>02-478-09</v>
      </c>
      <c r="C2412" s="113" t="s">
        <v>4441</v>
      </c>
      <c r="D2412" s="113" t="s">
        <v>4442</v>
      </c>
      <c r="E2412" s="113" t="s">
        <v>800</v>
      </c>
      <c r="F2412" s="114">
        <v>0</v>
      </c>
      <c r="G2412" s="113" t="s">
        <v>4443</v>
      </c>
      <c r="H2412" s="113" t="s">
        <v>53</v>
      </c>
      <c r="I2412" s="113" t="s">
        <v>792</v>
      </c>
      <c r="J2412" s="113" t="s">
        <v>356</v>
      </c>
      <c r="K2412" s="113" t="s">
        <v>382</v>
      </c>
      <c r="L2412" s="113" t="s">
        <v>420</v>
      </c>
      <c r="M2412" s="113" t="s">
        <v>388</v>
      </c>
      <c r="N2412" s="113" t="s">
        <v>43</v>
      </c>
      <c r="O2412" s="113" t="s">
        <v>386</v>
      </c>
      <c r="P2412" s="113" t="s">
        <v>824</v>
      </c>
      <c r="Q2412" s="113">
        <v>1</v>
      </c>
      <c r="R2412" s="113" t="s">
        <v>53</v>
      </c>
      <c r="S2412" s="84" t="str">
        <f t="shared" si="259"/>
        <v>TRUCKER CAP AMERICAN HERITAGE CLASSIC</v>
      </c>
      <c r="T2412" s="84" t="str">
        <f t="shared" si="262"/>
        <v>черный</v>
      </c>
      <c r="Y2412" s="60">
        <f t="shared" si="263"/>
        <v>2</v>
      </c>
      <c r="Z2412" s="49">
        <f t="shared" si="264"/>
        <v>478</v>
      </c>
      <c r="AA2412" s="60">
        <f t="shared" si="265"/>
        <v>2478</v>
      </c>
    </row>
    <row r="2413" spans="1:27">
      <c r="A2413" s="84" t="str">
        <f t="shared" si="260"/>
        <v>775117189</v>
      </c>
      <c r="B2413" s="84" t="str">
        <f t="shared" si="261"/>
        <v>02-478-13</v>
      </c>
      <c r="C2413" s="113" t="s">
        <v>4444</v>
      </c>
      <c r="D2413" s="113" t="s">
        <v>4445</v>
      </c>
      <c r="E2413" s="113" t="s">
        <v>800</v>
      </c>
      <c r="F2413" s="114">
        <v>0</v>
      </c>
      <c r="G2413" s="113" t="s">
        <v>4443</v>
      </c>
      <c r="H2413" s="113" t="s">
        <v>286</v>
      </c>
      <c r="I2413" s="113" t="s">
        <v>792</v>
      </c>
      <c r="J2413" s="113" t="s">
        <v>356</v>
      </c>
      <c r="K2413" s="113" t="s">
        <v>382</v>
      </c>
      <c r="L2413" s="113" t="s">
        <v>420</v>
      </c>
      <c r="M2413" s="113" t="s">
        <v>388</v>
      </c>
      <c r="N2413" s="113" t="s">
        <v>43</v>
      </c>
      <c r="O2413" s="113" t="s">
        <v>386</v>
      </c>
      <c r="P2413" s="113" t="s">
        <v>824</v>
      </c>
      <c r="Q2413" s="113">
        <v>89</v>
      </c>
      <c r="R2413" s="113" t="s">
        <v>286</v>
      </c>
      <c r="S2413" s="84" t="str">
        <f t="shared" si="259"/>
        <v>TRUCKER CAP AMERICAN HERITAGE CLASSIC</v>
      </c>
      <c r="T2413" s="84" t="str">
        <f t="shared" si="262"/>
        <v>фиолетовый</v>
      </c>
      <c r="Y2413" s="60">
        <f t="shared" si="263"/>
        <v>2</v>
      </c>
      <c r="Z2413" s="49">
        <f t="shared" si="264"/>
        <v>478</v>
      </c>
      <c r="AA2413" s="60">
        <f t="shared" si="265"/>
        <v>2478</v>
      </c>
    </row>
    <row r="2414" spans="1:27">
      <c r="A2414" s="84" t="str">
        <f t="shared" si="260"/>
        <v>775117665</v>
      </c>
      <c r="B2414" s="84" t="str">
        <f t="shared" si="261"/>
        <v>02-479-14</v>
      </c>
      <c r="C2414" s="113" t="s">
        <v>4446</v>
      </c>
      <c r="D2414" s="113" t="s">
        <v>4447</v>
      </c>
      <c r="E2414" s="113" t="s">
        <v>800</v>
      </c>
      <c r="F2414" s="114">
        <v>0</v>
      </c>
      <c r="G2414" s="113" t="s">
        <v>4448</v>
      </c>
      <c r="H2414" s="113" t="s">
        <v>714</v>
      </c>
      <c r="I2414" s="113" t="s">
        <v>792</v>
      </c>
      <c r="J2414" s="113" t="s">
        <v>356</v>
      </c>
      <c r="K2414" s="113" t="s">
        <v>382</v>
      </c>
      <c r="L2414" s="113" t="s">
        <v>420</v>
      </c>
      <c r="M2414" s="113" t="s">
        <v>388</v>
      </c>
      <c r="N2414" s="113" t="s">
        <v>43</v>
      </c>
      <c r="O2414" s="113" t="s">
        <v>386</v>
      </c>
      <c r="P2414" s="113" t="s">
        <v>824</v>
      </c>
      <c r="Q2414" s="113">
        <v>65</v>
      </c>
      <c r="R2414" s="113" t="s">
        <v>86</v>
      </c>
      <c r="S2414" s="84" t="str">
        <f t="shared" si="259"/>
        <v>TRUCKER CAP STRONGER BISON</v>
      </c>
      <c r="T2414" s="84" t="str">
        <f t="shared" si="262"/>
        <v>коричневый / бордовый</v>
      </c>
      <c r="Y2414" s="60">
        <f t="shared" si="263"/>
        <v>2</v>
      </c>
      <c r="Z2414" s="49">
        <f t="shared" si="264"/>
        <v>479</v>
      </c>
      <c r="AA2414" s="60">
        <f t="shared" si="265"/>
        <v>2479</v>
      </c>
    </row>
    <row r="2415" spans="1:27">
      <c r="A2415" s="84" t="str">
        <f t="shared" si="260"/>
        <v>77511772</v>
      </c>
      <c r="B2415" s="84" t="str">
        <f t="shared" si="261"/>
        <v>02-480-95</v>
      </c>
      <c r="C2415" s="113" t="s">
        <v>4449</v>
      </c>
      <c r="D2415" s="113" t="s">
        <v>4450</v>
      </c>
      <c r="E2415" s="113" t="s">
        <v>800</v>
      </c>
      <c r="F2415" s="114">
        <v>0</v>
      </c>
      <c r="G2415" s="113" t="s">
        <v>4451</v>
      </c>
      <c r="H2415" s="113" t="s">
        <v>248</v>
      </c>
      <c r="I2415" s="113" t="s">
        <v>792</v>
      </c>
      <c r="J2415" s="113" t="s">
        <v>356</v>
      </c>
      <c r="K2415" s="113" t="s">
        <v>382</v>
      </c>
      <c r="L2415" s="113" t="s">
        <v>420</v>
      </c>
      <c r="M2415" s="113" t="s">
        <v>388</v>
      </c>
      <c r="N2415" s="113" t="s">
        <v>43</v>
      </c>
      <c r="O2415" s="113" t="s">
        <v>386</v>
      </c>
      <c r="P2415" s="113" t="s">
        <v>824</v>
      </c>
      <c r="Q2415" s="113">
        <v>2</v>
      </c>
      <c r="R2415" s="113" t="s">
        <v>71</v>
      </c>
      <c r="S2415" s="84" t="str">
        <f t="shared" si="259"/>
        <v>TRUCKER CAP FREE SPIRIT</v>
      </c>
      <c r="T2415" s="84" t="str">
        <f t="shared" si="262"/>
        <v>синий / белый</v>
      </c>
      <c r="Y2415" s="60">
        <f t="shared" si="263"/>
        <v>2</v>
      </c>
      <c r="Z2415" s="49">
        <f t="shared" si="264"/>
        <v>480</v>
      </c>
      <c r="AA2415" s="60">
        <f t="shared" si="265"/>
        <v>2480</v>
      </c>
    </row>
    <row r="2416" spans="1:27">
      <c r="A2416" s="84" t="str">
        <f t="shared" si="260"/>
        <v>775117884</v>
      </c>
      <c r="B2416" s="84" t="str">
        <f t="shared" si="261"/>
        <v>02-481-03</v>
      </c>
      <c r="C2416" s="113" t="s">
        <v>4452</v>
      </c>
      <c r="D2416" s="113" t="s">
        <v>4453</v>
      </c>
      <c r="E2416" s="113" t="s">
        <v>800</v>
      </c>
      <c r="F2416" s="114">
        <v>0</v>
      </c>
      <c r="G2416" s="113" t="s">
        <v>4454</v>
      </c>
      <c r="H2416" s="113" t="s">
        <v>715</v>
      </c>
      <c r="I2416" s="113" t="s">
        <v>792</v>
      </c>
      <c r="J2416" s="113" t="s">
        <v>356</v>
      </c>
      <c r="K2416" s="113" t="s">
        <v>382</v>
      </c>
      <c r="L2416" s="113" t="s">
        <v>420</v>
      </c>
      <c r="M2416" s="113" t="s">
        <v>388</v>
      </c>
      <c r="N2416" s="113" t="s">
        <v>43</v>
      </c>
      <c r="O2416" s="113" t="s">
        <v>386</v>
      </c>
      <c r="P2416" s="113" t="s">
        <v>824</v>
      </c>
      <c r="Q2416" s="113">
        <v>84</v>
      </c>
      <c r="R2416" s="113" t="s">
        <v>195</v>
      </c>
      <c r="S2416" s="84" t="str">
        <f t="shared" si="259"/>
        <v>TRUCKER CAP COLLEGE FOOTBALL</v>
      </c>
      <c r="T2416" s="84" t="str">
        <f t="shared" si="262"/>
        <v>оливковый / красный</v>
      </c>
      <c r="Y2416" s="60">
        <f t="shared" si="263"/>
        <v>2</v>
      </c>
      <c r="Z2416" s="49">
        <f t="shared" si="264"/>
        <v>481</v>
      </c>
      <c r="AA2416" s="60">
        <f t="shared" si="265"/>
        <v>2481</v>
      </c>
    </row>
    <row r="2417" spans="1:27">
      <c r="A2417" s="84" t="str">
        <f t="shared" si="260"/>
        <v>775118129</v>
      </c>
      <c r="B2417" s="84" t="str">
        <f t="shared" si="261"/>
        <v>02-482-20</v>
      </c>
      <c r="C2417" s="113" t="s">
        <v>4455</v>
      </c>
      <c r="D2417" s="113" t="s">
        <v>4456</v>
      </c>
      <c r="E2417" s="113" t="s">
        <v>800</v>
      </c>
      <c r="F2417" s="114">
        <v>0</v>
      </c>
      <c r="G2417" s="113" t="s">
        <v>4457</v>
      </c>
      <c r="H2417" s="113" t="s">
        <v>704</v>
      </c>
      <c r="I2417" s="113" t="s">
        <v>792</v>
      </c>
      <c r="J2417" s="113" t="s">
        <v>356</v>
      </c>
      <c r="K2417" s="113" t="s">
        <v>382</v>
      </c>
      <c r="L2417" s="113" t="s">
        <v>420</v>
      </c>
      <c r="M2417" s="113" t="s">
        <v>388</v>
      </c>
      <c r="N2417" s="113" t="s">
        <v>43</v>
      </c>
      <c r="O2417" s="113" t="s">
        <v>386</v>
      </c>
      <c r="P2417" s="113" t="s">
        <v>824</v>
      </c>
      <c r="Q2417" s="113">
        <v>29</v>
      </c>
      <c r="R2417" s="113" t="s">
        <v>65</v>
      </c>
      <c r="S2417" s="84" t="str">
        <f t="shared" si="259"/>
        <v>TRUCKER CAP FOOTBALL BEAVER</v>
      </c>
      <c r="T2417" s="84" t="str">
        <f t="shared" si="262"/>
        <v>желтый / черный</v>
      </c>
      <c r="Y2417" s="60">
        <f t="shared" si="263"/>
        <v>2</v>
      </c>
      <c r="Z2417" s="49">
        <f t="shared" si="264"/>
        <v>482</v>
      </c>
      <c r="AA2417" s="60">
        <f t="shared" si="265"/>
        <v>2482</v>
      </c>
    </row>
    <row r="2418" spans="1:27">
      <c r="A2418" s="84" t="str">
        <f t="shared" si="260"/>
        <v>775610628</v>
      </c>
      <c r="B2418" s="84" t="str">
        <f t="shared" si="261"/>
        <v>02-483-13</v>
      </c>
      <c r="C2418" s="113" t="s">
        <v>4458</v>
      </c>
      <c r="D2418" s="113" t="s">
        <v>4459</v>
      </c>
      <c r="E2418" s="113" t="s">
        <v>800</v>
      </c>
      <c r="F2418" s="114">
        <v>0</v>
      </c>
      <c r="G2418" s="113" t="s">
        <v>4460</v>
      </c>
      <c r="H2418" s="113" t="s">
        <v>203</v>
      </c>
      <c r="I2418" s="113" t="s">
        <v>792</v>
      </c>
      <c r="J2418" s="113" t="s">
        <v>356</v>
      </c>
      <c r="K2418" s="113" t="s">
        <v>382</v>
      </c>
      <c r="L2418" s="113" t="s">
        <v>420</v>
      </c>
      <c r="M2418" s="113" t="s">
        <v>388</v>
      </c>
      <c r="N2418" s="113" t="s">
        <v>43</v>
      </c>
      <c r="O2418" s="113" t="s">
        <v>386</v>
      </c>
      <c r="P2418" s="113" t="s">
        <v>824</v>
      </c>
      <c r="Q2418" s="113">
        <v>28</v>
      </c>
      <c r="R2418" s="113" t="s">
        <v>199</v>
      </c>
      <c r="S2418" s="84" t="str">
        <f t="shared" si="259"/>
        <v>TRUCKER CAP FISHERMENS BAY</v>
      </c>
      <c r="T2418" s="84" t="str">
        <f t="shared" si="262"/>
        <v>оранжевый / синий</v>
      </c>
      <c r="Y2418" s="60">
        <f t="shared" si="263"/>
        <v>2</v>
      </c>
      <c r="Z2418" s="49">
        <f t="shared" si="264"/>
        <v>483</v>
      </c>
      <c r="AA2418" s="60">
        <f t="shared" si="265"/>
        <v>2483</v>
      </c>
    </row>
    <row r="2419" spans="1:27">
      <c r="A2419" s="84" t="str">
        <f t="shared" si="260"/>
        <v>77561071</v>
      </c>
      <c r="B2419" s="84" t="str">
        <f t="shared" si="261"/>
        <v>02-484-48</v>
      </c>
      <c r="C2419" s="113" t="s">
        <v>4461</v>
      </c>
      <c r="D2419" s="113" t="s">
        <v>4462</v>
      </c>
      <c r="E2419" s="113" t="s">
        <v>800</v>
      </c>
      <c r="F2419" s="114">
        <v>0</v>
      </c>
      <c r="G2419" s="113" t="s">
        <v>4463</v>
      </c>
      <c r="H2419" s="113" t="s">
        <v>293</v>
      </c>
      <c r="I2419" s="113" t="s">
        <v>801</v>
      </c>
      <c r="J2419" s="113" t="s">
        <v>356</v>
      </c>
      <c r="K2419" s="113" t="s">
        <v>382</v>
      </c>
      <c r="L2419" s="113" t="s">
        <v>420</v>
      </c>
      <c r="M2419" s="113" t="s">
        <v>388</v>
      </c>
      <c r="O2419" s="113" t="s">
        <v>386</v>
      </c>
      <c r="P2419" s="113" t="s">
        <v>824</v>
      </c>
      <c r="Q2419" s="113">
        <v>1</v>
      </c>
      <c r="R2419" s="113" t="s">
        <v>53</v>
      </c>
      <c r="S2419" s="84" t="str">
        <f t="shared" si="259"/>
        <v>TRUCKER CAP HOT SHOTS</v>
      </c>
      <c r="T2419" s="84" t="str">
        <f t="shared" si="262"/>
        <v>черный / белый</v>
      </c>
      <c r="Y2419" s="60">
        <f t="shared" si="263"/>
        <v>2</v>
      </c>
      <c r="Z2419" s="49">
        <f t="shared" si="264"/>
        <v>484</v>
      </c>
      <c r="AA2419" s="60">
        <f t="shared" si="265"/>
        <v>2484</v>
      </c>
    </row>
    <row r="2420" spans="1:27">
      <c r="A2420" s="84" t="str">
        <f t="shared" si="260"/>
        <v>775610829</v>
      </c>
      <c r="B2420" s="84" t="str">
        <f t="shared" si="261"/>
        <v>02-485-06</v>
      </c>
      <c r="C2420" s="113" t="s">
        <v>4464</v>
      </c>
      <c r="D2420" s="113" t="s">
        <v>4465</v>
      </c>
      <c r="E2420" s="113" t="s">
        <v>800</v>
      </c>
      <c r="F2420" s="114">
        <v>0</v>
      </c>
      <c r="G2420" s="113" t="s">
        <v>4466</v>
      </c>
      <c r="H2420" s="113" t="s">
        <v>699</v>
      </c>
      <c r="I2420" s="113" t="s">
        <v>801</v>
      </c>
      <c r="J2420" s="113" t="s">
        <v>356</v>
      </c>
      <c r="K2420" s="113" t="s">
        <v>382</v>
      </c>
      <c r="L2420" s="113" t="s">
        <v>420</v>
      </c>
      <c r="M2420" s="113" t="s">
        <v>388</v>
      </c>
      <c r="O2420" s="113" t="s">
        <v>386</v>
      </c>
      <c r="P2420" s="113" t="s">
        <v>824</v>
      </c>
      <c r="Q2420" s="113">
        <v>29</v>
      </c>
      <c r="R2420" s="113" t="s">
        <v>71</v>
      </c>
      <c r="S2420" s="84" t="str">
        <f t="shared" si="259"/>
        <v>TRUCKER CAP FIREWALKERS</v>
      </c>
      <c r="T2420" s="84" t="str">
        <f t="shared" si="262"/>
        <v>синий / желтый</v>
      </c>
      <c r="Y2420" s="60">
        <f t="shared" si="263"/>
        <v>2</v>
      </c>
      <c r="Z2420" s="49">
        <f t="shared" si="264"/>
        <v>485</v>
      </c>
      <c r="AA2420" s="60">
        <f t="shared" si="265"/>
        <v>2485</v>
      </c>
    </row>
    <row r="2421" spans="1:27">
      <c r="A2421" s="84" t="str">
        <f t="shared" si="260"/>
        <v>77811153</v>
      </c>
      <c r="B2421" s="84" t="str">
        <f t="shared" si="261"/>
        <v>02-486-17</v>
      </c>
      <c r="C2421" s="113" t="s">
        <v>4467</v>
      </c>
      <c r="D2421" s="113" t="s">
        <v>4468</v>
      </c>
      <c r="E2421" s="113" t="s">
        <v>800</v>
      </c>
      <c r="F2421" s="114">
        <v>0</v>
      </c>
      <c r="G2421" s="113" t="s">
        <v>4469</v>
      </c>
      <c r="H2421" s="113" t="s">
        <v>308</v>
      </c>
      <c r="I2421" s="113" t="s">
        <v>792</v>
      </c>
      <c r="J2421" s="113" t="s">
        <v>4470</v>
      </c>
      <c r="K2421" s="113" t="s">
        <v>382</v>
      </c>
      <c r="L2421" s="113" t="s">
        <v>420</v>
      </c>
      <c r="M2421" s="113" t="s">
        <v>388</v>
      </c>
      <c r="N2421" s="113" t="s">
        <v>43</v>
      </c>
      <c r="O2421" s="113" t="s">
        <v>386</v>
      </c>
      <c r="P2421" s="113" t="s">
        <v>824</v>
      </c>
      <c r="Q2421" s="113">
        <v>3</v>
      </c>
      <c r="R2421" s="113" t="s">
        <v>83</v>
      </c>
      <c r="S2421" s="84" t="str">
        <f t="shared" si="259"/>
        <v>BASEBALL CAP SHAKA COTTON</v>
      </c>
      <c r="T2421" s="84" t="str">
        <f t="shared" si="262"/>
        <v>черный / серый</v>
      </c>
      <c r="Y2421" s="60">
        <f t="shared" si="263"/>
        <v>2</v>
      </c>
      <c r="Z2421" s="49">
        <f t="shared" si="264"/>
        <v>486</v>
      </c>
      <c r="AA2421" s="60">
        <f t="shared" si="265"/>
        <v>2486</v>
      </c>
    </row>
    <row r="2422" spans="1:27">
      <c r="A2422" s="84" t="str">
        <f t="shared" si="260"/>
        <v>77811158</v>
      </c>
      <c r="B2422" s="84" t="str">
        <f t="shared" si="261"/>
        <v>02-486-18</v>
      </c>
      <c r="C2422" s="113" t="s">
        <v>4471</v>
      </c>
      <c r="D2422" s="113" t="s">
        <v>4472</v>
      </c>
      <c r="E2422" s="113" t="s">
        <v>800</v>
      </c>
      <c r="F2422" s="114">
        <v>0</v>
      </c>
      <c r="G2422" s="113" t="s">
        <v>4469</v>
      </c>
      <c r="H2422" s="113" t="s">
        <v>302</v>
      </c>
      <c r="I2422" s="113" t="s">
        <v>792</v>
      </c>
      <c r="J2422" s="113" t="s">
        <v>4470</v>
      </c>
      <c r="K2422" s="113" t="s">
        <v>382</v>
      </c>
      <c r="L2422" s="113" t="s">
        <v>420</v>
      </c>
      <c r="M2422" s="113" t="s">
        <v>388</v>
      </c>
      <c r="N2422" s="113" t="s">
        <v>43</v>
      </c>
      <c r="O2422" s="113" t="s">
        <v>386</v>
      </c>
      <c r="P2422" s="113" t="s">
        <v>824</v>
      </c>
      <c r="Q2422" s="113">
        <v>8</v>
      </c>
      <c r="R2422" s="113" t="s">
        <v>53</v>
      </c>
      <c r="S2422" s="84" t="str">
        <f t="shared" si="259"/>
        <v>BASEBALL CAP SHAKA COTTON</v>
      </c>
      <c r="T2422" s="84" t="str">
        <f t="shared" si="262"/>
        <v>черный / красный</v>
      </c>
      <c r="Y2422" s="60">
        <f t="shared" si="263"/>
        <v>2</v>
      </c>
      <c r="Z2422" s="49">
        <f t="shared" si="264"/>
        <v>486</v>
      </c>
      <c r="AA2422" s="60">
        <f t="shared" si="265"/>
        <v>2486</v>
      </c>
    </row>
    <row r="2423" spans="1:27">
      <c r="A2423" s="84" t="str">
        <f t="shared" si="260"/>
        <v>778111632</v>
      </c>
      <c r="B2423" s="84" t="str">
        <f t="shared" si="261"/>
        <v>02-487-05</v>
      </c>
      <c r="C2423" s="113" t="s">
        <v>4473</v>
      </c>
      <c r="D2423" s="113" t="s">
        <v>4474</v>
      </c>
      <c r="E2423" s="113" t="s">
        <v>800</v>
      </c>
      <c r="F2423" s="114">
        <v>0</v>
      </c>
      <c r="G2423" s="113" t="s">
        <v>4475</v>
      </c>
      <c r="H2423" s="113" t="s">
        <v>277</v>
      </c>
      <c r="I2423" s="113" t="s">
        <v>792</v>
      </c>
      <c r="J2423" s="113" t="s">
        <v>4470</v>
      </c>
      <c r="K2423" s="113" t="s">
        <v>382</v>
      </c>
      <c r="L2423" s="113" t="s">
        <v>420</v>
      </c>
      <c r="M2423" s="113" t="s">
        <v>388</v>
      </c>
      <c r="N2423" s="113" t="s">
        <v>43</v>
      </c>
      <c r="O2423" s="113" t="s">
        <v>386</v>
      </c>
      <c r="P2423" s="113" t="s">
        <v>824</v>
      </c>
      <c r="Q2423" s="113">
        <v>32</v>
      </c>
      <c r="R2423" s="113" t="s">
        <v>83</v>
      </c>
      <c r="S2423" s="84" t="str">
        <f t="shared" si="259"/>
        <v>BASEBALL CAP COTTON</v>
      </c>
      <c r="T2423" s="84" t="str">
        <f t="shared" si="262"/>
        <v>темно-серый</v>
      </c>
      <c r="Y2423" s="60">
        <f t="shared" si="263"/>
        <v>2</v>
      </c>
      <c r="Z2423" s="49">
        <f t="shared" si="264"/>
        <v>487</v>
      </c>
      <c r="AA2423" s="60">
        <f t="shared" si="265"/>
        <v>2487</v>
      </c>
    </row>
    <row r="2424" spans="1:27">
      <c r="A2424" s="84" t="str">
        <f t="shared" si="260"/>
        <v>77811171</v>
      </c>
      <c r="B2424" s="84" t="str">
        <f t="shared" si="261"/>
        <v>02-488-09</v>
      </c>
      <c r="C2424" s="113" t="s">
        <v>4476</v>
      </c>
      <c r="D2424" s="113" t="s">
        <v>4477</v>
      </c>
      <c r="E2424" s="113" t="s">
        <v>800</v>
      </c>
      <c r="F2424" s="114">
        <v>0</v>
      </c>
      <c r="G2424" s="113" t="s">
        <v>4478</v>
      </c>
      <c r="H2424" s="113" t="s">
        <v>53</v>
      </c>
      <c r="I2424" s="113" t="s">
        <v>792</v>
      </c>
      <c r="J2424" s="113" t="s">
        <v>4470</v>
      </c>
      <c r="K2424" s="113" t="s">
        <v>382</v>
      </c>
      <c r="L2424" s="113" t="s">
        <v>420</v>
      </c>
      <c r="M2424" s="113" t="s">
        <v>388</v>
      </c>
      <c r="N2424" s="113" t="s">
        <v>43</v>
      </c>
      <c r="O2424" s="113" t="s">
        <v>386</v>
      </c>
      <c r="P2424" s="113" t="s">
        <v>824</v>
      </c>
      <c r="Q2424" s="113">
        <v>1</v>
      </c>
      <c r="R2424" s="113" t="s">
        <v>53</v>
      </c>
      <c r="S2424" s="84" t="str">
        <f t="shared" si="259"/>
        <v>BASEBALL CAP COTTON</v>
      </c>
      <c r="T2424" s="84" t="str">
        <f t="shared" si="262"/>
        <v>черный</v>
      </c>
      <c r="Y2424" s="60">
        <f t="shared" si="263"/>
        <v>2</v>
      </c>
      <c r="Z2424" s="49">
        <f t="shared" si="264"/>
        <v>488</v>
      </c>
      <c r="AA2424" s="60">
        <f t="shared" si="265"/>
        <v>2488</v>
      </c>
    </row>
    <row r="2425" spans="1:27">
      <c r="A2425" s="84" t="str">
        <f t="shared" si="260"/>
        <v>778111875</v>
      </c>
      <c r="B2425" s="84" t="str">
        <f t="shared" si="261"/>
        <v>02-489-36</v>
      </c>
      <c r="C2425" s="113" t="s">
        <v>4479</v>
      </c>
      <c r="D2425" s="113" t="s">
        <v>4480</v>
      </c>
      <c r="E2425" s="113" t="s">
        <v>800</v>
      </c>
      <c r="F2425" s="114">
        <v>0</v>
      </c>
      <c r="G2425" s="113" t="s">
        <v>4481</v>
      </c>
      <c r="H2425" s="113" t="s">
        <v>187</v>
      </c>
      <c r="I2425" s="113" t="s">
        <v>792</v>
      </c>
      <c r="J2425" s="113" t="s">
        <v>4470</v>
      </c>
      <c r="K2425" s="113" t="s">
        <v>382</v>
      </c>
      <c r="L2425" s="113" t="s">
        <v>420</v>
      </c>
      <c r="M2425" s="113" t="s">
        <v>388</v>
      </c>
      <c r="N2425" s="113" t="s">
        <v>43</v>
      </c>
      <c r="O2425" s="113" t="s">
        <v>386</v>
      </c>
      <c r="P2425" s="113" t="s">
        <v>824</v>
      </c>
      <c r="Q2425" s="113">
        <v>75</v>
      </c>
      <c r="R2425" s="113" t="s">
        <v>63</v>
      </c>
      <c r="S2425" s="84" t="str">
        <f t="shared" si="259"/>
        <v>BASEBALL CAP CAMO COTTON</v>
      </c>
      <c r="T2425" s="84" t="str">
        <f t="shared" si="262"/>
        <v>кремовый</v>
      </c>
      <c r="Y2425" s="60">
        <f t="shared" si="263"/>
        <v>2</v>
      </c>
      <c r="Z2425" s="49">
        <f t="shared" si="264"/>
        <v>489</v>
      </c>
      <c r="AA2425" s="60">
        <f t="shared" si="265"/>
        <v>2489</v>
      </c>
    </row>
    <row r="2426" spans="1:27">
      <c r="A2426" s="84" t="str">
        <f t="shared" si="260"/>
        <v>778112031</v>
      </c>
      <c r="B2426" s="84" t="str">
        <f t="shared" si="261"/>
        <v>02-490-08</v>
      </c>
      <c r="C2426" s="113" t="s">
        <v>4482</v>
      </c>
      <c r="D2426" s="113" t="s">
        <v>4483</v>
      </c>
      <c r="E2426" s="113" t="s">
        <v>800</v>
      </c>
      <c r="F2426" s="114">
        <v>0</v>
      </c>
      <c r="G2426" s="113" t="s">
        <v>4484</v>
      </c>
      <c r="H2426" s="113" t="s">
        <v>83</v>
      </c>
      <c r="I2426" s="113" t="s">
        <v>792</v>
      </c>
      <c r="J2426" s="113" t="s">
        <v>4470</v>
      </c>
      <c r="K2426" s="113" t="s">
        <v>382</v>
      </c>
      <c r="L2426" s="113" t="s">
        <v>420</v>
      </c>
      <c r="M2426" s="113" t="s">
        <v>388</v>
      </c>
      <c r="N2426" s="113" t="s">
        <v>43</v>
      </c>
      <c r="O2426" s="113" t="s">
        <v>386</v>
      </c>
      <c r="P2426" s="113" t="s">
        <v>824</v>
      </c>
      <c r="Q2426" s="113">
        <v>31</v>
      </c>
      <c r="R2426" s="113" t="s">
        <v>83</v>
      </c>
      <c r="S2426" s="84" t="str">
        <f t="shared" si="259"/>
        <v>BASEBALL CAP COTTON</v>
      </c>
      <c r="T2426" s="84" t="str">
        <f t="shared" si="262"/>
        <v>серый</v>
      </c>
      <c r="Y2426" s="60">
        <f t="shared" si="263"/>
        <v>2</v>
      </c>
      <c r="Z2426" s="49">
        <f t="shared" si="264"/>
        <v>490</v>
      </c>
      <c r="AA2426" s="60">
        <f t="shared" si="265"/>
        <v>2490</v>
      </c>
    </row>
    <row r="2427" spans="1:27">
      <c r="A2427" s="84" t="str">
        <f t="shared" si="260"/>
        <v>77811211</v>
      </c>
      <c r="B2427" s="84" t="str">
        <f t="shared" si="261"/>
        <v>02-491-09</v>
      </c>
      <c r="C2427" s="113" t="s">
        <v>4485</v>
      </c>
      <c r="D2427" s="113" t="s">
        <v>4486</v>
      </c>
      <c r="E2427" s="113" t="s">
        <v>800</v>
      </c>
      <c r="F2427" s="114">
        <v>0</v>
      </c>
      <c r="G2427" s="113" t="s">
        <v>4487</v>
      </c>
      <c r="H2427" s="113" t="s">
        <v>53</v>
      </c>
      <c r="I2427" s="113" t="s">
        <v>792</v>
      </c>
      <c r="J2427" s="113" t="s">
        <v>4470</v>
      </c>
      <c r="K2427" s="113" t="s">
        <v>382</v>
      </c>
      <c r="L2427" s="113" t="s">
        <v>420</v>
      </c>
      <c r="M2427" s="113" t="s">
        <v>388</v>
      </c>
      <c r="N2427" s="113" t="s">
        <v>43</v>
      </c>
      <c r="O2427" s="113" t="s">
        <v>386</v>
      </c>
      <c r="P2427" s="113" t="s">
        <v>824</v>
      </c>
      <c r="Q2427" s="113">
        <v>1</v>
      </c>
      <c r="R2427" s="113" t="s">
        <v>53</v>
      </c>
      <c r="S2427" s="84" t="str">
        <f t="shared" si="259"/>
        <v>BASEBALL CAP WHAT IF COTTON</v>
      </c>
      <c r="T2427" s="84" t="str">
        <f t="shared" si="262"/>
        <v>черный</v>
      </c>
      <c r="Y2427" s="60">
        <f t="shared" si="263"/>
        <v>2</v>
      </c>
      <c r="Z2427" s="49">
        <f t="shared" si="264"/>
        <v>491</v>
      </c>
      <c r="AA2427" s="60">
        <f t="shared" si="265"/>
        <v>2491</v>
      </c>
    </row>
    <row r="2428" spans="1:27">
      <c r="A2428" s="84" t="str">
        <f t="shared" si="260"/>
        <v>61731082</v>
      </c>
      <c r="B2428" s="84" t="str">
        <f t="shared" si="261"/>
        <v>02-492-16</v>
      </c>
      <c r="C2428" s="113" t="s">
        <v>4488</v>
      </c>
      <c r="D2428" s="113" t="s">
        <v>4489</v>
      </c>
      <c r="E2428" s="113" t="s">
        <v>790</v>
      </c>
      <c r="F2428" s="114">
        <v>55</v>
      </c>
      <c r="G2428" s="113" t="s">
        <v>4490</v>
      </c>
      <c r="H2428" s="113" t="s">
        <v>55</v>
      </c>
      <c r="I2428" s="113" t="s">
        <v>4491</v>
      </c>
      <c r="J2428" s="113" t="s">
        <v>320</v>
      </c>
      <c r="K2428" s="113" t="s">
        <v>382</v>
      </c>
      <c r="L2428" s="113" t="s">
        <v>420</v>
      </c>
      <c r="M2428" s="113" t="s">
        <v>388</v>
      </c>
      <c r="N2428" s="113" t="s">
        <v>37</v>
      </c>
      <c r="O2428" s="113" t="s">
        <v>433</v>
      </c>
      <c r="P2428" s="113" t="s">
        <v>824</v>
      </c>
      <c r="Q2428" s="113">
        <v>2</v>
      </c>
      <c r="R2428" s="113" t="s">
        <v>71</v>
      </c>
      <c r="S2428" s="84" t="str">
        <f t="shared" si="259"/>
        <v>IVY CAP LINEN SILK</v>
      </c>
      <c r="T2428" s="84" t="str">
        <f t="shared" si="262"/>
        <v>темно-синий</v>
      </c>
      <c r="Y2428" s="60">
        <f t="shared" si="263"/>
        <v>2</v>
      </c>
      <c r="Z2428" s="49">
        <f t="shared" si="264"/>
        <v>492</v>
      </c>
      <c r="AA2428" s="60">
        <f t="shared" si="265"/>
        <v>2492</v>
      </c>
    </row>
    <row r="2429" spans="1:27">
      <c r="A2429" s="84" t="str">
        <f t="shared" si="260"/>
        <v>61731082</v>
      </c>
      <c r="B2429" s="84" t="str">
        <f t="shared" si="261"/>
        <v>02-492-16</v>
      </c>
      <c r="C2429" s="113" t="s">
        <v>4492</v>
      </c>
      <c r="D2429" s="113" t="s">
        <v>4489</v>
      </c>
      <c r="E2429" s="113" t="s">
        <v>787</v>
      </c>
      <c r="F2429" s="114">
        <v>57</v>
      </c>
      <c r="G2429" s="113" t="s">
        <v>4490</v>
      </c>
      <c r="H2429" s="113" t="s">
        <v>55</v>
      </c>
      <c r="I2429" s="113" t="s">
        <v>4491</v>
      </c>
      <c r="J2429" s="113" t="s">
        <v>320</v>
      </c>
      <c r="K2429" s="113" t="s">
        <v>382</v>
      </c>
      <c r="L2429" s="113" t="s">
        <v>420</v>
      </c>
      <c r="M2429" s="113" t="s">
        <v>388</v>
      </c>
      <c r="N2429" s="113" t="s">
        <v>37</v>
      </c>
      <c r="O2429" s="113" t="s">
        <v>433</v>
      </c>
      <c r="P2429" s="113" t="s">
        <v>824</v>
      </c>
      <c r="Q2429" s="113">
        <v>2</v>
      </c>
      <c r="R2429" s="113" t="s">
        <v>71</v>
      </c>
      <c r="S2429" s="84" t="str">
        <f t="shared" si="259"/>
        <v>IVY CAP LINEN SILK</v>
      </c>
      <c r="T2429" s="84" t="str">
        <f t="shared" si="262"/>
        <v>темно-синий</v>
      </c>
      <c r="Y2429" s="60">
        <f t="shared" si="263"/>
        <v>2</v>
      </c>
      <c r="Z2429" s="49">
        <f t="shared" si="264"/>
        <v>492</v>
      </c>
      <c r="AA2429" s="60">
        <f t="shared" si="265"/>
        <v>2492</v>
      </c>
    </row>
    <row r="2430" spans="1:27">
      <c r="A2430" s="84" t="str">
        <f t="shared" si="260"/>
        <v>61731082</v>
      </c>
      <c r="B2430" s="84" t="str">
        <f t="shared" si="261"/>
        <v>02-492-16</v>
      </c>
      <c r="C2430" s="113" t="s">
        <v>4493</v>
      </c>
      <c r="D2430" s="113" t="s">
        <v>4489</v>
      </c>
      <c r="E2430" s="113" t="s">
        <v>785</v>
      </c>
      <c r="F2430" s="114">
        <v>59</v>
      </c>
      <c r="G2430" s="113" t="s">
        <v>4490</v>
      </c>
      <c r="H2430" s="113" t="s">
        <v>55</v>
      </c>
      <c r="I2430" s="113" t="s">
        <v>4491</v>
      </c>
      <c r="J2430" s="113" t="s">
        <v>320</v>
      </c>
      <c r="K2430" s="113" t="s">
        <v>382</v>
      </c>
      <c r="L2430" s="113" t="s">
        <v>420</v>
      </c>
      <c r="M2430" s="113" t="s">
        <v>388</v>
      </c>
      <c r="N2430" s="113" t="s">
        <v>37</v>
      </c>
      <c r="O2430" s="113" t="s">
        <v>433</v>
      </c>
      <c r="P2430" s="113" t="s">
        <v>824</v>
      </c>
      <c r="Q2430" s="113">
        <v>2</v>
      </c>
      <c r="R2430" s="113" t="s">
        <v>71</v>
      </c>
      <c r="S2430" s="84" t="str">
        <f t="shared" si="259"/>
        <v>IVY CAP LINEN SILK</v>
      </c>
      <c r="T2430" s="84" t="str">
        <f t="shared" si="262"/>
        <v>темно-синий</v>
      </c>
      <c r="Y2430" s="60">
        <f t="shared" si="263"/>
        <v>2</v>
      </c>
      <c r="Z2430" s="49">
        <f t="shared" si="264"/>
        <v>492</v>
      </c>
      <c r="AA2430" s="60">
        <f t="shared" si="265"/>
        <v>2492</v>
      </c>
    </row>
    <row r="2431" spans="1:27">
      <c r="A2431" s="84" t="str">
        <f t="shared" si="260"/>
        <v>61731082</v>
      </c>
      <c r="B2431" s="84" t="str">
        <f t="shared" si="261"/>
        <v>02-492-16</v>
      </c>
      <c r="C2431" s="113" t="s">
        <v>4494</v>
      </c>
      <c r="D2431" s="113" t="s">
        <v>4489</v>
      </c>
      <c r="E2431" s="113" t="s">
        <v>788</v>
      </c>
      <c r="F2431" s="114">
        <v>61</v>
      </c>
      <c r="G2431" s="113" t="s">
        <v>4490</v>
      </c>
      <c r="H2431" s="113" t="s">
        <v>55</v>
      </c>
      <c r="I2431" s="113" t="s">
        <v>4491</v>
      </c>
      <c r="J2431" s="113" t="s">
        <v>320</v>
      </c>
      <c r="K2431" s="113" t="s">
        <v>382</v>
      </c>
      <c r="L2431" s="113" t="s">
        <v>420</v>
      </c>
      <c r="M2431" s="113" t="s">
        <v>388</v>
      </c>
      <c r="N2431" s="113" t="s">
        <v>37</v>
      </c>
      <c r="O2431" s="113" t="s">
        <v>433</v>
      </c>
      <c r="P2431" s="113" t="s">
        <v>824</v>
      </c>
      <c r="Q2431" s="113">
        <v>2</v>
      </c>
      <c r="R2431" s="113" t="s">
        <v>71</v>
      </c>
      <c r="S2431" s="84" t="str">
        <f t="shared" si="259"/>
        <v>IVY CAP LINEN SILK</v>
      </c>
      <c r="T2431" s="84" t="str">
        <f t="shared" si="262"/>
        <v>темно-синий</v>
      </c>
      <c r="Y2431" s="60">
        <f t="shared" si="263"/>
        <v>2</v>
      </c>
      <c r="Z2431" s="49">
        <f t="shared" si="264"/>
        <v>492</v>
      </c>
      <c r="AA2431" s="60">
        <f t="shared" si="265"/>
        <v>2492</v>
      </c>
    </row>
    <row r="2432" spans="1:27">
      <c r="A2432" s="84" t="str">
        <f t="shared" si="260"/>
        <v>61731082</v>
      </c>
      <c r="B2432" s="84" t="str">
        <f t="shared" si="261"/>
        <v>02-492-16</v>
      </c>
      <c r="C2432" s="113" t="s">
        <v>4495</v>
      </c>
      <c r="D2432" s="113" t="s">
        <v>4489</v>
      </c>
      <c r="E2432" s="113" t="s">
        <v>789</v>
      </c>
      <c r="F2432" s="114">
        <v>63</v>
      </c>
      <c r="G2432" s="113" t="s">
        <v>4490</v>
      </c>
      <c r="H2432" s="113" t="s">
        <v>55</v>
      </c>
      <c r="I2432" s="113" t="s">
        <v>4491</v>
      </c>
      <c r="J2432" s="113" t="s">
        <v>320</v>
      </c>
      <c r="K2432" s="113" t="s">
        <v>382</v>
      </c>
      <c r="L2432" s="113" t="s">
        <v>420</v>
      </c>
      <c r="M2432" s="113" t="s">
        <v>388</v>
      </c>
      <c r="N2432" s="113" t="s">
        <v>37</v>
      </c>
      <c r="O2432" s="113" t="s">
        <v>433</v>
      </c>
      <c r="P2432" s="113" t="s">
        <v>824</v>
      </c>
      <c r="Q2432" s="113">
        <v>2</v>
      </c>
      <c r="R2432" s="113" t="s">
        <v>71</v>
      </c>
      <c r="S2432" s="84" t="str">
        <f t="shared" si="259"/>
        <v>IVY CAP LINEN SILK</v>
      </c>
      <c r="T2432" s="84" t="str">
        <f t="shared" si="262"/>
        <v>темно-синий</v>
      </c>
      <c r="Y2432" s="60">
        <f t="shared" si="263"/>
        <v>2</v>
      </c>
      <c r="Z2432" s="49">
        <f t="shared" si="264"/>
        <v>492</v>
      </c>
      <c r="AA2432" s="60">
        <f t="shared" si="265"/>
        <v>2492</v>
      </c>
    </row>
    <row r="2433" spans="1:27">
      <c r="A2433" s="84" t="str">
        <f t="shared" si="260"/>
        <v>622310120</v>
      </c>
      <c r="B2433" s="84" t="str">
        <f t="shared" si="261"/>
        <v>02-493-19</v>
      </c>
      <c r="C2433" s="113" t="s">
        <v>4496</v>
      </c>
      <c r="D2433" s="113" t="s">
        <v>4497</v>
      </c>
      <c r="E2433" s="113" t="s">
        <v>790</v>
      </c>
      <c r="F2433" s="114">
        <v>55</v>
      </c>
      <c r="G2433" s="113" t="s">
        <v>4498</v>
      </c>
      <c r="H2433" s="113" t="s">
        <v>91</v>
      </c>
      <c r="I2433" s="113" t="s">
        <v>805</v>
      </c>
      <c r="J2433" s="113" t="s">
        <v>324</v>
      </c>
      <c r="K2433" s="113" t="s">
        <v>382</v>
      </c>
      <c r="L2433" s="113" t="s">
        <v>420</v>
      </c>
      <c r="M2433" s="113" t="s">
        <v>388</v>
      </c>
      <c r="N2433" s="113" t="s">
        <v>37</v>
      </c>
      <c r="O2433" s="113" t="s">
        <v>433</v>
      </c>
      <c r="P2433" s="113" t="s">
        <v>824</v>
      </c>
      <c r="Q2433" s="113">
        <v>20</v>
      </c>
      <c r="R2433" s="113" t="s">
        <v>91</v>
      </c>
      <c r="S2433" s="84" t="str">
        <f t="shared" si="259"/>
        <v>DRIVER CAP LINEN</v>
      </c>
      <c r="T2433" s="84" t="str">
        <f t="shared" si="262"/>
        <v>голубой</v>
      </c>
      <c r="Y2433" s="60">
        <f t="shared" si="263"/>
        <v>2</v>
      </c>
      <c r="Z2433" s="49">
        <f t="shared" si="264"/>
        <v>493</v>
      </c>
      <c r="AA2433" s="60">
        <f t="shared" si="265"/>
        <v>2493</v>
      </c>
    </row>
    <row r="2434" spans="1:27">
      <c r="A2434" s="84" t="str">
        <f t="shared" si="260"/>
        <v>622310120</v>
      </c>
      <c r="B2434" s="84" t="str">
        <f t="shared" si="261"/>
        <v>02-493-19</v>
      </c>
      <c r="C2434" s="113" t="s">
        <v>4499</v>
      </c>
      <c r="D2434" s="113" t="s">
        <v>4497</v>
      </c>
      <c r="E2434" s="113" t="s">
        <v>787</v>
      </c>
      <c r="F2434" s="114">
        <v>57</v>
      </c>
      <c r="G2434" s="113" t="s">
        <v>4498</v>
      </c>
      <c r="H2434" s="113" t="s">
        <v>91</v>
      </c>
      <c r="I2434" s="113" t="s">
        <v>805</v>
      </c>
      <c r="J2434" s="113" t="s">
        <v>324</v>
      </c>
      <c r="K2434" s="113" t="s">
        <v>382</v>
      </c>
      <c r="L2434" s="113" t="s">
        <v>420</v>
      </c>
      <c r="M2434" s="113" t="s">
        <v>388</v>
      </c>
      <c r="N2434" s="113" t="s">
        <v>37</v>
      </c>
      <c r="O2434" s="113" t="s">
        <v>433</v>
      </c>
      <c r="P2434" s="113" t="s">
        <v>824</v>
      </c>
      <c r="Q2434" s="113">
        <v>20</v>
      </c>
      <c r="R2434" s="113" t="s">
        <v>91</v>
      </c>
      <c r="S2434" s="84" t="str">
        <f t="shared" ref="S2434:S2497" si="266">IF(A2434&lt;&gt;"",IF(FIND(" ",G2434)&gt;=1,MID(G2434,FIND(" ",G2434)+1,LEN(G2434)),""),"")</f>
        <v>DRIVER CAP LINEN</v>
      </c>
      <c r="T2434" s="84" t="str">
        <f t="shared" si="262"/>
        <v>голубой</v>
      </c>
      <c r="Y2434" s="60">
        <f t="shared" si="263"/>
        <v>2</v>
      </c>
      <c r="Z2434" s="49">
        <f t="shared" si="264"/>
        <v>493</v>
      </c>
      <c r="AA2434" s="60">
        <f t="shared" si="265"/>
        <v>2493</v>
      </c>
    </row>
    <row r="2435" spans="1:27">
      <c r="A2435" s="84" t="str">
        <f t="shared" ref="A2435:A2498" si="267">IF(G2435&amp;Q2435&lt;&gt;"",IF(FIND(" ",G2435)&gt;=1,MID(G2435,1,FIND(" ",G2435)-1)&amp;Q2435,G2435&amp;Q2435),"")</f>
        <v>622310120</v>
      </c>
      <c r="B2435" s="84" t="str">
        <f t="shared" ref="B2435:B2498" si="268">IF(C2435&lt;&gt;"",LEFT(C2435,9),"")</f>
        <v>02-493-19</v>
      </c>
      <c r="C2435" s="113" t="s">
        <v>4500</v>
      </c>
      <c r="D2435" s="113" t="s">
        <v>4497</v>
      </c>
      <c r="E2435" s="113" t="s">
        <v>785</v>
      </c>
      <c r="F2435" s="114">
        <v>59</v>
      </c>
      <c r="G2435" s="113" t="s">
        <v>4498</v>
      </c>
      <c r="H2435" s="113" t="s">
        <v>91</v>
      </c>
      <c r="I2435" s="113" t="s">
        <v>805</v>
      </c>
      <c r="J2435" s="113" t="s">
        <v>324</v>
      </c>
      <c r="K2435" s="113" t="s">
        <v>382</v>
      </c>
      <c r="L2435" s="113" t="s">
        <v>420</v>
      </c>
      <c r="M2435" s="113" t="s">
        <v>388</v>
      </c>
      <c r="N2435" s="113" t="s">
        <v>37</v>
      </c>
      <c r="O2435" s="113" t="s">
        <v>433</v>
      </c>
      <c r="P2435" s="113" t="s">
        <v>824</v>
      </c>
      <c r="Q2435" s="113">
        <v>20</v>
      </c>
      <c r="R2435" s="113" t="s">
        <v>91</v>
      </c>
      <c r="S2435" s="84" t="str">
        <f t="shared" si="266"/>
        <v>DRIVER CAP LINEN</v>
      </c>
      <c r="T2435" s="84" t="str">
        <f t="shared" ref="T2435:T2498" si="269">IF(H2435&lt;&gt;"",H2435,"")</f>
        <v>голубой</v>
      </c>
      <c r="Y2435" s="60">
        <f t="shared" ref="Y2435:Y2498" si="270">IFERROR(VALUE(MID($C2435,1,2)),0)</f>
        <v>2</v>
      </c>
      <c r="Z2435" s="49">
        <f t="shared" ref="Z2435:Z2498" si="271">IFERROR(VALUE(MID($C2435,4,3)),0)</f>
        <v>493</v>
      </c>
      <c r="AA2435" s="60">
        <f t="shared" ref="AA2435:AA2498" si="272">VALUE(RIGHT("00"&amp;Y2435,2)&amp;RIGHT("000"&amp;Z2435,3))</f>
        <v>2493</v>
      </c>
    </row>
    <row r="2436" spans="1:27">
      <c r="A2436" s="84" t="str">
        <f t="shared" si="267"/>
        <v>622310120</v>
      </c>
      <c r="B2436" s="84" t="str">
        <f t="shared" si="268"/>
        <v>02-493-19</v>
      </c>
      <c r="C2436" s="113" t="s">
        <v>4501</v>
      </c>
      <c r="D2436" s="113" t="s">
        <v>4497</v>
      </c>
      <c r="E2436" s="113" t="s">
        <v>788</v>
      </c>
      <c r="F2436" s="114">
        <v>61</v>
      </c>
      <c r="G2436" s="113" t="s">
        <v>4498</v>
      </c>
      <c r="H2436" s="113" t="s">
        <v>91</v>
      </c>
      <c r="I2436" s="113" t="s">
        <v>805</v>
      </c>
      <c r="J2436" s="113" t="s">
        <v>324</v>
      </c>
      <c r="K2436" s="113" t="s">
        <v>382</v>
      </c>
      <c r="L2436" s="113" t="s">
        <v>420</v>
      </c>
      <c r="M2436" s="113" t="s">
        <v>388</v>
      </c>
      <c r="N2436" s="113" t="s">
        <v>37</v>
      </c>
      <c r="O2436" s="113" t="s">
        <v>433</v>
      </c>
      <c r="P2436" s="113" t="s">
        <v>824</v>
      </c>
      <c r="Q2436" s="113">
        <v>20</v>
      </c>
      <c r="R2436" s="113" t="s">
        <v>91</v>
      </c>
      <c r="S2436" s="84" t="str">
        <f t="shared" si="266"/>
        <v>DRIVER CAP LINEN</v>
      </c>
      <c r="T2436" s="84" t="str">
        <f t="shared" si="269"/>
        <v>голубой</v>
      </c>
      <c r="Y2436" s="60">
        <f t="shared" si="270"/>
        <v>2</v>
      </c>
      <c r="Z2436" s="49">
        <f t="shared" si="271"/>
        <v>493</v>
      </c>
      <c r="AA2436" s="60">
        <f t="shared" si="272"/>
        <v>2493</v>
      </c>
    </row>
    <row r="2437" spans="1:27">
      <c r="A2437" s="84" t="str">
        <f t="shared" si="267"/>
        <v>622310120</v>
      </c>
      <c r="B2437" s="84" t="str">
        <f t="shared" si="268"/>
        <v>02-493-19</v>
      </c>
      <c r="C2437" s="113" t="s">
        <v>4502</v>
      </c>
      <c r="D2437" s="113" t="s">
        <v>4497</v>
      </c>
      <c r="E2437" s="113" t="s">
        <v>789</v>
      </c>
      <c r="F2437" s="114">
        <v>63</v>
      </c>
      <c r="G2437" s="113" t="s">
        <v>4498</v>
      </c>
      <c r="H2437" s="113" t="s">
        <v>91</v>
      </c>
      <c r="I2437" s="113" t="s">
        <v>805</v>
      </c>
      <c r="J2437" s="113" t="s">
        <v>324</v>
      </c>
      <c r="K2437" s="113" t="s">
        <v>382</v>
      </c>
      <c r="L2437" s="113" t="s">
        <v>420</v>
      </c>
      <c r="M2437" s="113" t="s">
        <v>388</v>
      </c>
      <c r="N2437" s="113" t="s">
        <v>37</v>
      </c>
      <c r="O2437" s="113" t="s">
        <v>433</v>
      </c>
      <c r="P2437" s="113" t="s">
        <v>824</v>
      </c>
      <c r="Q2437" s="113">
        <v>20</v>
      </c>
      <c r="R2437" s="113" t="s">
        <v>91</v>
      </c>
      <c r="S2437" s="84" t="str">
        <f t="shared" si="266"/>
        <v>DRIVER CAP LINEN</v>
      </c>
      <c r="T2437" s="84" t="str">
        <f t="shared" si="269"/>
        <v>голубой</v>
      </c>
      <c r="Y2437" s="60">
        <f t="shared" si="270"/>
        <v>2</v>
      </c>
      <c r="Z2437" s="49">
        <f t="shared" si="271"/>
        <v>493</v>
      </c>
      <c r="AA2437" s="60">
        <f t="shared" si="272"/>
        <v>2493</v>
      </c>
    </row>
    <row r="2438" spans="1:27">
      <c r="A2438" s="84" t="str">
        <f t="shared" si="267"/>
        <v>6293501371</v>
      </c>
      <c r="B2438" s="84" t="str">
        <f t="shared" si="268"/>
        <v>02-196-02</v>
      </c>
      <c r="C2438" s="113" t="s">
        <v>4503</v>
      </c>
      <c r="D2438" s="113" t="s">
        <v>4504</v>
      </c>
      <c r="E2438" s="113" t="s">
        <v>790</v>
      </c>
      <c r="F2438" s="114">
        <v>55</v>
      </c>
      <c r="G2438" s="113" t="s">
        <v>1945</v>
      </c>
      <c r="H2438" s="113" t="s">
        <v>63</v>
      </c>
      <c r="I2438" s="113" t="s">
        <v>805</v>
      </c>
      <c r="J2438" s="113" t="s">
        <v>324</v>
      </c>
      <c r="K2438" s="113" t="s">
        <v>382</v>
      </c>
      <c r="L2438" s="113" t="s">
        <v>420</v>
      </c>
      <c r="M2438" s="113" t="s">
        <v>388</v>
      </c>
      <c r="N2438" s="113" t="s">
        <v>37</v>
      </c>
      <c r="O2438" s="113" t="s">
        <v>433</v>
      </c>
      <c r="P2438" s="113" t="s">
        <v>824</v>
      </c>
      <c r="Q2438" s="113">
        <v>371</v>
      </c>
      <c r="R2438" s="113" t="s">
        <v>63</v>
      </c>
      <c r="S2438" s="84" t="str">
        <f t="shared" si="266"/>
        <v>KENT LINEN</v>
      </c>
      <c r="T2438" s="84" t="str">
        <f t="shared" si="269"/>
        <v>бежевый</v>
      </c>
      <c r="Y2438" s="60">
        <f t="shared" si="270"/>
        <v>2</v>
      </c>
      <c r="Z2438" s="49">
        <f t="shared" si="271"/>
        <v>196</v>
      </c>
      <c r="AA2438" s="60">
        <f t="shared" si="272"/>
        <v>2196</v>
      </c>
    </row>
    <row r="2439" spans="1:27">
      <c r="A2439" s="84" t="str">
        <f t="shared" si="267"/>
        <v>6293501371</v>
      </c>
      <c r="B2439" s="84" t="str">
        <f t="shared" si="268"/>
        <v>02-196-02</v>
      </c>
      <c r="C2439" s="113" t="s">
        <v>4505</v>
      </c>
      <c r="D2439" s="113" t="s">
        <v>4504</v>
      </c>
      <c r="E2439" s="113" t="s">
        <v>787</v>
      </c>
      <c r="F2439" s="114">
        <v>57</v>
      </c>
      <c r="G2439" s="113" t="s">
        <v>1945</v>
      </c>
      <c r="H2439" s="113" t="s">
        <v>63</v>
      </c>
      <c r="I2439" s="113" t="s">
        <v>805</v>
      </c>
      <c r="J2439" s="113" t="s">
        <v>324</v>
      </c>
      <c r="K2439" s="113" t="s">
        <v>382</v>
      </c>
      <c r="L2439" s="113" t="s">
        <v>420</v>
      </c>
      <c r="M2439" s="113" t="s">
        <v>388</v>
      </c>
      <c r="N2439" s="113" t="s">
        <v>37</v>
      </c>
      <c r="O2439" s="113" t="s">
        <v>433</v>
      </c>
      <c r="P2439" s="113" t="s">
        <v>824</v>
      </c>
      <c r="Q2439" s="113">
        <v>371</v>
      </c>
      <c r="R2439" s="113" t="s">
        <v>63</v>
      </c>
      <c r="S2439" s="84" t="str">
        <f t="shared" si="266"/>
        <v>KENT LINEN</v>
      </c>
      <c r="T2439" s="84" t="str">
        <f t="shared" si="269"/>
        <v>бежевый</v>
      </c>
      <c r="Y2439" s="60">
        <f t="shared" si="270"/>
        <v>2</v>
      </c>
      <c r="Z2439" s="49">
        <f t="shared" si="271"/>
        <v>196</v>
      </c>
      <c r="AA2439" s="60">
        <f t="shared" si="272"/>
        <v>2196</v>
      </c>
    </row>
    <row r="2440" spans="1:27">
      <c r="A2440" s="84" t="str">
        <f t="shared" si="267"/>
        <v>6293501371</v>
      </c>
      <c r="B2440" s="84" t="str">
        <f t="shared" si="268"/>
        <v>02-196-02</v>
      </c>
      <c r="C2440" s="113" t="s">
        <v>4506</v>
      </c>
      <c r="D2440" s="113" t="s">
        <v>4504</v>
      </c>
      <c r="E2440" s="113" t="s">
        <v>785</v>
      </c>
      <c r="F2440" s="114">
        <v>59</v>
      </c>
      <c r="G2440" s="113" t="s">
        <v>1945</v>
      </c>
      <c r="H2440" s="113" t="s">
        <v>63</v>
      </c>
      <c r="I2440" s="113" t="s">
        <v>805</v>
      </c>
      <c r="J2440" s="113" t="s">
        <v>324</v>
      </c>
      <c r="K2440" s="113" t="s">
        <v>382</v>
      </c>
      <c r="L2440" s="113" t="s">
        <v>420</v>
      </c>
      <c r="M2440" s="113" t="s">
        <v>388</v>
      </c>
      <c r="N2440" s="113" t="s">
        <v>37</v>
      </c>
      <c r="O2440" s="113" t="s">
        <v>433</v>
      </c>
      <c r="P2440" s="113" t="s">
        <v>824</v>
      </c>
      <c r="Q2440" s="113">
        <v>371</v>
      </c>
      <c r="R2440" s="113" t="s">
        <v>63</v>
      </c>
      <c r="S2440" s="84" t="str">
        <f t="shared" si="266"/>
        <v>KENT LINEN</v>
      </c>
      <c r="T2440" s="84" t="str">
        <f t="shared" si="269"/>
        <v>бежевый</v>
      </c>
      <c r="Y2440" s="60">
        <f t="shared" si="270"/>
        <v>2</v>
      </c>
      <c r="Z2440" s="49">
        <f t="shared" si="271"/>
        <v>196</v>
      </c>
      <c r="AA2440" s="60">
        <f t="shared" si="272"/>
        <v>2196</v>
      </c>
    </row>
    <row r="2441" spans="1:27">
      <c r="A2441" s="84" t="str">
        <f t="shared" si="267"/>
        <v>6293501371</v>
      </c>
      <c r="B2441" s="84" t="str">
        <f t="shared" si="268"/>
        <v>02-196-02</v>
      </c>
      <c r="C2441" s="113" t="s">
        <v>4507</v>
      </c>
      <c r="D2441" s="113" t="s">
        <v>4504</v>
      </c>
      <c r="E2441" s="113" t="s">
        <v>788</v>
      </c>
      <c r="F2441" s="114">
        <v>61</v>
      </c>
      <c r="G2441" s="113" t="s">
        <v>1945</v>
      </c>
      <c r="H2441" s="113" t="s">
        <v>63</v>
      </c>
      <c r="I2441" s="113" t="s">
        <v>805</v>
      </c>
      <c r="J2441" s="113" t="s">
        <v>324</v>
      </c>
      <c r="K2441" s="113" t="s">
        <v>382</v>
      </c>
      <c r="L2441" s="113" t="s">
        <v>420</v>
      </c>
      <c r="M2441" s="113" t="s">
        <v>388</v>
      </c>
      <c r="N2441" s="113" t="s">
        <v>37</v>
      </c>
      <c r="O2441" s="113" t="s">
        <v>433</v>
      </c>
      <c r="P2441" s="113" t="s">
        <v>824</v>
      </c>
      <c r="Q2441" s="113">
        <v>371</v>
      </c>
      <c r="R2441" s="113" t="s">
        <v>63</v>
      </c>
      <c r="S2441" s="84" t="str">
        <f t="shared" si="266"/>
        <v>KENT LINEN</v>
      </c>
      <c r="T2441" s="84" t="str">
        <f t="shared" si="269"/>
        <v>бежевый</v>
      </c>
      <c r="Y2441" s="60">
        <f t="shared" si="270"/>
        <v>2</v>
      </c>
      <c r="Z2441" s="49">
        <f t="shared" si="271"/>
        <v>196</v>
      </c>
      <c r="AA2441" s="60">
        <f t="shared" si="272"/>
        <v>2196</v>
      </c>
    </row>
    <row r="2442" spans="1:27">
      <c r="A2442" s="84" t="str">
        <f t="shared" si="267"/>
        <v>6293501371</v>
      </c>
      <c r="B2442" s="84" t="str">
        <f t="shared" si="268"/>
        <v>02-196-02</v>
      </c>
      <c r="C2442" s="113" t="s">
        <v>4508</v>
      </c>
      <c r="D2442" s="113" t="s">
        <v>4504</v>
      </c>
      <c r="E2442" s="113" t="s">
        <v>789</v>
      </c>
      <c r="F2442" s="114">
        <v>63</v>
      </c>
      <c r="G2442" s="113" t="s">
        <v>1945</v>
      </c>
      <c r="H2442" s="113" t="s">
        <v>63</v>
      </c>
      <c r="I2442" s="113" t="s">
        <v>805</v>
      </c>
      <c r="J2442" s="113" t="s">
        <v>324</v>
      </c>
      <c r="K2442" s="113" t="s">
        <v>382</v>
      </c>
      <c r="L2442" s="113" t="s">
        <v>420</v>
      </c>
      <c r="M2442" s="113" t="s">
        <v>388</v>
      </c>
      <c r="N2442" s="113" t="s">
        <v>37</v>
      </c>
      <c r="O2442" s="113" t="s">
        <v>433</v>
      </c>
      <c r="P2442" s="113" t="s">
        <v>824</v>
      </c>
      <c r="Q2442" s="113">
        <v>371</v>
      </c>
      <c r="R2442" s="113" t="s">
        <v>63</v>
      </c>
      <c r="S2442" s="84" t="str">
        <f t="shared" si="266"/>
        <v>KENT LINEN</v>
      </c>
      <c r="T2442" s="84" t="str">
        <f t="shared" si="269"/>
        <v>бежевый</v>
      </c>
      <c r="Y2442" s="60">
        <f t="shared" si="270"/>
        <v>2</v>
      </c>
      <c r="Z2442" s="49">
        <f t="shared" si="271"/>
        <v>196</v>
      </c>
      <c r="AA2442" s="60">
        <f t="shared" si="272"/>
        <v>2196</v>
      </c>
    </row>
    <row r="2443" spans="1:27">
      <c r="A2443" s="84" t="str">
        <f t="shared" si="267"/>
        <v>66111052</v>
      </c>
      <c r="B2443" s="84" t="str">
        <f t="shared" si="268"/>
        <v>02-201-16</v>
      </c>
      <c r="C2443" s="113" t="s">
        <v>4509</v>
      </c>
      <c r="D2443" s="113" t="s">
        <v>4510</v>
      </c>
      <c r="E2443" s="113" t="s">
        <v>787</v>
      </c>
      <c r="F2443" s="114">
        <v>57</v>
      </c>
      <c r="G2443" s="113" t="s">
        <v>1981</v>
      </c>
      <c r="H2443" s="113" t="s">
        <v>55</v>
      </c>
      <c r="I2443" s="113" t="s">
        <v>792</v>
      </c>
      <c r="J2443" s="113" t="s">
        <v>320</v>
      </c>
      <c r="K2443" s="113" t="s">
        <v>382</v>
      </c>
      <c r="L2443" s="113" t="s">
        <v>420</v>
      </c>
      <c r="M2443" s="113" t="s">
        <v>388</v>
      </c>
      <c r="N2443" s="113" t="s">
        <v>43</v>
      </c>
      <c r="O2443" s="113" t="s">
        <v>386</v>
      </c>
      <c r="P2443" s="113" t="s">
        <v>824</v>
      </c>
      <c r="Q2443" s="113">
        <v>2</v>
      </c>
      <c r="R2443" s="113" t="s">
        <v>71</v>
      </c>
      <c r="S2443" s="84" t="str">
        <f t="shared" si="266"/>
        <v>TEXAS COTTON</v>
      </c>
      <c r="T2443" s="84" t="str">
        <f t="shared" si="269"/>
        <v>темно-синий</v>
      </c>
      <c r="Y2443" s="60">
        <f t="shared" si="270"/>
        <v>2</v>
      </c>
      <c r="Z2443" s="49">
        <f t="shared" si="271"/>
        <v>201</v>
      </c>
      <c r="AA2443" s="60">
        <f t="shared" si="272"/>
        <v>2201</v>
      </c>
    </row>
    <row r="2444" spans="1:27">
      <c r="A2444" s="84" t="str">
        <f t="shared" si="267"/>
        <v>66111052</v>
      </c>
      <c r="B2444" s="84" t="str">
        <f t="shared" si="268"/>
        <v>02-201-16</v>
      </c>
      <c r="C2444" s="113" t="s">
        <v>4511</v>
      </c>
      <c r="D2444" s="113" t="s">
        <v>4510</v>
      </c>
      <c r="E2444" s="113" t="s">
        <v>785</v>
      </c>
      <c r="F2444" s="114">
        <v>59</v>
      </c>
      <c r="G2444" s="113" t="s">
        <v>1981</v>
      </c>
      <c r="H2444" s="113" t="s">
        <v>55</v>
      </c>
      <c r="I2444" s="113" t="s">
        <v>792</v>
      </c>
      <c r="J2444" s="113" t="s">
        <v>320</v>
      </c>
      <c r="K2444" s="113" t="s">
        <v>382</v>
      </c>
      <c r="L2444" s="113" t="s">
        <v>420</v>
      </c>
      <c r="M2444" s="113" t="s">
        <v>388</v>
      </c>
      <c r="N2444" s="113" t="s">
        <v>43</v>
      </c>
      <c r="O2444" s="113" t="s">
        <v>386</v>
      </c>
      <c r="P2444" s="113" t="s">
        <v>824</v>
      </c>
      <c r="Q2444" s="113">
        <v>2</v>
      </c>
      <c r="R2444" s="113" t="s">
        <v>71</v>
      </c>
      <c r="S2444" s="84" t="str">
        <f t="shared" si="266"/>
        <v>TEXAS COTTON</v>
      </c>
      <c r="T2444" s="84" t="str">
        <f t="shared" si="269"/>
        <v>темно-синий</v>
      </c>
      <c r="Y2444" s="60">
        <f t="shared" si="270"/>
        <v>2</v>
      </c>
      <c r="Z2444" s="49">
        <f t="shared" si="271"/>
        <v>201</v>
      </c>
      <c r="AA2444" s="60">
        <f t="shared" si="272"/>
        <v>2201</v>
      </c>
    </row>
    <row r="2445" spans="1:27">
      <c r="A2445" s="84" t="str">
        <f t="shared" si="267"/>
        <v>66111052</v>
      </c>
      <c r="B2445" s="84" t="str">
        <f t="shared" si="268"/>
        <v>02-201-16</v>
      </c>
      <c r="C2445" s="113" t="s">
        <v>4512</v>
      </c>
      <c r="D2445" s="113" t="s">
        <v>4510</v>
      </c>
      <c r="E2445" s="113" t="s">
        <v>788</v>
      </c>
      <c r="F2445" s="114">
        <v>61</v>
      </c>
      <c r="G2445" s="113" t="s">
        <v>1981</v>
      </c>
      <c r="H2445" s="113" t="s">
        <v>55</v>
      </c>
      <c r="I2445" s="113" t="s">
        <v>792</v>
      </c>
      <c r="J2445" s="113" t="s">
        <v>320</v>
      </c>
      <c r="K2445" s="113" t="s">
        <v>382</v>
      </c>
      <c r="L2445" s="113" t="s">
        <v>420</v>
      </c>
      <c r="M2445" s="113" t="s">
        <v>388</v>
      </c>
      <c r="N2445" s="113" t="s">
        <v>43</v>
      </c>
      <c r="O2445" s="113" t="s">
        <v>386</v>
      </c>
      <c r="P2445" s="113" t="s">
        <v>824</v>
      </c>
      <c r="Q2445" s="113">
        <v>2</v>
      </c>
      <c r="R2445" s="113" t="s">
        <v>71</v>
      </c>
      <c r="S2445" s="84" t="str">
        <f t="shared" si="266"/>
        <v>TEXAS COTTON</v>
      </c>
      <c r="T2445" s="84" t="str">
        <f t="shared" si="269"/>
        <v>темно-синий</v>
      </c>
      <c r="Y2445" s="60">
        <f t="shared" si="270"/>
        <v>2</v>
      </c>
      <c r="Z2445" s="49">
        <f t="shared" si="271"/>
        <v>201</v>
      </c>
      <c r="AA2445" s="60">
        <f t="shared" si="272"/>
        <v>2201</v>
      </c>
    </row>
    <row r="2446" spans="1:27">
      <c r="A2446" s="84" t="str">
        <f t="shared" si="267"/>
        <v>661110561</v>
      </c>
      <c r="B2446" s="84" t="str">
        <f t="shared" si="268"/>
        <v>02-201-02</v>
      </c>
      <c r="C2446" s="113" t="s">
        <v>4513</v>
      </c>
      <c r="D2446" s="113" t="s">
        <v>4514</v>
      </c>
      <c r="E2446" s="113" t="s">
        <v>787</v>
      </c>
      <c r="F2446" s="114">
        <v>57</v>
      </c>
      <c r="G2446" s="113" t="s">
        <v>1981</v>
      </c>
      <c r="H2446" s="113" t="s">
        <v>205</v>
      </c>
      <c r="I2446" s="113" t="s">
        <v>792</v>
      </c>
      <c r="J2446" s="113" t="s">
        <v>320</v>
      </c>
      <c r="K2446" s="113" t="s">
        <v>382</v>
      </c>
      <c r="L2446" s="113" t="s">
        <v>420</v>
      </c>
      <c r="M2446" s="113" t="s">
        <v>388</v>
      </c>
      <c r="N2446" s="113" t="s">
        <v>43</v>
      </c>
      <c r="O2446" s="113" t="s">
        <v>386</v>
      </c>
      <c r="P2446" s="113" t="s">
        <v>824</v>
      </c>
      <c r="Q2446" s="113">
        <v>61</v>
      </c>
      <c r="R2446" s="113" t="s">
        <v>63</v>
      </c>
      <c r="S2446" s="84" t="str">
        <f t="shared" si="266"/>
        <v>TEXAS COTTON</v>
      </c>
      <c r="T2446" s="84" t="str">
        <f t="shared" si="269"/>
        <v>песочный</v>
      </c>
      <c r="Y2446" s="60">
        <f t="shared" si="270"/>
        <v>2</v>
      </c>
      <c r="Z2446" s="49">
        <f t="shared" si="271"/>
        <v>201</v>
      </c>
      <c r="AA2446" s="60">
        <f t="shared" si="272"/>
        <v>2201</v>
      </c>
    </row>
    <row r="2447" spans="1:27">
      <c r="A2447" s="84" t="str">
        <f t="shared" si="267"/>
        <v>661110561</v>
      </c>
      <c r="B2447" s="84" t="str">
        <f t="shared" si="268"/>
        <v>02-201-02</v>
      </c>
      <c r="C2447" s="113" t="s">
        <v>4515</v>
      </c>
      <c r="D2447" s="113" t="s">
        <v>4514</v>
      </c>
      <c r="E2447" s="113" t="s">
        <v>785</v>
      </c>
      <c r="F2447" s="114">
        <v>59</v>
      </c>
      <c r="G2447" s="113" t="s">
        <v>1981</v>
      </c>
      <c r="H2447" s="113" t="s">
        <v>205</v>
      </c>
      <c r="I2447" s="113" t="s">
        <v>792</v>
      </c>
      <c r="J2447" s="113" t="s">
        <v>320</v>
      </c>
      <c r="K2447" s="113" t="s">
        <v>382</v>
      </c>
      <c r="L2447" s="113" t="s">
        <v>420</v>
      </c>
      <c r="M2447" s="113" t="s">
        <v>388</v>
      </c>
      <c r="N2447" s="113" t="s">
        <v>43</v>
      </c>
      <c r="O2447" s="113" t="s">
        <v>386</v>
      </c>
      <c r="P2447" s="113" t="s">
        <v>824</v>
      </c>
      <c r="Q2447" s="113">
        <v>61</v>
      </c>
      <c r="R2447" s="113" t="s">
        <v>63</v>
      </c>
      <c r="S2447" s="84" t="str">
        <f t="shared" si="266"/>
        <v>TEXAS COTTON</v>
      </c>
      <c r="T2447" s="84" t="str">
        <f t="shared" si="269"/>
        <v>песочный</v>
      </c>
      <c r="Y2447" s="60">
        <f t="shared" si="270"/>
        <v>2</v>
      </c>
      <c r="Z2447" s="49">
        <f t="shared" si="271"/>
        <v>201</v>
      </c>
      <c r="AA2447" s="60">
        <f t="shared" si="272"/>
        <v>2201</v>
      </c>
    </row>
    <row r="2448" spans="1:27">
      <c r="A2448" s="84" t="str">
        <f t="shared" si="267"/>
        <v>661110561</v>
      </c>
      <c r="B2448" s="84" t="str">
        <f t="shared" si="268"/>
        <v>02-201-02</v>
      </c>
      <c r="C2448" s="113" t="s">
        <v>4516</v>
      </c>
      <c r="D2448" s="113" t="s">
        <v>4514</v>
      </c>
      <c r="E2448" s="113" t="s">
        <v>788</v>
      </c>
      <c r="F2448" s="114">
        <v>61</v>
      </c>
      <c r="G2448" s="113" t="s">
        <v>1981</v>
      </c>
      <c r="H2448" s="113" t="s">
        <v>205</v>
      </c>
      <c r="I2448" s="113" t="s">
        <v>792</v>
      </c>
      <c r="J2448" s="113" t="s">
        <v>320</v>
      </c>
      <c r="K2448" s="113" t="s">
        <v>382</v>
      </c>
      <c r="L2448" s="113" t="s">
        <v>420</v>
      </c>
      <c r="M2448" s="113" t="s">
        <v>388</v>
      </c>
      <c r="N2448" s="113" t="s">
        <v>43</v>
      </c>
      <c r="O2448" s="113" t="s">
        <v>386</v>
      </c>
      <c r="P2448" s="113" t="s">
        <v>824</v>
      </c>
      <c r="Q2448" s="113">
        <v>61</v>
      </c>
      <c r="R2448" s="113" t="s">
        <v>63</v>
      </c>
      <c r="S2448" s="84" t="str">
        <f t="shared" si="266"/>
        <v>TEXAS COTTON</v>
      </c>
      <c r="T2448" s="84" t="str">
        <f t="shared" si="269"/>
        <v>песочный</v>
      </c>
      <c r="Y2448" s="60">
        <f t="shared" si="270"/>
        <v>2</v>
      </c>
      <c r="Z2448" s="49">
        <f t="shared" si="271"/>
        <v>201</v>
      </c>
      <c r="AA2448" s="60">
        <f t="shared" si="272"/>
        <v>2201</v>
      </c>
    </row>
    <row r="2449" spans="1:27">
      <c r="A2449" s="84" t="str">
        <f t="shared" si="267"/>
        <v>661112822</v>
      </c>
      <c r="B2449" s="84" t="str">
        <f t="shared" si="268"/>
        <v>02-494-19</v>
      </c>
      <c r="C2449" s="113" t="s">
        <v>4517</v>
      </c>
      <c r="D2449" s="113" t="s">
        <v>4518</v>
      </c>
      <c r="E2449" s="113" t="s">
        <v>790</v>
      </c>
      <c r="F2449" s="114">
        <v>55</v>
      </c>
      <c r="G2449" s="113" t="s">
        <v>4519</v>
      </c>
      <c r="H2449" s="113" t="s">
        <v>91</v>
      </c>
      <c r="I2449" s="113" t="s">
        <v>804</v>
      </c>
      <c r="J2449" s="113" t="s">
        <v>320</v>
      </c>
      <c r="K2449" s="113" t="s">
        <v>382</v>
      </c>
      <c r="L2449" s="113" t="s">
        <v>420</v>
      </c>
      <c r="M2449" s="113" t="s">
        <v>388</v>
      </c>
      <c r="N2449" s="113" t="s">
        <v>43</v>
      </c>
      <c r="O2449" s="113" t="s">
        <v>386</v>
      </c>
      <c r="P2449" s="113" t="s">
        <v>824</v>
      </c>
      <c r="Q2449" s="113">
        <v>22</v>
      </c>
      <c r="R2449" s="113" t="s">
        <v>91</v>
      </c>
      <c r="S2449" s="84" t="str">
        <f t="shared" si="266"/>
        <v>TEXAS COTTON LINEN</v>
      </c>
      <c r="T2449" s="84" t="str">
        <f t="shared" si="269"/>
        <v>голубой</v>
      </c>
      <c r="Y2449" s="60">
        <f t="shared" si="270"/>
        <v>2</v>
      </c>
      <c r="Z2449" s="49">
        <f t="shared" si="271"/>
        <v>494</v>
      </c>
      <c r="AA2449" s="60">
        <f t="shared" si="272"/>
        <v>2494</v>
      </c>
    </row>
    <row r="2450" spans="1:27">
      <c r="A2450" s="84" t="str">
        <f t="shared" si="267"/>
        <v>661112822</v>
      </c>
      <c r="B2450" s="84" t="str">
        <f t="shared" si="268"/>
        <v>02-494-19</v>
      </c>
      <c r="C2450" s="113" t="s">
        <v>4520</v>
      </c>
      <c r="D2450" s="113" t="s">
        <v>4518</v>
      </c>
      <c r="E2450" s="113" t="s">
        <v>787</v>
      </c>
      <c r="F2450" s="114">
        <v>57</v>
      </c>
      <c r="G2450" s="113" t="s">
        <v>4519</v>
      </c>
      <c r="H2450" s="113" t="s">
        <v>91</v>
      </c>
      <c r="I2450" s="113" t="s">
        <v>804</v>
      </c>
      <c r="J2450" s="113" t="s">
        <v>320</v>
      </c>
      <c r="K2450" s="113" t="s">
        <v>382</v>
      </c>
      <c r="L2450" s="113" t="s">
        <v>420</v>
      </c>
      <c r="M2450" s="113" t="s">
        <v>388</v>
      </c>
      <c r="N2450" s="113" t="s">
        <v>43</v>
      </c>
      <c r="O2450" s="113" t="s">
        <v>386</v>
      </c>
      <c r="P2450" s="113" t="s">
        <v>824</v>
      </c>
      <c r="Q2450" s="113">
        <v>22</v>
      </c>
      <c r="R2450" s="113" t="s">
        <v>91</v>
      </c>
      <c r="S2450" s="84" t="str">
        <f t="shared" si="266"/>
        <v>TEXAS COTTON LINEN</v>
      </c>
      <c r="T2450" s="84" t="str">
        <f t="shared" si="269"/>
        <v>голубой</v>
      </c>
      <c r="Y2450" s="60">
        <f t="shared" si="270"/>
        <v>2</v>
      </c>
      <c r="Z2450" s="49">
        <f t="shared" si="271"/>
        <v>494</v>
      </c>
      <c r="AA2450" s="60">
        <f t="shared" si="272"/>
        <v>2494</v>
      </c>
    </row>
    <row r="2451" spans="1:27">
      <c r="A2451" s="84" t="str">
        <f t="shared" si="267"/>
        <v>661112822</v>
      </c>
      <c r="B2451" s="84" t="str">
        <f t="shared" si="268"/>
        <v>02-494-19</v>
      </c>
      <c r="C2451" s="113" t="s">
        <v>4521</v>
      </c>
      <c r="D2451" s="113" t="s">
        <v>4518</v>
      </c>
      <c r="E2451" s="113" t="s">
        <v>785</v>
      </c>
      <c r="F2451" s="114">
        <v>59</v>
      </c>
      <c r="G2451" s="113" t="s">
        <v>4519</v>
      </c>
      <c r="H2451" s="113" t="s">
        <v>91</v>
      </c>
      <c r="I2451" s="113" t="s">
        <v>804</v>
      </c>
      <c r="J2451" s="113" t="s">
        <v>320</v>
      </c>
      <c r="K2451" s="113" t="s">
        <v>382</v>
      </c>
      <c r="L2451" s="113" t="s">
        <v>420</v>
      </c>
      <c r="M2451" s="113" t="s">
        <v>388</v>
      </c>
      <c r="N2451" s="113" t="s">
        <v>43</v>
      </c>
      <c r="O2451" s="113" t="s">
        <v>386</v>
      </c>
      <c r="P2451" s="113" t="s">
        <v>824</v>
      </c>
      <c r="Q2451" s="113">
        <v>22</v>
      </c>
      <c r="R2451" s="113" t="s">
        <v>91</v>
      </c>
      <c r="S2451" s="84" t="str">
        <f t="shared" si="266"/>
        <v>TEXAS COTTON LINEN</v>
      </c>
      <c r="T2451" s="84" t="str">
        <f t="shared" si="269"/>
        <v>голубой</v>
      </c>
      <c r="Y2451" s="60">
        <f t="shared" si="270"/>
        <v>2</v>
      </c>
      <c r="Z2451" s="49">
        <f t="shared" si="271"/>
        <v>494</v>
      </c>
      <c r="AA2451" s="60">
        <f t="shared" si="272"/>
        <v>2494</v>
      </c>
    </row>
    <row r="2452" spans="1:27">
      <c r="A2452" s="84" t="str">
        <f t="shared" si="267"/>
        <v>661112822</v>
      </c>
      <c r="B2452" s="84" t="str">
        <f t="shared" si="268"/>
        <v>02-494-19</v>
      </c>
      <c r="C2452" s="113" t="s">
        <v>4522</v>
      </c>
      <c r="D2452" s="113" t="s">
        <v>4518</v>
      </c>
      <c r="E2452" s="113" t="s">
        <v>788</v>
      </c>
      <c r="F2452" s="114">
        <v>61</v>
      </c>
      <c r="G2452" s="113" t="s">
        <v>4519</v>
      </c>
      <c r="H2452" s="113" t="s">
        <v>91</v>
      </c>
      <c r="I2452" s="113" t="s">
        <v>804</v>
      </c>
      <c r="J2452" s="113" t="s">
        <v>320</v>
      </c>
      <c r="K2452" s="113" t="s">
        <v>382</v>
      </c>
      <c r="L2452" s="113" t="s">
        <v>420</v>
      </c>
      <c r="M2452" s="113" t="s">
        <v>388</v>
      </c>
      <c r="N2452" s="113" t="s">
        <v>43</v>
      </c>
      <c r="O2452" s="113" t="s">
        <v>386</v>
      </c>
      <c r="P2452" s="113" t="s">
        <v>824</v>
      </c>
      <c r="Q2452" s="113">
        <v>22</v>
      </c>
      <c r="R2452" s="113" t="s">
        <v>91</v>
      </c>
      <c r="S2452" s="84" t="str">
        <f t="shared" si="266"/>
        <v>TEXAS COTTON LINEN</v>
      </c>
      <c r="T2452" s="84" t="str">
        <f t="shared" si="269"/>
        <v>голубой</v>
      </c>
      <c r="Y2452" s="60">
        <f t="shared" si="270"/>
        <v>2</v>
      </c>
      <c r="Z2452" s="49">
        <f t="shared" si="271"/>
        <v>494</v>
      </c>
      <c r="AA2452" s="60">
        <f t="shared" si="272"/>
        <v>2494</v>
      </c>
    </row>
    <row r="2453" spans="1:27">
      <c r="A2453" s="84" t="str">
        <f t="shared" si="267"/>
        <v>661112822</v>
      </c>
      <c r="B2453" s="84" t="str">
        <f t="shared" si="268"/>
        <v>02-494-19</v>
      </c>
      <c r="C2453" s="113" t="s">
        <v>4523</v>
      </c>
      <c r="D2453" s="113" t="s">
        <v>4518</v>
      </c>
      <c r="E2453" s="113" t="s">
        <v>789</v>
      </c>
      <c r="F2453" s="114">
        <v>63</v>
      </c>
      <c r="G2453" s="113" t="s">
        <v>4519</v>
      </c>
      <c r="H2453" s="113" t="s">
        <v>91</v>
      </c>
      <c r="I2453" s="113" t="s">
        <v>804</v>
      </c>
      <c r="J2453" s="113" t="s">
        <v>320</v>
      </c>
      <c r="K2453" s="113" t="s">
        <v>382</v>
      </c>
      <c r="L2453" s="113" t="s">
        <v>420</v>
      </c>
      <c r="M2453" s="113" t="s">
        <v>388</v>
      </c>
      <c r="N2453" s="113" t="s">
        <v>43</v>
      </c>
      <c r="O2453" s="113" t="s">
        <v>386</v>
      </c>
      <c r="P2453" s="113" t="s">
        <v>824</v>
      </c>
      <c r="Q2453" s="113">
        <v>22</v>
      </c>
      <c r="R2453" s="113" t="s">
        <v>91</v>
      </c>
      <c r="S2453" s="84" t="str">
        <f t="shared" si="266"/>
        <v>TEXAS COTTON LINEN</v>
      </c>
      <c r="T2453" s="84" t="str">
        <f t="shared" si="269"/>
        <v>голубой</v>
      </c>
      <c r="Y2453" s="60">
        <f t="shared" si="270"/>
        <v>2</v>
      </c>
      <c r="Z2453" s="49">
        <f t="shared" si="271"/>
        <v>494</v>
      </c>
      <c r="AA2453" s="60">
        <f t="shared" si="272"/>
        <v>2494</v>
      </c>
    </row>
    <row r="2454" spans="1:27">
      <c r="A2454" s="84" t="str">
        <f t="shared" si="267"/>
        <v>66131062</v>
      </c>
      <c r="B2454" s="84" t="str">
        <f t="shared" si="268"/>
        <v>02-495-16</v>
      </c>
      <c r="C2454" s="113" t="s">
        <v>4524</v>
      </c>
      <c r="D2454" s="113" t="s">
        <v>4525</v>
      </c>
      <c r="E2454" s="113" t="s">
        <v>790</v>
      </c>
      <c r="F2454" s="114">
        <v>55</v>
      </c>
      <c r="G2454" s="113" t="s">
        <v>4526</v>
      </c>
      <c r="H2454" s="113" t="s">
        <v>55</v>
      </c>
      <c r="I2454" s="113" t="s">
        <v>805</v>
      </c>
      <c r="J2454" s="113" t="s">
        <v>320</v>
      </c>
      <c r="K2454" s="113" t="s">
        <v>382</v>
      </c>
      <c r="L2454" s="113" t="s">
        <v>420</v>
      </c>
      <c r="M2454" s="113" t="s">
        <v>388</v>
      </c>
      <c r="N2454" s="113" t="s">
        <v>37</v>
      </c>
      <c r="O2454" s="113" t="s">
        <v>433</v>
      </c>
      <c r="P2454" s="113" t="s">
        <v>824</v>
      </c>
      <c r="Q2454" s="113">
        <v>2</v>
      </c>
      <c r="R2454" s="113" t="s">
        <v>71</v>
      </c>
      <c r="S2454" s="84" t="str">
        <f t="shared" si="266"/>
        <v>TEXAS LINEN</v>
      </c>
      <c r="T2454" s="84" t="str">
        <f t="shared" si="269"/>
        <v>темно-синий</v>
      </c>
      <c r="Y2454" s="60">
        <f t="shared" si="270"/>
        <v>2</v>
      </c>
      <c r="Z2454" s="49">
        <f t="shared" si="271"/>
        <v>495</v>
      </c>
      <c r="AA2454" s="60">
        <f t="shared" si="272"/>
        <v>2495</v>
      </c>
    </row>
    <row r="2455" spans="1:27">
      <c r="A2455" s="84" t="str">
        <f t="shared" si="267"/>
        <v>66131062</v>
      </c>
      <c r="B2455" s="84" t="str">
        <f t="shared" si="268"/>
        <v>02-495-16</v>
      </c>
      <c r="C2455" s="113" t="s">
        <v>4527</v>
      </c>
      <c r="D2455" s="113" t="s">
        <v>4525</v>
      </c>
      <c r="E2455" s="113" t="s">
        <v>787</v>
      </c>
      <c r="F2455" s="114">
        <v>57</v>
      </c>
      <c r="G2455" s="113" t="s">
        <v>4526</v>
      </c>
      <c r="H2455" s="113" t="s">
        <v>55</v>
      </c>
      <c r="I2455" s="113" t="s">
        <v>805</v>
      </c>
      <c r="J2455" s="113" t="s">
        <v>320</v>
      </c>
      <c r="K2455" s="113" t="s">
        <v>382</v>
      </c>
      <c r="L2455" s="113" t="s">
        <v>420</v>
      </c>
      <c r="M2455" s="113" t="s">
        <v>388</v>
      </c>
      <c r="N2455" s="113" t="s">
        <v>37</v>
      </c>
      <c r="O2455" s="113" t="s">
        <v>433</v>
      </c>
      <c r="P2455" s="113" t="s">
        <v>824</v>
      </c>
      <c r="Q2455" s="113">
        <v>2</v>
      </c>
      <c r="R2455" s="113" t="s">
        <v>71</v>
      </c>
      <c r="S2455" s="84" t="str">
        <f t="shared" si="266"/>
        <v>TEXAS LINEN</v>
      </c>
      <c r="T2455" s="84" t="str">
        <f t="shared" si="269"/>
        <v>темно-синий</v>
      </c>
      <c r="Y2455" s="60">
        <f t="shared" si="270"/>
        <v>2</v>
      </c>
      <c r="Z2455" s="49">
        <f t="shared" si="271"/>
        <v>495</v>
      </c>
      <c r="AA2455" s="60">
        <f t="shared" si="272"/>
        <v>2495</v>
      </c>
    </row>
    <row r="2456" spans="1:27">
      <c r="A2456" s="84" t="str">
        <f t="shared" si="267"/>
        <v>66131062</v>
      </c>
      <c r="B2456" s="84" t="str">
        <f t="shared" si="268"/>
        <v>02-495-16</v>
      </c>
      <c r="C2456" s="113" t="s">
        <v>4528</v>
      </c>
      <c r="D2456" s="113" t="s">
        <v>4525</v>
      </c>
      <c r="E2456" s="113" t="s">
        <v>785</v>
      </c>
      <c r="F2456" s="114">
        <v>59</v>
      </c>
      <c r="G2456" s="113" t="s">
        <v>4526</v>
      </c>
      <c r="H2456" s="113" t="s">
        <v>55</v>
      </c>
      <c r="I2456" s="113" t="s">
        <v>805</v>
      </c>
      <c r="J2456" s="113" t="s">
        <v>320</v>
      </c>
      <c r="K2456" s="113" t="s">
        <v>382</v>
      </c>
      <c r="L2456" s="113" t="s">
        <v>420</v>
      </c>
      <c r="M2456" s="113" t="s">
        <v>388</v>
      </c>
      <c r="N2456" s="113" t="s">
        <v>37</v>
      </c>
      <c r="O2456" s="113" t="s">
        <v>433</v>
      </c>
      <c r="P2456" s="113" t="s">
        <v>824</v>
      </c>
      <c r="Q2456" s="113">
        <v>2</v>
      </c>
      <c r="R2456" s="113" t="s">
        <v>71</v>
      </c>
      <c r="S2456" s="84" t="str">
        <f t="shared" si="266"/>
        <v>TEXAS LINEN</v>
      </c>
      <c r="T2456" s="84" t="str">
        <f t="shared" si="269"/>
        <v>темно-синий</v>
      </c>
      <c r="Y2456" s="60">
        <f t="shared" si="270"/>
        <v>2</v>
      </c>
      <c r="Z2456" s="49">
        <f t="shared" si="271"/>
        <v>495</v>
      </c>
      <c r="AA2456" s="60">
        <f t="shared" si="272"/>
        <v>2495</v>
      </c>
    </row>
    <row r="2457" spans="1:27">
      <c r="A2457" s="84" t="str">
        <f t="shared" si="267"/>
        <v>66131062</v>
      </c>
      <c r="B2457" s="84" t="str">
        <f t="shared" si="268"/>
        <v>02-495-16</v>
      </c>
      <c r="C2457" s="113" t="s">
        <v>4529</v>
      </c>
      <c r="D2457" s="113" t="s">
        <v>4525</v>
      </c>
      <c r="E2457" s="113" t="s">
        <v>788</v>
      </c>
      <c r="F2457" s="114">
        <v>61</v>
      </c>
      <c r="G2457" s="113" t="s">
        <v>4526</v>
      </c>
      <c r="H2457" s="113" t="s">
        <v>55</v>
      </c>
      <c r="I2457" s="113" t="s">
        <v>805</v>
      </c>
      <c r="J2457" s="113" t="s">
        <v>320</v>
      </c>
      <c r="K2457" s="113" t="s">
        <v>382</v>
      </c>
      <c r="L2457" s="113" t="s">
        <v>420</v>
      </c>
      <c r="M2457" s="113" t="s">
        <v>388</v>
      </c>
      <c r="N2457" s="113" t="s">
        <v>37</v>
      </c>
      <c r="O2457" s="113" t="s">
        <v>433</v>
      </c>
      <c r="P2457" s="113" t="s">
        <v>824</v>
      </c>
      <c r="Q2457" s="113">
        <v>2</v>
      </c>
      <c r="R2457" s="113" t="s">
        <v>71</v>
      </c>
      <c r="S2457" s="84" t="str">
        <f t="shared" si="266"/>
        <v>TEXAS LINEN</v>
      </c>
      <c r="T2457" s="84" t="str">
        <f t="shared" si="269"/>
        <v>темно-синий</v>
      </c>
      <c r="Y2457" s="60">
        <f t="shared" si="270"/>
        <v>2</v>
      </c>
      <c r="Z2457" s="49">
        <f t="shared" si="271"/>
        <v>495</v>
      </c>
      <c r="AA2457" s="60">
        <f t="shared" si="272"/>
        <v>2495</v>
      </c>
    </row>
    <row r="2458" spans="1:27">
      <c r="A2458" s="84" t="str">
        <f t="shared" si="267"/>
        <v>66131062</v>
      </c>
      <c r="B2458" s="84" t="str">
        <f t="shared" si="268"/>
        <v>02-495-16</v>
      </c>
      <c r="C2458" s="113" t="s">
        <v>4530</v>
      </c>
      <c r="D2458" s="113" t="s">
        <v>4525</v>
      </c>
      <c r="E2458" s="113" t="s">
        <v>789</v>
      </c>
      <c r="F2458" s="114">
        <v>63</v>
      </c>
      <c r="G2458" s="113" t="s">
        <v>4526</v>
      </c>
      <c r="H2458" s="113" t="s">
        <v>55</v>
      </c>
      <c r="I2458" s="113" t="s">
        <v>805</v>
      </c>
      <c r="J2458" s="113" t="s">
        <v>320</v>
      </c>
      <c r="K2458" s="113" t="s">
        <v>382</v>
      </c>
      <c r="L2458" s="113" t="s">
        <v>420</v>
      </c>
      <c r="M2458" s="113" t="s">
        <v>388</v>
      </c>
      <c r="N2458" s="113" t="s">
        <v>37</v>
      </c>
      <c r="O2458" s="113" t="s">
        <v>433</v>
      </c>
      <c r="P2458" s="113" t="s">
        <v>824</v>
      </c>
      <c r="Q2458" s="113">
        <v>2</v>
      </c>
      <c r="R2458" s="113" t="s">
        <v>71</v>
      </c>
      <c r="S2458" s="84" t="str">
        <f t="shared" si="266"/>
        <v>TEXAS LINEN</v>
      </c>
      <c r="T2458" s="84" t="str">
        <f t="shared" si="269"/>
        <v>темно-синий</v>
      </c>
      <c r="Y2458" s="60">
        <f t="shared" si="270"/>
        <v>2</v>
      </c>
      <c r="Z2458" s="49">
        <f t="shared" si="271"/>
        <v>495</v>
      </c>
      <c r="AA2458" s="60">
        <f t="shared" si="272"/>
        <v>2495</v>
      </c>
    </row>
    <row r="2459" spans="1:27">
      <c r="A2459" s="84" t="str">
        <f t="shared" si="267"/>
        <v>684110661</v>
      </c>
      <c r="B2459" s="84" t="str">
        <f t="shared" si="268"/>
        <v>02-331-03</v>
      </c>
      <c r="C2459" s="113" t="s">
        <v>4531</v>
      </c>
      <c r="D2459" s="113" t="s">
        <v>4532</v>
      </c>
      <c r="E2459" s="113" t="s">
        <v>790</v>
      </c>
      <c r="F2459" s="114">
        <v>55</v>
      </c>
      <c r="G2459" s="113" t="s">
        <v>3229</v>
      </c>
      <c r="H2459" s="113" t="s">
        <v>195</v>
      </c>
      <c r="I2459" s="113" t="s">
        <v>792</v>
      </c>
      <c r="J2459" s="113" t="s">
        <v>318</v>
      </c>
      <c r="K2459" s="113" t="s">
        <v>382</v>
      </c>
      <c r="L2459" s="113" t="s">
        <v>420</v>
      </c>
      <c r="M2459" s="113" t="s">
        <v>388</v>
      </c>
      <c r="N2459" s="113" t="s">
        <v>43</v>
      </c>
      <c r="O2459" s="113" t="s">
        <v>433</v>
      </c>
      <c r="P2459" s="113" t="s">
        <v>824</v>
      </c>
      <c r="Q2459" s="113">
        <v>61</v>
      </c>
      <c r="R2459" s="113" t="s">
        <v>195</v>
      </c>
      <c r="S2459" s="84" t="str">
        <f t="shared" si="266"/>
        <v>HATTERAS DELAVE</v>
      </c>
      <c r="T2459" s="84" t="str">
        <f t="shared" si="269"/>
        <v>оливковый</v>
      </c>
      <c r="Y2459" s="60">
        <f t="shared" si="270"/>
        <v>2</v>
      </c>
      <c r="Z2459" s="49">
        <f t="shared" si="271"/>
        <v>331</v>
      </c>
      <c r="AA2459" s="60">
        <f t="shared" si="272"/>
        <v>2331</v>
      </c>
    </row>
    <row r="2460" spans="1:27">
      <c r="A2460" s="84" t="str">
        <f t="shared" si="267"/>
        <v>684110661</v>
      </c>
      <c r="B2460" s="84" t="str">
        <f t="shared" si="268"/>
        <v>02-331-03</v>
      </c>
      <c r="C2460" s="113" t="s">
        <v>4533</v>
      </c>
      <c r="D2460" s="113" t="s">
        <v>4532</v>
      </c>
      <c r="E2460" s="113" t="s">
        <v>787</v>
      </c>
      <c r="F2460" s="114">
        <v>57</v>
      </c>
      <c r="G2460" s="113" t="s">
        <v>3229</v>
      </c>
      <c r="H2460" s="113" t="s">
        <v>195</v>
      </c>
      <c r="I2460" s="113" t="s">
        <v>792</v>
      </c>
      <c r="J2460" s="113" t="s">
        <v>318</v>
      </c>
      <c r="K2460" s="113" t="s">
        <v>382</v>
      </c>
      <c r="L2460" s="113" t="s">
        <v>420</v>
      </c>
      <c r="M2460" s="113" t="s">
        <v>388</v>
      </c>
      <c r="N2460" s="113" t="s">
        <v>43</v>
      </c>
      <c r="O2460" s="113" t="s">
        <v>433</v>
      </c>
      <c r="P2460" s="113" t="s">
        <v>824</v>
      </c>
      <c r="Q2460" s="113">
        <v>61</v>
      </c>
      <c r="R2460" s="113" t="s">
        <v>195</v>
      </c>
      <c r="S2460" s="84" t="str">
        <f t="shared" si="266"/>
        <v>HATTERAS DELAVE</v>
      </c>
      <c r="T2460" s="84" t="str">
        <f t="shared" si="269"/>
        <v>оливковый</v>
      </c>
      <c r="Y2460" s="60">
        <f t="shared" si="270"/>
        <v>2</v>
      </c>
      <c r="Z2460" s="49">
        <f t="shared" si="271"/>
        <v>331</v>
      </c>
      <c r="AA2460" s="60">
        <f t="shared" si="272"/>
        <v>2331</v>
      </c>
    </row>
    <row r="2461" spans="1:27">
      <c r="A2461" s="84" t="str">
        <f t="shared" si="267"/>
        <v>684110661</v>
      </c>
      <c r="B2461" s="84" t="str">
        <f t="shared" si="268"/>
        <v>02-331-03</v>
      </c>
      <c r="C2461" s="113" t="s">
        <v>4534</v>
      </c>
      <c r="D2461" s="113" t="s">
        <v>4532</v>
      </c>
      <c r="E2461" s="113" t="s">
        <v>785</v>
      </c>
      <c r="F2461" s="114">
        <v>59</v>
      </c>
      <c r="G2461" s="113" t="s">
        <v>3229</v>
      </c>
      <c r="H2461" s="113" t="s">
        <v>195</v>
      </c>
      <c r="I2461" s="113" t="s">
        <v>792</v>
      </c>
      <c r="J2461" s="113" t="s">
        <v>318</v>
      </c>
      <c r="K2461" s="113" t="s">
        <v>382</v>
      </c>
      <c r="L2461" s="113" t="s">
        <v>420</v>
      </c>
      <c r="M2461" s="113" t="s">
        <v>388</v>
      </c>
      <c r="N2461" s="113" t="s">
        <v>43</v>
      </c>
      <c r="O2461" s="113" t="s">
        <v>433</v>
      </c>
      <c r="P2461" s="113" t="s">
        <v>824</v>
      </c>
      <c r="Q2461" s="113">
        <v>61</v>
      </c>
      <c r="R2461" s="113" t="s">
        <v>195</v>
      </c>
      <c r="S2461" s="84" t="str">
        <f t="shared" si="266"/>
        <v>HATTERAS DELAVE</v>
      </c>
      <c r="T2461" s="84" t="str">
        <f t="shared" si="269"/>
        <v>оливковый</v>
      </c>
      <c r="Y2461" s="60">
        <f t="shared" si="270"/>
        <v>2</v>
      </c>
      <c r="Z2461" s="49">
        <f t="shared" si="271"/>
        <v>331</v>
      </c>
      <c r="AA2461" s="60">
        <f t="shared" si="272"/>
        <v>2331</v>
      </c>
    </row>
    <row r="2462" spans="1:27">
      <c r="A2462" s="84" t="str">
        <f t="shared" si="267"/>
        <v>684110661</v>
      </c>
      <c r="B2462" s="84" t="str">
        <f t="shared" si="268"/>
        <v>02-331-03</v>
      </c>
      <c r="C2462" s="113" t="s">
        <v>4535</v>
      </c>
      <c r="D2462" s="113" t="s">
        <v>4532</v>
      </c>
      <c r="E2462" s="113" t="s">
        <v>788</v>
      </c>
      <c r="F2462" s="114">
        <v>61</v>
      </c>
      <c r="G2462" s="113" t="s">
        <v>3229</v>
      </c>
      <c r="H2462" s="113" t="s">
        <v>195</v>
      </c>
      <c r="I2462" s="113" t="s">
        <v>792</v>
      </c>
      <c r="J2462" s="113" t="s">
        <v>318</v>
      </c>
      <c r="K2462" s="113" t="s">
        <v>382</v>
      </c>
      <c r="L2462" s="113" t="s">
        <v>420</v>
      </c>
      <c r="M2462" s="113" t="s">
        <v>388</v>
      </c>
      <c r="N2462" s="113" t="s">
        <v>43</v>
      </c>
      <c r="O2462" s="113" t="s">
        <v>433</v>
      </c>
      <c r="P2462" s="113" t="s">
        <v>824</v>
      </c>
      <c r="Q2462" s="113">
        <v>61</v>
      </c>
      <c r="R2462" s="113" t="s">
        <v>195</v>
      </c>
      <c r="S2462" s="84" t="str">
        <f t="shared" si="266"/>
        <v>HATTERAS DELAVE</v>
      </c>
      <c r="T2462" s="84" t="str">
        <f t="shared" si="269"/>
        <v>оливковый</v>
      </c>
      <c r="Y2462" s="60">
        <f t="shared" si="270"/>
        <v>2</v>
      </c>
      <c r="Z2462" s="49">
        <f t="shared" si="271"/>
        <v>331</v>
      </c>
      <c r="AA2462" s="60">
        <f t="shared" si="272"/>
        <v>2331</v>
      </c>
    </row>
    <row r="2463" spans="1:27">
      <c r="A2463" s="84" t="str">
        <f t="shared" si="267"/>
        <v>684110661</v>
      </c>
      <c r="B2463" s="84" t="str">
        <f t="shared" si="268"/>
        <v>02-331-03</v>
      </c>
      <c r="C2463" s="113" t="s">
        <v>4536</v>
      </c>
      <c r="D2463" s="113" t="s">
        <v>4532</v>
      </c>
      <c r="E2463" s="113" t="s">
        <v>789</v>
      </c>
      <c r="F2463" s="114">
        <v>63</v>
      </c>
      <c r="G2463" s="113" t="s">
        <v>3229</v>
      </c>
      <c r="H2463" s="113" t="s">
        <v>195</v>
      </c>
      <c r="I2463" s="113" t="s">
        <v>792</v>
      </c>
      <c r="J2463" s="113" t="s">
        <v>318</v>
      </c>
      <c r="K2463" s="113" t="s">
        <v>382</v>
      </c>
      <c r="L2463" s="113" t="s">
        <v>420</v>
      </c>
      <c r="M2463" s="113" t="s">
        <v>388</v>
      </c>
      <c r="N2463" s="113" t="s">
        <v>43</v>
      </c>
      <c r="O2463" s="113" t="s">
        <v>433</v>
      </c>
      <c r="P2463" s="113" t="s">
        <v>824</v>
      </c>
      <c r="Q2463" s="113">
        <v>61</v>
      </c>
      <c r="R2463" s="113" t="s">
        <v>195</v>
      </c>
      <c r="S2463" s="84" t="str">
        <f t="shared" si="266"/>
        <v>HATTERAS DELAVE</v>
      </c>
      <c r="T2463" s="84" t="str">
        <f t="shared" si="269"/>
        <v>оливковый</v>
      </c>
      <c r="Y2463" s="60">
        <f t="shared" si="270"/>
        <v>2</v>
      </c>
      <c r="Z2463" s="49">
        <f t="shared" si="271"/>
        <v>331</v>
      </c>
      <c r="AA2463" s="60">
        <f t="shared" si="272"/>
        <v>2331</v>
      </c>
    </row>
    <row r="2464" spans="1:27">
      <c r="A2464" s="84" t="str">
        <f t="shared" si="267"/>
        <v>6841504310</v>
      </c>
      <c r="B2464" s="84" t="str">
        <f t="shared" si="268"/>
        <v>02-334-36</v>
      </c>
      <c r="C2464" s="113" t="s">
        <v>4537</v>
      </c>
      <c r="D2464" s="113" t="s">
        <v>4538</v>
      </c>
      <c r="E2464" s="113" t="s">
        <v>787</v>
      </c>
      <c r="F2464" s="114">
        <v>57</v>
      </c>
      <c r="G2464" s="113" t="s">
        <v>3280</v>
      </c>
      <c r="H2464" s="113" t="s">
        <v>57</v>
      </c>
      <c r="I2464" s="113" t="s">
        <v>3187</v>
      </c>
      <c r="J2464" s="113" t="s">
        <v>318</v>
      </c>
      <c r="K2464" s="113" t="s">
        <v>382</v>
      </c>
      <c r="L2464" s="113" t="s">
        <v>420</v>
      </c>
      <c r="M2464" s="113" t="s">
        <v>388</v>
      </c>
      <c r="N2464" s="113" t="s">
        <v>43</v>
      </c>
      <c r="O2464" s="113" t="s">
        <v>433</v>
      </c>
      <c r="P2464" s="113" t="s">
        <v>824</v>
      </c>
      <c r="Q2464" s="113">
        <v>310</v>
      </c>
      <c r="R2464" s="113" t="s">
        <v>57</v>
      </c>
      <c r="S2464" s="84" t="str">
        <f t="shared" si="266"/>
        <v>HATTERAS COTTON LINEN</v>
      </c>
      <c r="T2464" s="84" t="str">
        <f t="shared" si="269"/>
        <v>белый</v>
      </c>
      <c r="Y2464" s="60">
        <f t="shared" si="270"/>
        <v>2</v>
      </c>
      <c r="Z2464" s="49">
        <f t="shared" si="271"/>
        <v>334</v>
      </c>
      <c r="AA2464" s="60">
        <f t="shared" si="272"/>
        <v>2334</v>
      </c>
    </row>
    <row r="2465" spans="1:27">
      <c r="A2465" s="84" t="str">
        <f t="shared" si="267"/>
        <v>6841504310</v>
      </c>
      <c r="B2465" s="84" t="str">
        <f t="shared" si="268"/>
        <v>02-334-36</v>
      </c>
      <c r="C2465" s="113" t="s">
        <v>4539</v>
      </c>
      <c r="D2465" s="113" t="s">
        <v>4538</v>
      </c>
      <c r="E2465" s="113" t="s">
        <v>785</v>
      </c>
      <c r="F2465" s="114">
        <v>59</v>
      </c>
      <c r="G2465" s="113" t="s">
        <v>3280</v>
      </c>
      <c r="H2465" s="113" t="s">
        <v>57</v>
      </c>
      <c r="I2465" s="113" t="s">
        <v>3187</v>
      </c>
      <c r="J2465" s="113" t="s">
        <v>318</v>
      </c>
      <c r="K2465" s="113" t="s">
        <v>382</v>
      </c>
      <c r="L2465" s="113" t="s">
        <v>420</v>
      </c>
      <c r="M2465" s="113" t="s">
        <v>388</v>
      </c>
      <c r="N2465" s="113" t="s">
        <v>43</v>
      </c>
      <c r="O2465" s="113" t="s">
        <v>433</v>
      </c>
      <c r="P2465" s="113" t="s">
        <v>824</v>
      </c>
      <c r="Q2465" s="113">
        <v>310</v>
      </c>
      <c r="R2465" s="113" t="s">
        <v>57</v>
      </c>
      <c r="S2465" s="84" t="str">
        <f t="shared" si="266"/>
        <v>HATTERAS COTTON LINEN</v>
      </c>
      <c r="T2465" s="84" t="str">
        <f t="shared" si="269"/>
        <v>белый</v>
      </c>
      <c r="Y2465" s="60">
        <f t="shared" si="270"/>
        <v>2</v>
      </c>
      <c r="Z2465" s="49">
        <f t="shared" si="271"/>
        <v>334</v>
      </c>
      <c r="AA2465" s="60">
        <f t="shared" si="272"/>
        <v>2334</v>
      </c>
    </row>
    <row r="2466" spans="1:27">
      <c r="A2466" s="84" t="str">
        <f t="shared" si="267"/>
        <v>6841504310</v>
      </c>
      <c r="B2466" s="84" t="str">
        <f t="shared" si="268"/>
        <v>02-334-36</v>
      </c>
      <c r="C2466" s="113" t="s">
        <v>4540</v>
      </c>
      <c r="D2466" s="113" t="s">
        <v>4538</v>
      </c>
      <c r="E2466" s="113" t="s">
        <v>788</v>
      </c>
      <c r="F2466" s="114">
        <v>61</v>
      </c>
      <c r="G2466" s="113" t="s">
        <v>3280</v>
      </c>
      <c r="H2466" s="113" t="s">
        <v>57</v>
      </c>
      <c r="I2466" s="113" t="s">
        <v>3187</v>
      </c>
      <c r="J2466" s="113" t="s">
        <v>318</v>
      </c>
      <c r="K2466" s="113" t="s">
        <v>382</v>
      </c>
      <c r="L2466" s="113" t="s">
        <v>420</v>
      </c>
      <c r="M2466" s="113" t="s">
        <v>388</v>
      </c>
      <c r="N2466" s="113" t="s">
        <v>43</v>
      </c>
      <c r="O2466" s="113" t="s">
        <v>433</v>
      </c>
      <c r="P2466" s="113" t="s">
        <v>824</v>
      </c>
      <c r="Q2466" s="113">
        <v>310</v>
      </c>
      <c r="R2466" s="113" t="s">
        <v>57</v>
      </c>
      <c r="S2466" s="84" t="str">
        <f t="shared" si="266"/>
        <v>HATTERAS COTTON LINEN</v>
      </c>
      <c r="T2466" s="84" t="str">
        <f t="shared" si="269"/>
        <v>белый</v>
      </c>
      <c r="Y2466" s="60">
        <f t="shared" si="270"/>
        <v>2</v>
      </c>
      <c r="Z2466" s="49">
        <f t="shared" si="271"/>
        <v>334</v>
      </c>
      <c r="AA2466" s="60">
        <f t="shared" si="272"/>
        <v>2334</v>
      </c>
    </row>
    <row r="2467" spans="1:27">
      <c r="A2467" s="84" t="str">
        <f t="shared" si="267"/>
        <v>6841504310</v>
      </c>
      <c r="B2467" s="84" t="str">
        <f t="shared" si="268"/>
        <v>02-334-36</v>
      </c>
      <c r="C2467" s="113" t="s">
        <v>4541</v>
      </c>
      <c r="D2467" s="113" t="s">
        <v>4538</v>
      </c>
      <c r="E2467" s="113" t="s">
        <v>789</v>
      </c>
      <c r="F2467" s="114">
        <v>63</v>
      </c>
      <c r="G2467" s="113" t="s">
        <v>3280</v>
      </c>
      <c r="H2467" s="113" t="s">
        <v>57</v>
      </c>
      <c r="I2467" s="113" t="s">
        <v>3187</v>
      </c>
      <c r="J2467" s="113" t="s">
        <v>318</v>
      </c>
      <c r="K2467" s="113" t="s">
        <v>382</v>
      </c>
      <c r="L2467" s="113" t="s">
        <v>420</v>
      </c>
      <c r="M2467" s="113" t="s">
        <v>388</v>
      </c>
      <c r="N2467" s="113" t="s">
        <v>43</v>
      </c>
      <c r="O2467" s="113" t="s">
        <v>433</v>
      </c>
      <c r="P2467" s="113" t="s">
        <v>824</v>
      </c>
      <c r="Q2467" s="113">
        <v>310</v>
      </c>
      <c r="R2467" s="113" t="s">
        <v>57</v>
      </c>
      <c r="S2467" s="84" t="str">
        <f t="shared" si="266"/>
        <v>HATTERAS COTTON LINEN</v>
      </c>
      <c r="T2467" s="84" t="str">
        <f t="shared" si="269"/>
        <v>белый</v>
      </c>
      <c r="Y2467" s="60">
        <f t="shared" si="270"/>
        <v>2</v>
      </c>
      <c r="Z2467" s="49">
        <f t="shared" si="271"/>
        <v>334</v>
      </c>
      <c r="AA2467" s="60">
        <f t="shared" si="272"/>
        <v>2334</v>
      </c>
    </row>
    <row r="2468" spans="1:27">
      <c r="A2468" s="84" t="str">
        <f t="shared" si="267"/>
        <v>68431013</v>
      </c>
      <c r="B2468" s="84" t="str">
        <f t="shared" si="268"/>
        <v>02-211-05</v>
      </c>
      <c r="C2468" s="113" t="s">
        <v>4542</v>
      </c>
      <c r="D2468" s="113" t="s">
        <v>4543</v>
      </c>
      <c r="E2468" s="113" t="s">
        <v>787</v>
      </c>
      <c r="F2468" s="114">
        <v>57</v>
      </c>
      <c r="G2468" s="113" t="s">
        <v>2063</v>
      </c>
      <c r="H2468" s="113" t="s">
        <v>277</v>
      </c>
      <c r="I2468" s="113" t="s">
        <v>805</v>
      </c>
      <c r="J2468" s="113" t="s">
        <v>318</v>
      </c>
      <c r="K2468" s="113" t="s">
        <v>382</v>
      </c>
      <c r="L2468" s="113" t="s">
        <v>420</v>
      </c>
      <c r="M2468" s="113" t="s">
        <v>388</v>
      </c>
      <c r="N2468" s="113" t="s">
        <v>37</v>
      </c>
      <c r="O2468" s="113" t="s">
        <v>433</v>
      </c>
      <c r="P2468" s="113" t="s">
        <v>824</v>
      </c>
      <c r="Q2468" s="113">
        <v>3</v>
      </c>
      <c r="R2468" s="113" t="s">
        <v>83</v>
      </c>
      <c r="S2468" s="84" t="str">
        <f t="shared" si="266"/>
        <v>HATTERAS LINEN</v>
      </c>
      <c r="T2468" s="84" t="str">
        <f t="shared" si="269"/>
        <v>темно-серый</v>
      </c>
      <c r="Y2468" s="60">
        <f t="shared" si="270"/>
        <v>2</v>
      </c>
      <c r="Z2468" s="49">
        <f t="shared" si="271"/>
        <v>211</v>
      </c>
      <c r="AA2468" s="60">
        <f t="shared" si="272"/>
        <v>2211</v>
      </c>
    </row>
    <row r="2469" spans="1:27">
      <c r="A2469" s="84" t="str">
        <f t="shared" si="267"/>
        <v>68431013</v>
      </c>
      <c r="B2469" s="84" t="str">
        <f t="shared" si="268"/>
        <v>02-211-05</v>
      </c>
      <c r="C2469" s="113" t="s">
        <v>4544</v>
      </c>
      <c r="D2469" s="113" t="s">
        <v>4543</v>
      </c>
      <c r="E2469" s="113" t="s">
        <v>797</v>
      </c>
      <c r="F2469" s="114">
        <v>58</v>
      </c>
      <c r="G2469" s="113" t="s">
        <v>2063</v>
      </c>
      <c r="H2469" s="113" t="s">
        <v>277</v>
      </c>
      <c r="I2469" s="113" t="s">
        <v>805</v>
      </c>
      <c r="J2469" s="113" t="s">
        <v>318</v>
      </c>
      <c r="K2469" s="113" t="s">
        <v>382</v>
      </c>
      <c r="L2469" s="113" t="s">
        <v>420</v>
      </c>
      <c r="M2469" s="113" t="s">
        <v>388</v>
      </c>
      <c r="N2469" s="113" t="s">
        <v>37</v>
      </c>
      <c r="O2469" s="113" t="s">
        <v>433</v>
      </c>
      <c r="P2469" s="113" t="s">
        <v>824</v>
      </c>
      <c r="Q2469" s="113">
        <v>3</v>
      </c>
      <c r="R2469" s="113" t="s">
        <v>83</v>
      </c>
      <c r="S2469" s="84" t="str">
        <f t="shared" si="266"/>
        <v>HATTERAS LINEN</v>
      </c>
      <c r="T2469" s="84" t="str">
        <f t="shared" si="269"/>
        <v>темно-серый</v>
      </c>
      <c r="Y2469" s="60">
        <f t="shared" si="270"/>
        <v>2</v>
      </c>
      <c r="Z2469" s="49">
        <f t="shared" si="271"/>
        <v>211</v>
      </c>
      <c r="AA2469" s="60">
        <f t="shared" si="272"/>
        <v>2211</v>
      </c>
    </row>
    <row r="2470" spans="1:27">
      <c r="A2470" s="84" t="str">
        <f t="shared" si="267"/>
        <v>68431013</v>
      </c>
      <c r="B2470" s="84" t="str">
        <f t="shared" si="268"/>
        <v>02-211-05</v>
      </c>
      <c r="C2470" s="113" t="s">
        <v>4545</v>
      </c>
      <c r="D2470" s="113" t="s">
        <v>4543</v>
      </c>
      <c r="E2470" s="113" t="s">
        <v>785</v>
      </c>
      <c r="F2470" s="114">
        <v>59</v>
      </c>
      <c r="G2470" s="113" t="s">
        <v>2063</v>
      </c>
      <c r="H2470" s="113" t="s">
        <v>277</v>
      </c>
      <c r="I2470" s="113" t="s">
        <v>805</v>
      </c>
      <c r="J2470" s="113" t="s">
        <v>318</v>
      </c>
      <c r="K2470" s="113" t="s">
        <v>382</v>
      </c>
      <c r="L2470" s="113" t="s">
        <v>420</v>
      </c>
      <c r="M2470" s="113" t="s">
        <v>388</v>
      </c>
      <c r="N2470" s="113" t="s">
        <v>37</v>
      </c>
      <c r="O2470" s="113" t="s">
        <v>433</v>
      </c>
      <c r="P2470" s="113" t="s">
        <v>824</v>
      </c>
      <c r="Q2470" s="113">
        <v>3</v>
      </c>
      <c r="R2470" s="113" t="s">
        <v>83</v>
      </c>
      <c r="S2470" s="84" t="str">
        <f t="shared" si="266"/>
        <v>HATTERAS LINEN</v>
      </c>
      <c r="T2470" s="84" t="str">
        <f t="shared" si="269"/>
        <v>темно-серый</v>
      </c>
      <c r="Y2470" s="60">
        <f t="shared" si="270"/>
        <v>2</v>
      </c>
      <c r="Z2470" s="49">
        <f t="shared" si="271"/>
        <v>211</v>
      </c>
      <c r="AA2470" s="60">
        <f t="shared" si="272"/>
        <v>2211</v>
      </c>
    </row>
    <row r="2471" spans="1:27">
      <c r="A2471" s="84" t="str">
        <f t="shared" si="267"/>
        <v>68431013</v>
      </c>
      <c r="B2471" s="84" t="str">
        <f t="shared" si="268"/>
        <v>02-211-05</v>
      </c>
      <c r="C2471" s="113" t="s">
        <v>4546</v>
      </c>
      <c r="D2471" s="113" t="s">
        <v>4543</v>
      </c>
      <c r="E2471" s="113" t="s">
        <v>798</v>
      </c>
      <c r="F2471" s="114">
        <v>60</v>
      </c>
      <c r="G2471" s="113" t="s">
        <v>2063</v>
      </c>
      <c r="H2471" s="113" t="s">
        <v>277</v>
      </c>
      <c r="I2471" s="113" t="s">
        <v>805</v>
      </c>
      <c r="J2471" s="113" t="s">
        <v>318</v>
      </c>
      <c r="K2471" s="113" t="s">
        <v>382</v>
      </c>
      <c r="L2471" s="113" t="s">
        <v>420</v>
      </c>
      <c r="M2471" s="113" t="s">
        <v>388</v>
      </c>
      <c r="N2471" s="113" t="s">
        <v>37</v>
      </c>
      <c r="O2471" s="113" t="s">
        <v>433</v>
      </c>
      <c r="P2471" s="113" t="s">
        <v>824</v>
      </c>
      <c r="Q2471" s="113">
        <v>3</v>
      </c>
      <c r="R2471" s="113" t="s">
        <v>83</v>
      </c>
      <c r="S2471" s="84" t="str">
        <f t="shared" si="266"/>
        <v>HATTERAS LINEN</v>
      </c>
      <c r="T2471" s="84" t="str">
        <f t="shared" si="269"/>
        <v>темно-серый</v>
      </c>
      <c r="Y2471" s="60">
        <f t="shared" si="270"/>
        <v>2</v>
      </c>
      <c r="Z2471" s="49">
        <f t="shared" si="271"/>
        <v>211</v>
      </c>
      <c r="AA2471" s="60">
        <f t="shared" si="272"/>
        <v>2211</v>
      </c>
    </row>
    <row r="2472" spans="1:27">
      <c r="A2472" s="84" t="str">
        <f t="shared" si="267"/>
        <v>68431013</v>
      </c>
      <c r="B2472" s="84" t="str">
        <f t="shared" si="268"/>
        <v>02-211-05</v>
      </c>
      <c r="C2472" s="113" t="s">
        <v>4547</v>
      </c>
      <c r="D2472" s="113" t="s">
        <v>4543</v>
      </c>
      <c r="E2472" s="113" t="s">
        <v>788</v>
      </c>
      <c r="F2472" s="114">
        <v>61</v>
      </c>
      <c r="G2472" s="113" t="s">
        <v>2063</v>
      </c>
      <c r="H2472" s="113" t="s">
        <v>277</v>
      </c>
      <c r="I2472" s="113" t="s">
        <v>805</v>
      </c>
      <c r="J2472" s="113" t="s">
        <v>318</v>
      </c>
      <c r="K2472" s="113" t="s">
        <v>382</v>
      </c>
      <c r="L2472" s="113" t="s">
        <v>420</v>
      </c>
      <c r="M2472" s="113" t="s">
        <v>388</v>
      </c>
      <c r="N2472" s="113" t="s">
        <v>37</v>
      </c>
      <c r="O2472" s="113" t="s">
        <v>433</v>
      </c>
      <c r="P2472" s="113" t="s">
        <v>824</v>
      </c>
      <c r="Q2472" s="113">
        <v>3</v>
      </c>
      <c r="R2472" s="113" t="s">
        <v>83</v>
      </c>
      <c r="S2472" s="84" t="str">
        <f t="shared" si="266"/>
        <v>HATTERAS LINEN</v>
      </c>
      <c r="T2472" s="84" t="str">
        <f t="shared" si="269"/>
        <v>темно-серый</v>
      </c>
      <c r="Y2472" s="60">
        <f t="shared" si="270"/>
        <v>2</v>
      </c>
      <c r="Z2472" s="49">
        <f t="shared" si="271"/>
        <v>211</v>
      </c>
      <c r="AA2472" s="60">
        <f t="shared" si="272"/>
        <v>2211</v>
      </c>
    </row>
    <row r="2473" spans="1:27">
      <c r="A2473" s="84" t="str">
        <f t="shared" si="267"/>
        <v>68431013</v>
      </c>
      <c r="B2473" s="84" t="str">
        <f t="shared" si="268"/>
        <v>02-211-05</v>
      </c>
      <c r="C2473" s="113" t="s">
        <v>4548</v>
      </c>
      <c r="D2473" s="113" t="s">
        <v>4543</v>
      </c>
      <c r="E2473" s="113" t="s">
        <v>789</v>
      </c>
      <c r="F2473" s="114">
        <v>63</v>
      </c>
      <c r="G2473" s="113" t="s">
        <v>2063</v>
      </c>
      <c r="H2473" s="113" t="s">
        <v>277</v>
      </c>
      <c r="I2473" s="113" t="s">
        <v>805</v>
      </c>
      <c r="J2473" s="113" t="s">
        <v>318</v>
      </c>
      <c r="K2473" s="113" t="s">
        <v>382</v>
      </c>
      <c r="L2473" s="113" t="s">
        <v>420</v>
      </c>
      <c r="M2473" s="113" t="s">
        <v>388</v>
      </c>
      <c r="N2473" s="113" t="s">
        <v>37</v>
      </c>
      <c r="O2473" s="113" t="s">
        <v>433</v>
      </c>
      <c r="P2473" s="113" t="s">
        <v>824</v>
      </c>
      <c r="Q2473" s="113">
        <v>3</v>
      </c>
      <c r="R2473" s="113" t="s">
        <v>83</v>
      </c>
      <c r="S2473" s="84" t="str">
        <f t="shared" si="266"/>
        <v>HATTERAS LINEN</v>
      </c>
      <c r="T2473" s="84" t="str">
        <f t="shared" si="269"/>
        <v>темно-серый</v>
      </c>
      <c r="Y2473" s="60">
        <f t="shared" si="270"/>
        <v>2</v>
      </c>
      <c r="Z2473" s="49">
        <f t="shared" si="271"/>
        <v>211</v>
      </c>
      <c r="AA2473" s="60">
        <f t="shared" si="272"/>
        <v>2211</v>
      </c>
    </row>
    <row r="2474" spans="1:27">
      <c r="A2474" s="84" t="str">
        <f t="shared" si="267"/>
        <v>74311011</v>
      </c>
      <c r="B2474" s="84" t="str">
        <f t="shared" si="268"/>
        <v>02-496-09</v>
      </c>
      <c r="C2474" s="113" t="s">
        <v>4549</v>
      </c>
      <c r="D2474" s="113" t="s">
        <v>4550</v>
      </c>
      <c r="E2474" s="113" t="s">
        <v>790</v>
      </c>
      <c r="F2474" s="114">
        <v>55</v>
      </c>
      <c r="G2474" s="113" t="s">
        <v>4551</v>
      </c>
      <c r="H2474" s="113" t="s">
        <v>53</v>
      </c>
      <c r="I2474" s="113" t="s">
        <v>792</v>
      </c>
      <c r="J2474" s="113" t="s">
        <v>350</v>
      </c>
      <c r="K2474" s="113" t="s">
        <v>382</v>
      </c>
      <c r="L2474" s="113" t="s">
        <v>420</v>
      </c>
      <c r="M2474" s="113" t="s">
        <v>388</v>
      </c>
      <c r="N2474" s="113" t="s">
        <v>43</v>
      </c>
      <c r="O2474" s="113" t="s">
        <v>386</v>
      </c>
      <c r="P2474" s="113" t="s">
        <v>824</v>
      </c>
      <c r="Q2474" s="113">
        <v>1</v>
      </c>
      <c r="R2474" s="113" t="s">
        <v>53</v>
      </c>
      <c r="S2474" s="84" t="str">
        <f t="shared" si="266"/>
        <v>ARMY CAP COTTON</v>
      </c>
      <c r="T2474" s="84" t="str">
        <f t="shared" si="269"/>
        <v>черный</v>
      </c>
      <c r="Y2474" s="60">
        <f t="shared" si="270"/>
        <v>2</v>
      </c>
      <c r="Z2474" s="49">
        <f t="shared" si="271"/>
        <v>496</v>
      </c>
      <c r="AA2474" s="60">
        <f t="shared" si="272"/>
        <v>2496</v>
      </c>
    </row>
    <row r="2475" spans="1:27">
      <c r="A2475" s="84" t="str">
        <f t="shared" si="267"/>
        <v>74311011</v>
      </c>
      <c r="B2475" s="84" t="str">
        <f t="shared" si="268"/>
        <v>02-496-09</v>
      </c>
      <c r="C2475" s="113" t="s">
        <v>4552</v>
      </c>
      <c r="D2475" s="113" t="s">
        <v>4550</v>
      </c>
      <c r="E2475" s="113" t="s">
        <v>787</v>
      </c>
      <c r="F2475" s="114">
        <v>57</v>
      </c>
      <c r="G2475" s="113" t="s">
        <v>4551</v>
      </c>
      <c r="H2475" s="113" t="s">
        <v>53</v>
      </c>
      <c r="I2475" s="113" t="s">
        <v>792</v>
      </c>
      <c r="J2475" s="113" t="s">
        <v>350</v>
      </c>
      <c r="K2475" s="113" t="s">
        <v>382</v>
      </c>
      <c r="L2475" s="113" t="s">
        <v>420</v>
      </c>
      <c r="M2475" s="113" t="s">
        <v>388</v>
      </c>
      <c r="N2475" s="113" t="s">
        <v>43</v>
      </c>
      <c r="O2475" s="113" t="s">
        <v>386</v>
      </c>
      <c r="P2475" s="113" t="s">
        <v>824</v>
      </c>
      <c r="Q2475" s="113">
        <v>1</v>
      </c>
      <c r="R2475" s="113" t="s">
        <v>53</v>
      </c>
      <c r="S2475" s="84" t="str">
        <f t="shared" si="266"/>
        <v>ARMY CAP COTTON</v>
      </c>
      <c r="T2475" s="84" t="str">
        <f t="shared" si="269"/>
        <v>черный</v>
      </c>
      <c r="Y2475" s="60">
        <f t="shared" si="270"/>
        <v>2</v>
      </c>
      <c r="Z2475" s="49">
        <f t="shared" si="271"/>
        <v>496</v>
      </c>
      <c r="AA2475" s="60">
        <f t="shared" si="272"/>
        <v>2496</v>
      </c>
    </row>
    <row r="2476" spans="1:27">
      <c r="A2476" s="84" t="str">
        <f t="shared" si="267"/>
        <v>74311011</v>
      </c>
      <c r="B2476" s="84" t="str">
        <f t="shared" si="268"/>
        <v>02-496-09</v>
      </c>
      <c r="C2476" s="113" t="s">
        <v>4553</v>
      </c>
      <c r="D2476" s="113" t="s">
        <v>4550</v>
      </c>
      <c r="E2476" s="113" t="s">
        <v>785</v>
      </c>
      <c r="F2476" s="114">
        <v>59</v>
      </c>
      <c r="G2476" s="113" t="s">
        <v>4551</v>
      </c>
      <c r="H2476" s="113" t="s">
        <v>53</v>
      </c>
      <c r="I2476" s="113" t="s">
        <v>792</v>
      </c>
      <c r="J2476" s="113" t="s">
        <v>350</v>
      </c>
      <c r="K2476" s="113" t="s">
        <v>382</v>
      </c>
      <c r="L2476" s="113" t="s">
        <v>420</v>
      </c>
      <c r="M2476" s="113" t="s">
        <v>388</v>
      </c>
      <c r="N2476" s="113" t="s">
        <v>43</v>
      </c>
      <c r="O2476" s="113" t="s">
        <v>386</v>
      </c>
      <c r="P2476" s="113" t="s">
        <v>824</v>
      </c>
      <c r="Q2476" s="113">
        <v>1</v>
      </c>
      <c r="R2476" s="113" t="s">
        <v>53</v>
      </c>
      <c r="S2476" s="84" t="str">
        <f t="shared" si="266"/>
        <v>ARMY CAP COTTON</v>
      </c>
      <c r="T2476" s="84" t="str">
        <f t="shared" si="269"/>
        <v>черный</v>
      </c>
      <c r="Y2476" s="60">
        <f t="shared" si="270"/>
        <v>2</v>
      </c>
      <c r="Z2476" s="49">
        <f t="shared" si="271"/>
        <v>496</v>
      </c>
      <c r="AA2476" s="60">
        <f t="shared" si="272"/>
        <v>2496</v>
      </c>
    </row>
    <row r="2477" spans="1:27">
      <c r="A2477" s="84" t="str">
        <f t="shared" si="267"/>
        <v>74311011</v>
      </c>
      <c r="B2477" s="84" t="str">
        <f t="shared" si="268"/>
        <v>02-496-09</v>
      </c>
      <c r="C2477" s="113" t="s">
        <v>4554</v>
      </c>
      <c r="D2477" s="113" t="s">
        <v>4550</v>
      </c>
      <c r="E2477" s="113" t="s">
        <v>788</v>
      </c>
      <c r="F2477" s="114">
        <v>61</v>
      </c>
      <c r="G2477" s="113" t="s">
        <v>4551</v>
      </c>
      <c r="H2477" s="113" t="s">
        <v>53</v>
      </c>
      <c r="I2477" s="113" t="s">
        <v>792</v>
      </c>
      <c r="J2477" s="113" t="s">
        <v>350</v>
      </c>
      <c r="K2477" s="113" t="s">
        <v>382</v>
      </c>
      <c r="L2477" s="113" t="s">
        <v>420</v>
      </c>
      <c r="M2477" s="113" t="s">
        <v>388</v>
      </c>
      <c r="N2477" s="113" t="s">
        <v>43</v>
      </c>
      <c r="O2477" s="113" t="s">
        <v>386</v>
      </c>
      <c r="P2477" s="113" t="s">
        <v>824</v>
      </c>
      <c r="Q2477" s="113">
        <v>1</v>
      </c>
      <c r="R2477" s="113" t="s">
        <v>53</v>
      </c>
      <c r="S2477" s="84" t="str">
        <f t="shared" si="266"/>
        <v>ARMY CAP COTTON</v>
      </c>
      <c r="T2477" s="84" t="str">
        <f t="shared" si="269"/>
        <v>черный</v>
      </c>
      <c r="Y2477" s="60">
        <f t="shared" si="270"/>
        <v>2</v>
      </c>
      <c r="Z2477" s="49">
        <f t="shared" si="271"/>
        <v>496</v>
      </c>
      <c r="AA2477" s="60">
        <f t="shared" si="272"/>
        <v>2496</v>
      </c>
    </row>
    <row r="2478" spans="1:27">
      <c r="A2478" s="84" t="str">
        <f t="shared" si="267"/>
        <v>74311011</v>
      </c>
      <c r="B2478" s="84" t="str">
        <f t="shared" si="268"/>
        <v>02-496-09</v>
      </c>
      <c r="C2478" s="113" t="s">
        <v>4555</v>
      </c>
      <c r="D2478" s="113" t="s">
        <v>4550</v>
      </c>
      <c r="E2478" s="113" t="s">
        <v>789</v>
      </c>
      <c r="F2478" s="114">
        <v>63</v>
      </c>
      <c r="G2478" s="113" t="s">
        <v>4551</v>
      </c>
      <c r="H2478" s="113" t="s">
        <v>53</v>
      </c>
      <c r="I2478" s="113" t="s">
        <v>792</v>
      </c>
      <c r="J2478" s="113" t="s">
        <v>350</v>
      </c>
      <c r="K2478" s="113" t="s">
        <v>382</v>
      </c>
      <c r="L2478" s="113" t="s">
        <v>420</v>
      </c>
      <c r="M2478" s="113" t="s">
        <v>388</v>
      </c>
      <c r="N2478" s="113" t="s">
        <v>43</v>
      </c>
      <c r="O2478" s="113" t="s">
        <v>386</v>
      </c>
      <c r="P2478" s="113" t="s">
        <v>824</v>
      </c>
      <c r="Q2478" s="113">
        <v>1</v>
      </c>
      <c r="R2478" s="113" t="s">
        <v>53</v>
      </c>
      <c r="S2478" s="84" t="str">
        <f t="shared" si="266"/>
        <v>ARMY CAP COTTON</v>
      </c>
      <c r="T2478" s="84" t="str">
        <f t="shared" si="269"/>
        <v>черный</v>
      </c>
      <c r="Y2478" s="60">
        <f t="shared" si="270"/>
        <v>2</v>
      </c>
      <c r="Z2478" s="49">
        <f t="shared" si="271"/>
        <v>496</v>
      </c>
      <c r="AA2478" s="60">
        <f t="shared" si="272"/>
        <v>2496</v>
      </c>
    </row>
    <row r="2479" spans="1:27">
      <c r="A2479" s="84" t="str">
        <f t="shared" si="267"/>
        <v>181111326</v>
      </c>
      <c r="B2479" s="84" t="str">
        <f t="shared" si="268"/>
        <v>02-497-16</v>
      </c>
      <c r="C2479" s="113" t="s">
        <v>4556</v>
      </c>
      <c r="D2479" s="113" t="s">
        <v>4557</v>
      </c>
      <c r="E2479" s="113" t="s">
        <v>790</v>
      </c>
      <c r="F2479" s="114">
        <v>55</v>
      </c>
      <c r="G2479" s="113" t="s">
        <v>4558</v>
      </c>
      <c r="H2479" s="113" t="s">
        <v>55</v>
      </c>
      <c r="I2479" s="113" t="s">
        <v>792</v>
      </c>
      <c r="J2479" s="113" t="s">
        <v>325</v>
      </c>
      <c r="K2479" s="113" t="s">
        <v>382</v>
      </c>
      <c r="L2479" s="113" t="s">
        <v>420</v>
      </c>
      <c r="M2479" s="113" t="s">
        <v>384</v>
      </c>
      <c r="N2479" s="113" t="s">
        <v>43</v>
      </c>
      <c r="O2479" s="113" t="s">
        <v>386</v>
      </c>
      <c r="P2479" s="113" t="s">
        <v>824</v>
      </c>
      <c r="Q2479" s="113">
        <v>26</v>
      </c>
      <c r="R2479" s="113" t="s">
        <v>71</v>
      </c>
      <c r="S2479" s="84" t="str">
        <f t="shared" si="266"/>
        <v>BUCKET DELAVE ORGANIC COTTON</v>
      </c>
      <c r="T2479" s="84" t="str">
        <f t="shared" si="269"/>
        <v>темно-синий</v>
      </c>
      <c r="Y2479" s="60">
        <f t="shared" si="270"/>
        <v>2</v>
      </c>
      <c r="Z2479" s="49">
        <f t="shared" si="271"/>
        <v>497</v>
      </c>
      <c r="AA2479" s="60">
        <f t="shared" si="272"/>
        <v>2497</v>
      </c>
    </row>
    <row r="2480" spans="1:27">
      <c r="A2480" s="84" t="str">
        <f t="shared" si="267"/>
        <v>181111326</v>
      </c>
      <c r="B2480" s="84" t="str">
        <f t="shared" si="268"/>
        <v>02-497-16</v>
      </c>
      <c r="C2480" s="113" t="s">
        <v>4559</v>
      </c>
      <c r="D2480" s="113" t="s">
        <v>4557</v>
      </c>
      <c r="E2480" s="113" t="s">
        <v>787</v>
      </c>
      <c r="F2480" s="114">
        <v>57</v>
      </c>
      <c r="G2480" s="113" t="s">
        <v>4558</v>
      </c>
      <c r="H2480" s="113" t="s">
        <v>55</v>
      </c>
      <c r="I2480" s="113" t="s">
        <v>792</v>
      </c>
      <c r="J2480" s="113" t="s">
        <v>325</v>
      </c>
      <c r="K2480" s="113" t="s">
        <v>382</v>
      </c>
      <c r="L2480" s="113" t="s">
        <v>420</v>
      </c>
      <c r="M2480" s="113" t="s">
        <v>384</v>
      </c>
      <c r="N2480" s="113" t="s">
        <v>43</v>
      </c>
      <c r="O2480" s="113" t="s">
        <v>386</v>
      </c>
      <c r="P2480" s="113" t="s">
        <v>824</v>
      </c>
      <c r="Q2480" s="113">
        <v>26</v>
      </c>
      <c r="R2480" s="113" t="s">
        <v>71</v>
      </c>
      <c r="S2480" s="84" t="str">
        <f t="shared" si="266"/>
        <v>BUCKET DELAVE ORGANIC COTTON</v>
      </c>
      <c r="T2480" s="84" t="str">
        <f t="shared" si="269"/>
        <v>темно-синий</v>
      </c>
      <c r="Y2480" s="60">
        <f t="shared" si="270"/>
        <v>2</v>
      </c>
      <c r="Z2480" s="49">
        <f t="shared" si="271"/>
        <v>497</v>
      </c>
      <c r="AA2480" s="60">
        <f t="shared" si="272"/>
        <v>2497</v>
      </c>
    </row>
    <row r="2481" spans="1:27">
      <c r="A2481" s="84" t="str">
        <f t="shared" si="267"/>
        <v>181111326</v>
      </c>
      <c r="B2481" s="84" t="str">
        <f t="shared" si="268"/>
        <v>02-497-16</v>
      </c>
      <c r="C2481" s="113" t="s">
        <v>4560</v>
      </c>
      <c r="D2481" s="113" t="s">
        <v>4557</v>
      </c>
      <c r="E2481" s="113" t="s">
        <v>785</v>
      </c>
      <c r="F2481" s="114">
        <v>59</v>
      </c>
      <c r="G2481" s="113" t="s">
        <v>4558</v>
      </c>
      <c r="H2481" s="113" t="s">
        <v>55</v>
      </c>
      <c r="I2481" s="113" t="s">
        <v>792</v>
      </c>
      <c r="J2481" s="113" t="s">
        <v>325</v>
      </c>
      <c r="K2481" s="113" t="s">
        <v>382</v>
      </c>
      <c r="L2481" s="113" t="s">
        <v>420</v>
      </c>
      <c r="M2481" s="113" t="s">
        <v>384</v>
      </c>
      <c r="N2481" s="113" t="s">
        <v>43</v>
      </c>
      <c r="O2481" s="113" t="s">
        <v>386</v>
      </c>
      <c r="P2481" s="113" t="s">
        <v>824</v>
      </c>
      <c r="Q2481" s="113">
        <v>26</v>
      </c>
      <c r="R2481" s="113" t="s">
        <v>71</v>
      </c>
      <c r="S2481" s="84" t="str">
        <f t="shared" si="266"/>
        <v>BUCKET DELAVE ORGANIC COTTON</v>
      </c>
      <c r="T2481" s="84" t="str">
        <f t="shared" si="269"/>
        <v>темно-синий</v>
      </c>
      <c r="Y2481" s="60">
        <f t="shared" si="270"/>
        <v>2</v>
      </c>
      <c r="Z2481" s="49">
        <f t="shared" si="271"/>
        <v>497</v>
      </c>
      <c r="AA2481" s="60">
        <f t="shared" si="272"/>
        <v>2497</v>
      </c>
    </row>
    <row r="2482" spans="1:27">
      <c r="A2482" s="84" t="str">
        <f t="shared" si="267"/>
        <v>181111326</v>
      </c>
      <c r="B2482" s="84" t="str">
        <f t="shared" si="268"/>
        <v>02-497-16</v>
      </c>
      <c r="C2482" s="113" t="s">
        <v>4561</v>
      </c>
      <c r="D2482" s="113" t="s">
        <v>4557</v>
      </c>
      <c r="E2482" s="113" t="s">
        <v>788</v>
      </c>
      <c r="F2482" s="114">
        <v>61</v>
      </c>
      <c r="G2482" s="113" t="s">
        <v>4558</v>
      </c>
      <c r="H2482" s="113" t="s">
        <v>55</v>
      </c>
      <c r="I2482" s="113" t="s">
        <v>792</v>
      </c>
      <c r="J2482" s="113" t="s">
        <v>325</v>
      </c>
      <c r="K2482" s="113" t="s">
        <v>382</v>
      </c>
      <c r="L2482" s="113" t="s">
        <v>420</v>
      </c>
      <c r="M2482" s="113" t="s">
        <v>384</v>
      </c>
      <c r="N2482" s="113" t="s">
        <v>43</v>
      </c>
      <c r="O2482" s="113" t="s">
        <v>386</v>
      </c>
      <c r="P2482" s="113" t="s">
        <v>824</v>
      </c>
      <c r="Q2482" s="113">
        <v>26</v>
      </c>
      <c r="R2482" s="113" t="s">
        <v>71</v>
      </c>
      <c r="S2482" s="84" t="str">
        <f t="shared" si="266"/>
        <v>BUCKET DELAVE ORGANIC COTTON</v>
      </c>
      <c r="T2482" s="84" t="str">
        <f t="shared" si="269"/>
        <v>темно-синий</v>
      </c>
      <c r="Y2482" s="60">
        <f t="shared" si="270"/>
        <v>2</v>
      </c>
      <c r="Z2482" s="49">
        <f t="shared" si="271"/>
        <v>497</v>
      </c>
      <c r="AA2482" s="60">
        <f t="shared" si="272"/>
        <v>2497</v>
      </c>
    </row>
    <row r="2483" spans="1:27">
      <c r="A2483" s="84" t="str">
        <f t="shared" si="267"/>
        <v>181111326</v>
      </c>
      <c r="B2483" s="84" t="str">
        <f t="shared" si="268"/>
        <v>02-497-16</v>
      </c>
      <c r="C2483" s="113" t="s">
        <v>4562</v>
      </c>
      <c r="D2483" s="113" t="s">
        <v>4557</v>
      </c>
      <c r="E2483" s="113" t="s">
        <v>789</v>
      </c>
      <c r="F2483" s="114">
        <v>63</v>
      </c>
      <c r="G2483" s="113" t="s">
        <v>4558</v>
      </c>
      <c r="H2483" s="113" t="s">
        <v>55</v>
      </c>
      <c r="I2483" s="113" t="s">
        <v>792</v>
      </c>
      <c r="J2483" s="113" t="s">
        <v>325</v>
      </c>
      <c r="K2483" s="113" t="s">
        <v>382</v>
      </c>
      <c r="L2483" s="113" t="s">
        <v>420</v>
      </c>
      <c r="M2483" s="113" t="s">
        <v>384</v>
      </c>
      <c r="N2483" s="113" t="s">
        <v>43</v>
      </c>
      <c r="O2483" s="113" t="s">
        <v>386</v>
      </c>
      <c r="P2483" s="113" t="s">
        <v>824</v>
      </c>
      <c r="Q2483" s="113">
        <v>26</v>
      </c>
      <c r="R2483" s="113" t="s">
        <v>71</v>
      </c>
      <c r="S2483" s="84" t="str">
        <f t="shared" si="266"/>
        <v>BUCKET DELAVE ORGANIC COTTON</v>
      </c>
      <c r="T2483" s="84" t="str">
        <f t="shared" si="269"/>
        <v>темно-синий</v>
      </c>
      <c r="Y2483" s="60">
        <f t="shared" si="270"/>
        <v>2</v>
      </c>
      <c r="Z2483" s="49">
        <f t="shared" si="271"/>
        <v>497</v>
      </c>
      <c r="AA2483" s="60">
        <f t="shared" si="272"/>
        <v>2497</v>
      </c>
    </row>
    <row r="2484" spans="1:27">
      <c r="A2484" s="84" t="str">
        <f t="shared" si="267"/>
        <v>181390399</v>
      </c>
      <c r="B2484" s="84" t="str">
        <f t="shared" si="268"/>
        <v>02-498-66</v>
      </c>
      <c r="C2484" s="113" t="s">
        <v>4563</v>
      </c>
      <c r="D2484" s="113" t="s">
        <v>4564</v>
      </c>
      <c r="E2484" s="113" t="s">
        <v>790</v>
      </c>
      <c r="F2484" s="114">
        <v>55</v>
      </c>
      <c r="G2484" s="113" t="s">
        <v>4565</v>
      </c>
      <c r="H2484" s="113" t="s">
        <v>134</v>
      </c>
      <c r="I2484" s="113" t="s">
        <v>805</v>
      </c>
      <c r="J2484" s="113" t="s">
        <v>325</v>
      </c>
      <c r="K2484" s="113" t="s">
        <v>382</v>
      </c>
      <c r="L2484" s="113" t="s">
        <v>420</v>
      </c>
      <c r="M2484" s="113" t="s">
        <v>384</v>
      </c>
      <c r="N2484" s="113" t="s">
        <v>37</v>
      </c>
      <c r="O2484" s="113" t="s">
        <v>433</v>
      </c>
      <c r="P2484" s="113" t="s">
        <v>824</v>
      </c>
      <c r="Q2484" s="113">
        <v>99</v>
      </c>
      <c r="R2484" s="113" t="s">
        <v>91</v>
      </c>
      <c r="S2484" s="84" t="str">
        <f t="shared" si="266"/>
        <v>BUCKET BEACH</v>
      </c>
      <c r="T2484" s="84" t="str">
        <f t="shared" si="269"/>
        <v>голубой / коричневый</v>
      </c>
      <c r="Y2484" s="60">
        <f t="shared" si="270"/>
        <v>2</v>
      </c>
      <c r="Z2484" s="49">
        <f t="shared" si="271"/>
        <v>498</v>
      </c>
      <c r="AA2484" s="60">
        <f t="shared" si="272"/>
        <v>2498</v>
      </c>
    </row>
    <row r="2485" spans="1:27">
      <c r="A2485" s="84" t="str">
        <f t="shared" si="267"/>
        <v>181390399</v>
      </c>
      <c r="B2485" s="84" t="str">
        <f t="shared" si="268"/>
        <v>02-498-66</v>
      </c>
      <c r="C2485" s="113" t="s">
        <v>4566</v>
      </c>
      <c r="D2485" s="113" t="s">
        <v>4564</v>
      </c>
      <c r="E2485" s="113" t="s">
        <v>787</v>
      </c>
      <c r="F2485" s="114">
        <v>57</v>
      </c>
      <c r="G2485" s="113" t="s">
        <v>4565</v>
      </c>
      <c r="H2485" s="113" t="s">
        <v>134</v>
      </c>
      <c r="I2485" s="113" t="s">
        <v>805</v>
      </c>
      <c r="J2485" s="113" t="s">
        <v>325</v>
      </c>
      <c r="K2485" s="113" t="s">
        <v>382</v>
      </c>
      <c r="L2485" s="113" t="s">
        <v>420</v>
      </c>
      <c r="M2485" s="113" t="s">
        <v>384</v>
      </c>
      <c r="N2485" s="113" t="s">
        <v>37</v>
      </c>
      <c r="O2485" s="113" t="s">
        <v>433</v>
      </c>
      <c r="P2485" s="113" t="s">
        <v>824</v>
      </c>
      <c r="Q2485" s="113">
        <v>99</v>
      </c>
      <c r="R2485" s="113" t="s">
        <v>91</v>
      </c>
      <c r="S2485" s="84" t="str">
        <f t="shared" si="266"/>
        <v>BUCKET BEACH</v>
      </c>
      <c r="T2485" s="84" t="str">
        <f t="shared" si="269"/>
        <v>голубой / коричневый</v>
      </c>
      <c r="Y2485" s="60">
        <f t="shared" si="270"/>
        <v>2</v>
      </c>
      <c r="Z2485" s="49">
        <f t="shared" si="271"/>
        <v>498</v>
      </c>
      <c r="AA2485" s="60">
        <f t="shared" si="272"/>
        <v>2498</v>
      </c>
    </row>
    <row r="2486" spans="1:27">
      <c r="A2486" s="84" t="str">
        <f t="shared" si="267"/>
        <v>181390399</v>
      </c>
      <c r="B2486" s="84" t="str">
        <f t="shared" si="268"/>
        <v>02-498-66</v>
      </c>
      <c r="C2486" s="113" t="s">
        <v>4567</v>
      </c>
      <c r="D2486" s="113" t="s">
        <v>4564</v>
      </c>
      <c r="E2486" s="113" t="s">
        <v>785</v>
      </c>
      <c r="F2486" s="114">
        <v>59</v>
      </c>
      <c r="G2486" s="113" t="s">
        <v>4565</v>
      </c>
      <c r="H2486" s="113" t="s">
        <v>134</v>
      </c>
      <c r="I2486" s="113" t="s">
        <v>805</v>
      </c>
      <c r="J2486" s="113" t="s">
        <v>325</v>
      </c>
      <c r="K2486" s="113" t="s">
        <v>382</v>
      </c>
      <c r="L2486" s="113" t="s">
        <v>420</v>
      </c>
      <c r="M2486" s="113" t="s">
        <v>384</v>
      </c>
      <c r="N2486" s="113" t="s">
        <v>37</v>
      </c>
      <c r="O2486" s="113" t="s">
        <v>433</v>
      </c>
      <c r="P2486" s="113" t="s">
        <v>824</v>
      </c>
      <c r="Q2486" s="113">
        <v>99</v>
      </c>
      <c r="R2486" s="113" t="s">
        <v>91</v>
      </c>
      <c r="S2486" s="84" t="str">
        <f t="shared" si="266"/>
        <v>BUCKET BEACH</v>
      </c>
      <c r="T2486" s="84" t="str">
        <f t="shared" si="269"/>
        <v>голубой / коричневый</v>
      </c>
      <c r="Y2486" s="60">
        <f t="shared" si="270"/>
        <v>2</v>
      </c>
      <c r="Z2486" s="49">
        <f t="shared" si="271"/>
        <v>498</v>
      </c>
      <c r="AA2486" s="60">
        <f t="shared" si="272"/>
        <v>2498</v>
      </c>
    </row>
    <row r="2487" spans="1:27">
      <c r="A2487" s="84" t="str">
        <f t="shared" si="267"/>
        <v>181390399</v>
      </c>
      <c r="B2487" s="84" t="str">
        <f t="shared" si="268"/>
        <v>02-498-66</v>
      </c>
      <c r="C2487" s="113" t="s">
        <v>4568</v>
      </c>
      <c r="D2487" s="113" t="s">
        <v>4564</v>
      </c>
      <c r="E2487" s="113" t="s">
        <v>788</v>
      </c>
      <c r="F2487" s="114">
        <v>61</v>
      </c>
      <c r="G2487" s="113" t="s">
        <v>4565</v>
      </c>
      <c r="H2487" s="113" t="s">
        <v>134</v>
      </c>
      <c r="I2487" s="113" t="s">
        <v>805</v>
      </c>
      <c r="J2487" s="113" t="s">
        <v>325</v>
      </c>
      <c r="K2487" s="113" t="s">
        <v>382</v>
      </c>
      <c r="L2487" s="113" t="s">
        <v>420</v>
      </c>
      <c r="M2487" s="113" t="s">
        <v>384</v>
      </c>
      <c r="N2487" s="113" t="s">
        <v>37</v>
      </c>
      <c r="O2487" s="113" t="s">
        <v>433</v>
      </c>
      <c r="P2487" s="113" t="s">
        <v>824</v>
      </c>
      <c r="Q2487" s="113">
        <v>99</v>
      </c>
      <c r="R2487" s="113" t="s">
        <v>91</v>
      </c>
      <c r="S2487" s="84" t="str">
        <f t="shared" si="266"/>
        <v>BUCKET BEACH</v>
      </c>
      <c r="T2487" s="84" t="str">
        <f t="shared" si="269"/>
        <v>голубой / коричневый</v>
      </c>
      <c r="Y2487" s="60">
        <f t="shared" si="270"/>
        <v>2</v>
      </c>
      <c r="Z2487" s="49">
        <f t="shared" si="271"/>
        <v>498</v>
      </c>
      <c r="AA2487" s="60">
        <f t="shared" si="272"/>
        <v>2498</v>
      </c>
    </row>
    <row r="2488" spans="1:27">
      <c r="A2488" s="84" t="str">
        <f t="shared" si="267"/>
        <v>1815202127</v>
      </c>
      <c r="B2488" s="84" t="str">
        <f t="shared" si="268"/>
        <v>02-499-66</v>
      </c>
      <c r="C2488" s="113" t="s">
        <v>4569</v>
      </c>
      <c r="D2488" s="113" t="s">
        <v>4570</v>
      </c>
      <c r="E2488" s="113" t="s">
        <v>790</v>
      </c>
      <c r="F2488" s="114">
        <v>55</v>
      </c>
      <c r="G2488" s="113" t="s">
        <v>4571</v>
      </c>
      <c r="H2488" s="113" t="s">
        <v>134</v>
      </c>
      <c r="I2488" s="113" t="s">
        <v>4572</v>
      </c>
      <c r="J2488" s="113" t="s">
        <v>325</v>
      </c>
      <c r="K2488" s="113" t="s">
        <v>382</v>
      </c>
      <c r="L2488" s="113" t="s">
        <v>420</v>
      </c>
      <c r="M2488" s="113" t="s">
        <v>384</v>
      </c>
      <c r="N2488" s="113" t="s">
        <v>43</v>
      </c>
      <c r="O2488" s="113" t="s">
        <v>433</v>
      </c>
      <c r="P2488" s="113" t="s">
        <v>824</v>
      </c>
      <c r="Q2488" s="113">
        <v>127</v>
      </c>
      <c r="R2488" s="113" t="s">
        <v>91</v>
      </c>
      <c r="S2488" s="84" t="str">
        <f t="shared" si="266"/>
        <v>BUCKET CHECK</v>
      </c>
      <c r="T2488" s="84" t="str">
        <f t="shared" si="269"/>
        <v>голубой / коричневый</v>
      </c>
      <c r="Y2488" s="60">
        <f t="shared" si="270"/>
        <v>2</v>
      </c>
      <c r="Z2488" s="49">
        <f t="shared" si="271"/>
        <v>499</v>
      </c>
      <c r="AA2488" s="60">
        <f t="shared" si="272"/>
        <v>2499</v>
      </c>
    </row>
    <row r="2489" spans="1:27">
      <c r="A2489" s="84" t="str">
        <f t="shared" si="267"/>
        <v>1815202127</v>
      </c>
      <c r="B2489" s="84" t="str">
        <f t="shared" si="268"/>
        <v>02-499-66</v>
      </c>
      <c r="C2489" s="113" t="s">
        <v>4573</v>
      </c>
      <c r="D2489" s="113" t="s">
        <v>4570</v>
      </c>
      <c r="E2489" s="113" t="s">
        <v>787</v>
      </c>
      <c r="F2489" s="114">
        <v>57</v>
      </c>
      <c r="G2489" s="113" t="s">
        <v>4571</v>
      </c>
      <c r="H2489" s="113" t="s">
        <v>134</v>
      </c>
      <c r="I2489" s="113" t="s">
        <v>4572</v>
      </c>
      <c r="J2489" s="113" t="s">
        <v>325</v>
      </c>
      <c r="K2489" s="113" t="s">
        <v>382</v>
      </c>
      <c r="L2489" s="113" t="s">
        <v>420</v>
      </c>
      <c r="M2489" s="113" t="s">
        <v>384</v>
      </c>
      <c r="N2489" s="113" t="s">
        <v>43</v>
      </c>
      <c r="O2489" s="113" t="s">
        <v>433</v>
      </c>
      <c r="P2489" s="113" t="s">
        <v>824</v>
      </c>
      <c r="Q2489" s="113">
        <v>127</v>
      </c>
      <c r="R2489" s="113" t="s">
        <v>91</v>
      </c>
      <c r="S2489" s="84" t="str">
        <f t="shared" si="266"/>
        <v>BUCKET CHECK</v>
      </c>
      <c r="T2489" s="84" t="str">
        <f t="shared" si="269"/>
        <v>голубой / коричневый</v>
      </c>
      <c r="Y2489" s="60">
        <f t="shared" si="270"/>
        <v>2</v>
      </c>
      <c r="Z2489" s="49">
        <f t="shared" si="271"/>
        <v>499</v>
      </c>
      <c r="AA2489" s="60">
        <f t="shared" si="272"/>
        <v>2499</v>
      </c>
    </row>
    <row r="2490" spans="1:27">
      <c r="A2490" s="84" t="str">
        <f t="shared" si="267"/>
        <v>1815202127</v>
      </c>
      <c r="B2490" s="84" t="str">
        <f t="shared" si="268"/>
        <v>02-499-66</v>
      </c>
      <c r="C2490" s="113" t="s">
        <v>4574</v>
      </c>
      <c r="D2490" s="113" t="s">
        <v>4570</v>
      </c>
      <c r="E2490" s="113" t="s">
        <v>785</v>
      </c>
      <c r="F2490" s="114">
        <v>59</v>
      </c>
      <c r="G2490" s="113" t="s">
        <v>4571</v>
      </c>
      <c r="H2490" s="113" t="s">
        <v>134</v>
      </c>
      <c r="I2490" s="113" t="s">
        <v>4572</v>
      </c>
      <c r="J2490" s="113" t="s">
        <v>325</v>
      </c>
      <c r="K2490" s="113" t="s">
        <v>382</v>
      </c>
      <c r="L2490" s="113" t="s">
        <v>420</v>
      </c>
      <c r="M2490" s="113" t="s">
        <v>384</v>
      </c>
      <c r="N2490" s="113" t="s">
        <v>43</v>
      </c>
      <c r="O2490" s="113" t="s">
        <v>433</v>
      </c>
      <c r="P2490" s="113" t="s">
        <v>824</v>
      </c>
      <c r="Q2490" s="113">
        <v>127</v>
      </c>
      <c r="R2490" s="113" t="s">
        <v>91</v>
      </c>
      <c r="S2490" s="84" t="str">
        <f t="shared" si="266"/>
        <v>BUCKET CHECK</v>
      </c>
      <c r="T2490" s="84" t="str">
        <f t="shared" si="269"/>
        <v>голубой / коричневый</v>
      </c>
      <c r="Y2490" s="60">
        <f t="shared" si="270"/>
        <v>2</v>
      </c>
      <c r="Z2490" s="49">
        <f t="shared" si="271"/>
        <v>499</v>
      </c>
      <c r="AA2490" s="60">
        <f t="shared" si="272"/>
        <v>2499</v>
      </c>
    </row>
    <row r="2491" spans="1:27">
      <c r="A2491" s="84" t="str">
        <f t="shared" si="267"/>
        <v>1815202127</v>
      </c>
      <c r="B2491" s="84" t="str">
        <f t="shared" si="268"/>
        <v>02-499-66</v>
      </c>
      <c r="C2491" s="113" t="s">
        <v>4575</v>
      </c>
      <c r="D2491" s="113" t="s">
        <v>4570</v>
      </c>
      <c r="E2491" s="113" t="s">
        <v>788</v>
      </c>
      <c r="F2491" s="114">
        <v>61</v>
      </c>
      <c r="G2491" s="113" t="s">
        <v>4571</v>
      </c>
      <c r="H2491" s="113" t="s">
        <v>134</v>
      </c>
      <c r="I2491" s="113" t="s">
        <v>4572</v>
      </c>
      <c r="J2491" s="113" t="s">
        <v>325</v>
      </c>
      <c r="K2491" s="113" t="s">
        <v>382</v>
      </c>
      <c r="L2491" s="113" t="s">
        <v>420</v>
      </c>
      <c r="M2491" s="113" t="s">
        <v>384</v>
      </c>
      <c r="N2491" s="113" t="s">
        <v>43</v>
      </c>
      <c r="O2491" s="113" t="s">
        <v>433</v>
      </c>
      <c r="P2491" s="113" t="s">
        <v>824</v>
      </c>
      <c r="Q2491" s="113">
        <v>127</v>
      </c>
      <c r="R2491" s="113" t="s">
        <v>91</v>
      </c>
      <c r="S2491" s="84" t="str">
        <f t="shared" si="266"/>
        <v>BUCKET CHECK</v>
      </c>
      <c r="T2491" s="84" t="str">
        <f t="shared" si="269"/>
        <v>голубой / коричневый</v>
      </c>
      <c r="Y2491" s="60">
        <f t="shared" si="270"/>
        <v>2</v>
      </c>
      <c r="Z2491" s="49">
        <f t="shared" si="271"/>
        <v>499</v>
      </c>
      <c r="AA2491" s="60">
        <f t="shared" si="272"/>
        <v>2499</v>
      </c>
    </row>
    <row r="2492" spans="1:27">
      <c r="A2492" s="84" t="str">
        <f t="shared" si="267"/>
        <v>88311011</v>
      </c>
      <c r="B2492" s="84" t="str">
        <f t="shared" si="268"/>
        <v>02-500-09</v>
      </c>
      <c r="C2492" s="113" t="s">
        <v>4576</v>
      </c>
      <c r="D2492" s="113" t="s">
        <v>4577</v>
      </c>
      <c r="E2492" s="113" t="s">
        <v>787</v>
      </c>
      <c r="F2492" s="114">
        <v>57</v>
      </c>
      <c r="G2492" s="113" t="s">
        <v>4578</v>
      </c>
      <c r="H2492" s="113" t="s">
        <v>53</v>
      </c>
      <c r="I2492" s="113" t="s">
        <v>792</v>
      </c>
      <c r="J2492" s="113" t="s">
        <v>361</v>
      </c>
      <c r="K2492" s="113" t="s">
        <v>390</v>
      </c>
      <c r="L2492" s="113" t="s">
        <v>420</v>
      </c>
      <c r="M2492" s="113" t="s">
        <v>388</v>
      </c>
      <c r="N2492" s="113" t="s">
        <v>43</v>
      </c>
      <c r="O2492" s="113" t="s">
        <v>386</v>
      </c>
      <c r="P2492" s="113" t="s">
        <v>824</v>
      </c>
      <c r="Q2492" s="113">
        <v>1</v>
      </c>
      <c r="R2492" s="113" t="s">
        <v>53</v>
      </c>
      <c r="S2492" s="84" t="str">
        <f t="shared" si="266"/>
        <v>DOCKER COTTON</v>
      </c>
      <c r="T2492" s="84" t="str">
        <f t="shared" si="269"/>
        <v>черный</v>
      </c>
      <c r="Y2492" s="60">
        <f t="shared" si="270"/>
        <v>2</v>
      </c>
      <c r="Z2492" s="49">
        <f t="shared" si="271"/>
        <v>500</v>
      </c>
      <c r="AA2492" s="60">
        <f t="shared" si="272"/>
        <v>2500</v>
      </c>
    </row>
    <row r="2493" spans="1:27">
      <c r="A2493" s="84" t="str">
        <f t="shared" si="267"/>
        <v>88311011</v>
      </c>
      <c r="B2493" s="84" t="str">
        <f t="shared" si="268"/>
        <v>02-500-09</v>
      </c>
      <c r="C2493" s="113" t="s">
        <v>4579</v>
      </c>
      <c r="D2493" s="113" t="s">
        <v>4577</v>
      </c>
      <c r="E2493" s="113" t="s">
        <v>785</v>
      </c>
      <c r="F2493" s="114">
        <v>59</v>
      </c>
      <c r="G2493" s="113" t="s">
        <v>4578</v>
      </c>
      <c r="H2493" s="113" t="s">
        <v>53</v>
      </c>
      <c r="I2493" s="113" t="s">
        <v>792</v>
      </c>
      <c r="J2493" s="113" t="s">
        <v>361</v>
      </c>
      <c r="K2493" s="113" t="s">
        <v>390</v>
      </c>
      <c r="L2493" s="113" t="s">
        <v>420</v>
      </c>
      <c r="M2493" s="113" t="s">
        <v>388</v>
      </c>
      <c r="N2493" s="113" t="s">
        <v>43</v>
      </c>
      <c r="O2493" s="113" t="s">
        <v>386</v>
      </c>
      <c r="P2493" s="113" t="s">
        <v>824</v>
      </c>
      <c r="Q2493" s="113">
        <v>1</v>
      </c>
      <c r="R2493" s="113" t="s">
        <v>53</v>
      </c>
      <c r="S2493" s="84" t="str">
        <f t="shared" si="266"/>
        <v>DOCKER COTTON</v>
      </c>
      <c r="T2493" s="84" t="str">
        <f t="shared" si="269"/>
        <v>черный</v>
      </c>
      <c r="Y2493" s="60">
        <f t="shared" si="270"/>
        <v>2</v>
      </c>
      <c r="Z2493" s="49">
        <f t="shared" si="271"/>
        <v>500</v>
      </c>
      <c r="AA2493" s="60">
        <f t="shared" si="272"/>
        <v>2500</v>
      </c>
    </row>
    <row r="2494" spans="1:27">
      <c r="A2494" s="84" t="str">
        <f t="shared" si="267"/>
        <v>88311011</v>
      </c>
      <c r="B2494" s="84" t="str">
        <f t="shared" si="268"/>
        <v>02-500-09</v>
      </c>
      <c r="C2494" s="113" t="s">
        <v>4580</v>
      </c>
      <c r="D2494" s="113" t="s">
        <v>4577</v>
      </c>
      <c r="E2494" s="113" t="s">
        <v>788</v>
      </c>
      <c r="F2494" s="114">
        <v>61</v>
      </c>
      <c r="G2494" s="113" t="s">
        <v>4578</v>
      </c>
      <c r="H2494" s="113" t="s">
        <v>53</v>
      </c>
      <c r="I2494" s="113" t="s">
        <v>792</v>
      </c>
      <c r="J2494" s="113" t="s">
        <v>361</v>
      </c>
      <c r="K2494" s="113" t="s">
        <v>390</v>
      </c>
      <c r="L2494" s="113" t="s">
        <v>420</v>
      </c>
      <c r="M2494" s="113" t="s">
        <v>388</v>
      </c>
      <c r="N2494" s="113" t="s">
        <v>43</v>
      </c>
      <c r="O2494" s="113" t="s">
        <v>386</v>
      </c>
      <c r="P2494" s="113" t="s">
        <v>824</v>
      </c>
      <c r="Q2494" s="113">
        <v>1</v>
      </c>
      <c r="R2494" s="113" t="s">
        <v>53</v>
      </c>
      <c r="S2494" s="84" t="str">
        <f t="shared" si="266"/>
        <v>DOCKER COTTON</v>
      </c>
      <c r="T2494" s="84" t="str">
        <f t="shared" si="269"/>
        <v>черный</v>
      </c>
      <c r="Y2494" s="60">
        <f t="shared" si="270"/>
        <v>2</v>
      </c>
      <c r="Z2494" s="49">
        <f t="shared" si="271"/>
        <v>500</v>
      </c>
      <c r="AA2494" s="60">
        <f t="shared" si="272"/>
        <v>2500</v>
      </c>
    </row>
    <row r="2495" spans="1:27">
      <c r="A2495" s="84" t="str">
        <f t="shared" si="267"/>
        <v>883110141</v>
      </c>
      <c r="B2495" s="84" t="str">
        <f t="shared" si="268"/>
        <v>02-500-02</v>
      </c>
      <c r="C2495" s="113" t="s">
        <v>4581</v>
      </c>
      <c r="D2495" s="113" t="s">
        <v>4582</v>
      </c>
      <c r="E2495" s="113" t="s">
        <v>787</v>
      </c>
      <c r="F2495" s="114">
        <v>57</v>
      </c>
      <c r="G2495" s="113" t="s">
        <v>4578</v>
      </c>
      <c r="H2495" s="113" t="s">
        <v>63</v>
      </c>
      <c r="I2495" s="113" t="s">
        <v>792</v>
      </c>
      <c r="J2495" s="113" t="s">
        <v>361</v>
      </c>
      <c r="K2495" s="113" t="s">
        <v>390</v>
      </c>
      <c r="L2495" s="113" t="s">
        <v>420</v>
      </c>
      <c r="M2495" s="113" t="s">
        <v>388</v>
      </c>
      <c r="N2495" s="113" t="s">
        <v>43</v>
      </c>
      <c r="O2495" s="113" t="s">
        <v>386</v>
      </c>
      <c r="P2495" s="113" t="s">
        <v>824</v>
      </c>
      <c r="Q2495" s="113">
        <v>41</v>
      </c>
      <c r="R2495" s="113" t="s">
        <v>63</v>
      </c>
      <c r="S2495" s="84" t="str">
        <f t="shared" si="266"/>
        <v>DOCKER COTTON</v>
      </c>
      <c r="T2495" s="84" t="str">
        <f t="shared" si="269"/>
        <v>бежевый</v>
      </c>
      <c r="Y2495" s="60">
        <f t="shared" si="270"/>
        <v>2</v>
      </c>
      <c r="Z2495" s="49">
        <f t="shared" si="271"/>
        <v>500</v>
      </c>
      <c r="AA2495" s="60">
        <f t="shared" si="272"/>
        <v>2500</v>
      </c>
    </row>
    <row r="2496" spans="1:27">
      <c r="A2496" s="84" t="str">
        <f t="shared" si="267"/>
        <v>883110141</v>
      </c>
      <c r="B2496" s="84" t="str">
        <f t="shared" si="268"/>
        <v>02-500-02</v>
      </c>
      <c r="C2496" s="113" t="s">
        <v>4583</v>
      </c>
      <c r="D2496" s="113" t="s">
        <v>4582</v>
      </c>
      <c r="E2496" s="113" t="s">
        <v>785</v>
      </c>
      <c r="F2496" s="114">
        <v>59</v>
      </c>
      <c r="G2496" s="113" t="s">
        <v>4578</v>
      </c>
      <c r="H2496" s="113" t="s">
        <v>63</v>
      </c>
      <c r="I2496" s="113" t="s">
        <v>792</v>
      </c>
      <c r="J2496" s="113" t="s">
        <v>361</v>
      </c>
      <c r="K2496" s="113" t="s">
        <v>390</v>
      </c>
      <c r="L2496" s="113" t="s">
        <v>420</v>
      </c>
      <c r="M2496" s="113" t="s">
        <v>388</v>
      </c>
      <c r="N2496" s="113" t="s">
        <v>43</v>
      </c>
      <c r="O2496" s="113" t="s">
        <v>386</v>
      </c>
      <c r="P2496" s="113" t="s">
        <v>824</v>
      </c>
      <c r="Q2496" s="113">
        <v>41</v>
      </c>
      <c r="R2496" s="113" t="s">
        <v>63</v>
      </c>
      <c r="S2496" s="84" t="str">
        <f t="shared" si="266"/>
        <v>DOCKER COTTON</v>
      </c>
      <c r="T2496" s="84" t="str">
        <f t="shared" si="269"/>
        <v>бежевый</v>
      </c>
      <c r="Y2496" s="60">
        <f t="shared" si="270"/>
        <v>2</v>
      </c>
      <c r="Z2496" s="49">
        <f t="shared" si="271"/>
        <v>500</v>
      </c>
      <c r="AA2496" s="60">
        <f t="shared" si="272"/>
        <v>2500</v>
      </c>
    </row>
    <row r="2497" spans="1:27">
      <c r="A2497" s="84" t="str">
        <f t="shared" si="267"/>
        <v>883110141</v>
      </c>
      <c r="B2497" s="84" t="str">
        <f t="shared" si="268"/>
        <v>02-500-02</v>
      </c>
      <c r="C2497" s="113" t="s">
        <v>4584</v>
      </c>
      <c r="D2497" s="113" t="s">
        <v>4582</v>
      </c>
      <c r="E2497" s="113" t="s">
        <v>788</v>
      </c>
      <c r="F2497" s="114">
        <v>61</v>
      </c>
      <c r="G2497" s="113" t="s">
        <v>4578</v>
      </c>
      <c r="H2497" s="113" t="s">
        <v>63</v>
      </c>
      <c r="I2497" s="113" t="s">
        <v>792</v>
      </c>
      <c r="J2497" s="113" t="s">
        <v>361</v>
      </c>
      <c r="K2497" s="113" t="s">
        <v>390</v>
      </c>
      <c r="L2497" s="113" t="s">
        <v>420</v>
      </c>
      <c r="M2497" s="113" t="s">
        <v>388</v>
      </c>
      <c r="N2497" s="113" t="s">
        <v>43</v>
      </c>
      <c r="O2497" s="113" t="s">
        <v>386</v>
      </c>
      <c r="P2497" s="113" t="s">
        <v>824</v>
      </c>
      <c r="Q2497" s="113">
        <v>41</v>
      </c>
      <c r="R2497" s="113" t="s">
        <v>63</v>
      </c>
      <c r="S2497" s="84" t="str">
        <f t="shared" si="266"/>
        <v>DOCKER COTTON</v>
      </c>
      <c r="T2497" s="84" t="str">
        <f t="shared" si="269"/>
        <v>бежевый</v>
      </c>
      <c r="Y2497" s="60">
        <f t="shared" si="270"/>
        <v>2</v>
      </c>
      <c r="Z2497" s="49">
        <f t="shared" si="271"/>
        <v>500</v>
      </c>
      <c r="AA2497" s="60">
        <f t="shared" si="272"/>
        <v>2500</v>
      </c>
    </row>
    <row r="2498" spans="1:27">
      <c r="A2498" s="84" t="str">
        <f t="shared" si="267"/>
        <v>24585028</v>
      </c>
      <c r="B2498" s="84" t="str">
        <f t="shared" si="268"/>
        <v>02-501-18</v>
      </c>
      <c r="C2498" s="113" t="s">
        <v>4585</v>
      </c>
      <c r="D2498" s="113" t="s">
        <v>4586</v>
      </c>
      <c r="E2498" s="113" t="s">
        <v>787</v>
      </c>
      <c r="F2498" s="114">
        <v>57</v>
      </c>
      <c r="G2498" s="113" t="s">
        <v>4587</v>
      </c>
      <c r="H2498" s="113" t="s">
        <v>78</v>
      </c>
      <c r="I2498" s="113" t="s">
        <v>806</v>
      </c>
      <c r="J2498" s="113" t="s">
        <v>330</v>
      </c>
      <c r="K2498" s="113" t="s">
        <v>382</v>
      </c>
      <c r="L2498" s="113" t="s">
        <v>420</v>
      </c>
      <c r="M2498" s="113" t="s">
        <v>384</v>
      </c>
      <c r="O2498" s="113" t="s">
        <v>385</v>
      </c>
      <c r="P2498" s="113" t="s">
        <v>824</v>
      </c>
      <c r="Q2498" s="113">
        <v>8</v>
      </c>
      <c r="R2498" s="113" t="s">
        <v>78</v>
      </c>
      <c r="S2498" s="84" t="str">
        <f t="shared" ref="S2498:S2561" si="273">IF(A2498&lt;&gt;"",IF(FIND(" ",G2498)&gt;=1,MID(G2498,FIND(" ",G2498)+1,LEN(G2498)),""),"")</f>
        <v>TRAVELLER VISCOSE</v>
      </c>
      <c r="T2498" s="84" t="str">
        <f t="shared" si="269"/>
        <v>красный</v>
      </c>
      <c r="Y2498" s="60">
        <f t="shared" si="270"/>
        <v>2</v>
      </c>
      <c r="Z2498" s="49">
        <f t="shared" si="271"/>
        <v>501</v>
      </c>
      <c r="AA2498" s="60">
        <f t="shared" si="272"/>
        <v>2501</v>
      </c>
    </row>
    <row r="2499" spans="1:27">
      <c r="A2499" s="84" t="str">
        <f t="shared" ref="A2499:A2562" si="274">IF(G2499&amp;Q2499&lt;&gt;"",IF(FIND(" ",G2499)&gt;=1,MID(G2499,1,FIND(" ",G2499)-1)&amp;Q2499,G2499&amp;Q2499),"")</f>
        <v>24585028</v>
      </c>
      <c r="B2499" s="84" t="str">
        <f t="shared" ref="B2499:B2562" si="275">IF(C2499&lt;&gt;"",LEFT(C2499,9),"")</f>
        <v>02-501-18</v>
      </c>
      <c r="C2499" s="113" t="s">
        <v>4588</v>
      </c>
      <c r="D2499" s="113" t="s">
        <v>4586</v>
      </c>
      <c r="E2499" s="113" t="s">
        <v>785</v>
      </c>
      <c r="F2499" s="114">
        <v>59</v>
      </c>
      <c r="G2499" s="113" t="s">
        <v>4587</v>
      </c>
      <c r="H2499" s="113" t="s">
        <v>78</v>
      </c>
      <c r="I2499" s="113" t="s">
        <v>806</v>
      </c>
      <c r="J2499" s="113" t="s">
        <v>330</v>
      </c>
      <c r="K2499" s="113" t="s">
        <v>382</v>
      </c>
      <c r="L2499" s="113" t="s">
        <v>420</v>
      </c>
      <c r="M2499" s="113" t="s">
        <v>384</v>
      </c>
      <c r="O2499" s="113" t="s">
        <v>385</v>
      </c>
      <c r="P2499" s="113" t="s">
        <v>824</v>
      </c>
      <c r="Q2499" s="113">
        <v>8</v>
      </c>
      <c r="R2499" s="113" t="s">
        <v>78</v>
      </c>
      <c r="S2499" s="84" t="str">
        <f t="shared" si="273"/>
        <v>TRAVELLER VISCOSE</v>
      </c>
      <c r="T2499" s="84" t="str">
        <f t="shared" ref="T2499:T2562" si="276">IF(H2499&lt;&gt;"",H2499,"")</f>
        <v>красный</v>
      </c>
      <c r="Y2499" s="60">
        <f t="shared" ref="Y2499:Y2562" si="277">IFERROR(VALUE(MID($C2499,1,2)),0)</f>
        <v>2</v>
      </c>
      <c r="Z2499" s="49">
        <f t="shared" ref="Z2499:Z2562" si="278">IFERROR(VALUE(MID($C2499,4,3)),0)</f>
        <v>501</v>
      </c>
      <c r="AA2499" s="60">
        <f t="shared" ref="AA2499:AA2562" si="279">VALUE(RIGHT("00"&amp;Y2499,2)&amp;RIGHT("000"&amp;Z2499,3))</f>
        <v>2501</v>
      </c>
    </row>
    <row r="2500" spans="1:27">
      <c r="A2500" s="84" t="str">
        <f t="shared" si="274"/>
        <v>24585028</v>
      </c>
      <c r="B2500" s="84" t="str">
        <f t="shared" si="275"/>
        <v>02-501-18</v>
      </c>
      <c r="C2500" s="113" t="s">
        <v>4589</v>
      </c>
      <c r="D2500" s="113" t="s">
        <v>4586</v>
      </c>
      <c r="E2500" s="113" t="s">
        <v>788</v>
      </c>
      <c r="F2500" s="114">
        <v>61</v>
      </c>
      <c r="G2500" s="113" t="s">
        <v>4587</v>
      </c>
      <c r="H2500" s="113" t="s">
        <v>78</v>
      </c>
      <c r="I2500" s="113" t="s">
        <v>806</v>
      </c>
      <c r="J2500" s="113" t="s">
        <v>330</v>
      </c>
      <c r="K2500" s="113" t="s">
        <v>382</v>
      </c>
      <c r="L2500" s="113" t="s">
        <v>420</v>
      </c>
      <c r="M2500" s="113" t="s">
        <v>384</v>
      </c>
      <c r="O2500" s="113" t="s">
        <v>385</v>
      </c>
      <c r="P2500" s="113" t="s">
        <v>824</v>
      </c>
      <c r="Q2500" s="113">
        <v>8</v>
      </c>
      <c r="R2500" s="113" t="s">
        <v>78</v>
      </c>
      <c r="S2500" s="84" t="str">
        <f t="shared" si="273"/>
        <v>TRAVELLER VISCOSE</v>
      </c>
      <c r="T2500" s="84" t="str">
        <f t="shared" si="276"/>
        <v>красный</v>
      </c>
      <c r="Y2500" s="60">
        <f t="shared" si="277"/>
        <v>2</v>
      </c>
      <c r="Z2500" s="49">
        <f t="shared" si="278"/>
        <v>501</v>
      </c>
      <c r="AA2500" s="60">
        <f t="shared" si="279"/>
        <v>2501</v>
      </c>
    </row>
    <row r="2501" spans="1:27">
      <c r="A2501" s="84" t="str">
        <f t="shared" si="274"/>
        <v>245850210</v>
      </c>
      <c r="B2501" s="84" t="str">
        <f t="shared" si="275"/>
        <v>02-501-17</v>
      </c>
      <c r="C2501" s="113" t="s">
        <v>4590</v>
      </c>
      <c r="D2501" s="113" t="s">
        <v>4591</v>
      </c>
      <c r="E2501" s="113" t="s">
        <v>790</v>
      </c>
      <c r="F2501" s="114">
        <v>55</v>
      </c>
      <c r="G2501" s="113" t="s">
        <v>4587</v>
      </c>
      <c r="H2501" s="113" t="s">
        <v>57</v>
      </c>
      <c r="I2501" s="113" t="s">
        <v>806</v>
      </c>
      <c r="J2501" s="113" t="s">
        <v>330</v>
      </c>
      <c r="K2501" s="113" t="s">
        <v>382</v>
      </c>
      <c r="L2501" s="113" t="s">
        <v>420</v>
      </c>
      <c r="M2501" s="113" t="s">
        <v>384</v>
      </c>
      <c r="O2501" s="113" t="s">
        <v>385</v>
      </c>
      <c r="P2501" s="113" t="s">
        <v>824</v>
      </c>
      <c r="Q2501" s="113">
        <v>10</v>
      </c>
      <c r="R2501" s="113" t="s">
        <v>57</v>
      </c>
      <c r="S2501" s="84" t="str">
        <f t="shared" si="273"/>
        <v>TRAVELLER VISCOSE</v>
      </c>
      <c r="T2501" s="84" t="str">
        <f t="shared" si="276"/>
        <v>белый</v>
      </c>
      <c r="Y2501" s="60">
        <f t="shared" si="277"/>
        <v>2</v>
      </c>
      <c r="Z2501" s="49">
        <f t="shared" si="278"/>
        <v>501</v>
      </c>
      <c r="AA2501" s="60">
        <f t="shared" si="279"/>
        <v>2501</v>
      </c>
    </row>
    <row r="2502" spans="1:27">
      <c r="A2502" s="84" t="str">
        <f t="shared" si="274"/>
        <v>245850210</v>
      </c>
      <c r="B2502" s="84" t="str">
        <f t="shared" si="275"/>
        <v>02-501-17</v>
      </c>
      <c r="C2502" s="113" t="s">
        <v>4592</v>
      </c>
      <c r="D2502" s="113" t="s">
        <v>4591</v>
      </c>
      <c r="E2502" s="113" t="s">
        <v>787</v>
      </c>
      <c r="F2502" s="114">
        <v>57</v>
      </c>
      <c r="G2502" s="113" t="s">
        <v>4587</v>
      </c>
      <c r="H2502" s="113" t="s">
        <v>57</v>
      </c>
      <c r="I2502" s="113" t="s">
        <v>806</v>
      </c>
      <c r="J2502" s="113" t="s">
        <v>330</v>
      </c>
      <c r="K2502" s="113" t="s">
        <v>382</v>
      </c>
      <c r="L2502" s="113" t="s">
        <v>420</v>
      </c>
      <c r="M2502" s="113" t="s">
        <v>384</v>
      </c>
      <c r="O2502" s="113" t="s">
        <v>385</v>
      </c>
      <c r="P2502" s="113" t="s">
        <v>824</v>
      </c>
      <c r="Q2502" s="113">
        <v>10</v>
      </c>
      <c r="R2502" s="113" t="s">
        <v>57</v>
      </c>
      <c r="S2502" s="84" t="str">
        <f t="shared" si="273"/>
        <v>TRAVELLER VISCOSE</v>
      </c>
      <c r="T2502" s="84" t="str">
        <f t="shared" si="276"/>
        <v>белый</v>
      </c>
      <c r="Y2502" s="60">
        <f t="shared" si="277"/>
        <v>2</v>
      </c>
      <c r="Z2502" s="49">
        <f t="shared" si="278"/>
        <v>501</v>
      </c>
      <c r="AA2502" s="60">
        <f t="shared" si="279"/>
        <v>2501</v>
      </c>
    </row>
    <row r="2503" spans="1:27">
      <c r="A2503" s="84" t="str">
        <f t="shared" si="274"/>
        <v>245850210</v>
      </c>
      <c r="B2503" s="84" t="str">
        <f t="shared" si="275"/>
        <v>02-501-17</v>
      </c>
      <c r="C2503" s="113" t="s">
        <v>4593</v>
      </c>
      <c r="D2503" s="113" t="s">
        <v>4591</v>
      </c>
      <c r="E2503" s="113" t="s">
        <v>785</v>
      </c>
      <c r="F2503" s="114">
        <v>59</v>
      </c>
      <c r="G2503" s="113" t="s">
        <v>4587</v>
      </c>
      <c r="H2503" s="113" t="s">
        <v>57</v>
      </c>
      <c r="I2503" s="113" t="s">
        <v>806</v>
      </c>
      <c r="J2503" s="113" t="s">
        <v>330</v>
      </c>
      <c r="K2503" s="113" t="s">
        <v>382</v>
      </c>
      <c r="L2503" s="113" t="s">
        <v>420</v>
      </c>
      <c r="M2503" s="113" t="s">
        <v>384</v>
      </c>
      <c r="O2503" s="113" t="s">
        <v>385</v>
      </c>
      <c r="P2503" s="113" t="s">
        <v>824</v>
      </c>
      <c r="Q2503" s="113">
        <v>10</v>
      </c>
      <c r="R2503" s="113" t="s">
        <v>57</v>
      </c>
      <c r="S2503" s="84" t="str">
        <f t="shared" si="273"/>
        <v>TRAVELLER VISCOSE</v>
      </c>
      <c r="T2503" s="84" t="str">
        <f t="shared" si="276"/>
        <v>белый</v>
      </c>
      <c r="Y2503" s="60">
        <f t="shared" si="277"/>
        <v>2</v>
      </c>
      <c r="Z2503" s="49">
        <f t="shared" si="278"/>
        <v>501</v>
      </c>
      <c r="AA2503" s="60">
        <f t="shared" si="279"/>
        <v>2501</v>
      </c>
    </row>
    <row r="2504" spans="1:27">
      <c r="A2504" s="84" t="str">
        <f t="shared" si="274"/>
        <v>245850210</v>
      </c>
      <c r="B2504" s="84" t="str">
        <f t="shared" si="275"/>
        <v>02-501-17</v>
      </c>
      <c r="C2504" s="113" t="s">
        <v>4594</v>
      </c>
      <c r="D2504" s="113" t="s">
        <v>4591</v>
      </c>
      <c r="E2504" s="113" t="s">
        <v>788</v>
      </c>
      <c r="F2504" s="114">
        <v>61</v>
      </c>
      <c r="G2504" s="113" t="s">
        <v>4587</v>
      </c>
      <c r="H2504" s="113" t="s">
        <v>57</v>
      </c>
      <c r="I2504" s="113" t="s">
        <v>806</v>
      </c>
      <c r="J2504" s="113" t="s">
        <v>330</v>
      </c>
      <c r="K2504" s="113" t="s">
        <v>382</v>
      </c>
      <c r="L2504" s="113" t="s">
        <v>420</v>
      </c>
      <c r="M2504" s="113" t="s">
        <v>384</v>
      </c>
      <c r="O2504" s="113" t="s">
        <v>385</v>
      </c>
      <c r="P2504" s="113" t="s">
        <v>824</v>
      </c>
      <c r="Q2504" s="113">
        <v>10</v>
      </c>
      <c r="R2504" s="113" t="s">
        <v>57</v>
      </c>
      <c r="S2504" s="84" t="str">
        <f t="shared" si="273"/>
        <v>TRAVELLER VISCOSE</v>
      </c>
      <c r="T2504" s="84" t="str">
        <f t="shared" si="276"/>
        <v>белый</v>
      </c>
      <c r="Y2504" s="60">
        <f t="shared" si="277"/>
        <v>2</v>
      </c>
      <c r="Z2504" s="49">
        <f t="shared" si="278"/>
        <v>501</v>
      </c>
      <c r="AA2504" s="60">
        <f t="shared" si="279"/>
        <v>2501</v>
      </c>
    </row>
    <row r="2505" spans="1:27">
      <c r="A2505" s="84" t="str">
        <f t="shared" si="274"/>
        <v>24785287</v>
      </c>
      <c r="B2505" s="84" t="str">
        <f t="shared" si="275"/>
        <v>02-502-02</v>
      </c>
      <c r="C2505" s="113" t="s">
        <v>4595</v>
      </c>
      <c r="D2505" s="113" t="s">
        <v>4596</v>
      </c>
      <c r="E2505" s="113" t="s">
        <v>787</v>
      </c>
      <c r="F2505" s="114">
        <v>57</v>
      </c>
      <c r="G2505" s="113" t="s">
        <v>4597</v>
      </c>
      <c r="H2505" s="113" t="s">
        <v>205</v>
      </c>
      <c r="I2505" s="113" t="s">
        <v>806</v>
      </c>
      <c r="J2505" s="113" t="s">
        <v>330</v>
      </c>
      <c r="K2505" s="113" t="s">
        <v>382</v>
      </c>
      <c r="L2505" s="113" t="s">
        <v>420</v>
      </c>
      <c r="M2505" s="113" t="s">
        <v>384</v>
      </c>
      <c r="O2505" s="113" t="s">
        <v>386</v>
      </c>
      <c r="P2505" s="113" t="s">
        <v>824</v>
      </c>
      <c r="Q2505" s="113">
        <v>7</v>
      </c>
      <c r="R2505" s="113" t="s">
        <v>63</v>
      </c>
      <c r="S2505" s="84" t="str">
        <f t="shared" si="273"/>
        <v>TRAVELLER TOYO</v>
      </c>
      <c r="T2505" s="84" t="str">
        <f t="shared" si="276"/>
        <v>песочный</v>
      </c>
      <c r="Y2505" s="60">
        <f t="shared" si="277"/>
        <v>2</v>
      </c>
      <c r="Z2505" s="49">
        <f t="shared" si="278"/>
        <v>502</v>
      </c>
      <c r="AA2505" s="60">
        <f t="shared" si="279"/>
        <v>2502</v>
      </c>
    </row>
    <row r="2506" spans="1:27">
      <c r="A2506" s="84" t="str">
        <f t="shared" si="274"/>
        <v>24785287</v>
      </c>
      <c r="B2506" s="84" t="str">
        <f t="shared" si="275"/>
        <v>02-502-02</v>
      </c>
      <c r="C2506" s="113" t="s">
        <v>4598</v>
      </c>
      <c r="D2506" s="113" t="s">
        <v>4596</v>
      </c>
      <c r="E2506" s="113" t="s">
        <v>785</v>
      </c>
      <c r="F2506" s="114">
        <v>59</v>
      </c>
      <c r="G2506" s="113" t="s">
        <v>4597</v>
      </c>
      <c r="H2506" s="113" t="s">
        <v>205</v>
      </c>
      <c r="I2506" s="113" t="s">
        <v>806</v>
      </c>
      <c r="J2506" s="113" t="s">
        <v>330</v>
      </c>
      <c r="K2506" s="113" t="s">
        <v>382</v>
      </c>
      <c r="L2506" s="113" t="s">
        <v>420</v>
      </c>
      <c r="M2506" s="113" t="s">
        <v>384</v>
      </c>
      <c r="O2506" s="113" t="s">
        <v>386</v>
      </c>
      <c r="P2506" s="113" t="s">
        <v>824</v>
      </c>
      <c r="Q2506" s="113">
        <v>7</v>
      </c>
      <c r="R2506" s="113" t="s">
        <v>63</v>
      </c>
      <c r="S2506" s="84" t="str">
        <f t="shared" si="273"/>
        <v>TRAVELLER TOYO</v>
      </c>
      <c r="T2506" s="84" t="str">
        <f t="shared" si="276"/>
        <v>песочный</v>
      </c>
      <c r="Y2506" s="60">
        <f t="shared" si="277"/>
        <v>2</v>
      </c>
      <c r="Z2506" s="49">
        <f t="shared" si="278"/>
        <v>502</v>
      </c>
      <c r="AA2506" s="60">
        <f t="shared" si="279"/>
        <v>2502</v>
      </c>
    </row>
    <row r="2507" spans="1:27">
      <c r="A2507" s="84" t="str">
        <f t="shared" si="274"/>
        <v>24785287</v>
      </c>
      <c r="B2507" s="84" t="str">
        <f t="shared" si="275"/>
        <v>02-502-02</v>
      </c>
      <c r="C2507" s="113" t="s">
        <v>4599</v>
      </c>
      <c r="D2507" s="113" t="s">
        <v>4596</v>
      </c>
      <c r="E2507" s="113" t="s">
        <v>788</v>
      </c>
      <c r="F2507" s="114">
        <v>61</v>
      </c>
      <c r="G2507" s="113" t="s">
        <v>4597</v>
      </c>
      <c r="H2507" s="113" t="s">
        <v>205</v>
      </c>
      <c r="I2507" s="113" t="s">
        <v>806</v>
      </c>
      <c r="J2507" s="113" t="s">
        <v>330</v>
      </c>
      <c r="K2507" s="113" t="s">
        <v>382</v>
      </c>
      <c r="L2507" s="113" t="s">
        <v>420</v>
      </c>
      <c r="M2507" s="113" t="s">
        <v>384</v>
      </c>
      <c r="O2507" s="113" t="s">
        <v>386</v>
      </c>
      <c r="P2507" s="113" t="s">
        <v>824</v>
      </c>
      <c r="Q2507" s="113">
        <v>7</v>
      </c>
      <c r="R2507" s="113" t="s">
        <v>63</v>
      </c>
      <c r="S2507" s="84" t="str">
        <f t="shared" si="273"/>
        <v>TRAVELLER TOYO</v>
      </c>
      <c r="T2507" s="84" t="str">
        <f t="shared" si="276"/>
        <v>песочный</v>
      </c>
      <c r="Y2507" s="60">
        <f t="shared" si="277"/>
        <v>2</v>
      </c>
      <c r="Z2507" s="49">
        <f t="shared" si="278"/>
        <v>502</v>
      </c>
      <c r="AA2507" s="60">
        <f t="shared" si="279"/>
        <v>2502</v>
      </c>
    </row>
    <row r="2508" spans="1:27">
      <c r="A2508" s="84" t="str">
        <f t="shared" si="274"/>
        <v>24785287</v>
      </c>
      <c r="B2508" s="84" t="str">
        <f t="shared" si="275"/>
        <v>02-502-02</v>
      </c>
      <c r="C2508" s="113" t="s">
        <v>4600</v>
      </c>
      <c r="D2508" s="113" t="s">
        <v>4596</v>
      </c>
      <c r="E2508" s="113" t="s">
        <v>789</v>
      </c>
      <c r="F2508" s="114">
        <v>63</v>
      </c>
      <c r="G2508" s="113" t="s">
        <v>4597</v>
      </c>
      <c r="H2508" s="113" t="s">
        <v>205</v>
      </c>
      <c r="I2508" s="113" t="s">
        <v>806</v>
      </c>
      <c r="J2508" s="113" t="s">
        <v>330</v>
      </c>
      <c r="K2508" s="113" t="s">
        <v>382</v>
      </c>
      <c r="L2508" s="113" t="s">
        <v>420</v>
      </c>
      <c r="M2508" s="113" t="s">
        <v>384</v>
      </c>
      <c r="O2508" s="113" t="s">
        <v>386</v>
      </c>
      <c r="P2508" s="113" t="s">
        <v>824</v>
      </c>
      <c r="Q2508" s="113">
        <v>7</v>
      </c>
      <c r="R2508" s="113" t="s">
        <v>63</v>
      </c>
      <c r="S2508" s="84" t="str">
        <f t="shared" si="273"/>
        <v>TRAVELLER TOYO</v>
      </c>
      <c r="T2508" s="84" t="str">
        <f t="shared" si="276"/>
        <v>песочный</v>
      </c>
      <c r="Y2508" s="60">
        <f t="shared" si="277"/>
        <v>2</v>
      </c>
      <c r="Z2508" s="49">
        <f t="shared" si="278"/>
        <v>502</v>
      </c>
      <c r="AA2508" s="60">
        <f t="shared" si="279"/>
        <v>2502</v>
      </c>
    </row>
    <row r="2509" spans="1:27">
      <c r="A2509" s="84" t="str">
        <f t="shared" si="274"/>
        <v>29385097</v>
      </c>
      <c r="B2509" s="84" t="str">
        <f t="shared" si="275"/>
        <v>02-503-02</v>
      </c>
      <c r="C2509" s="113" t="s">
        <v>4601</v>
      </c>
      <c r="D2509" s="113" t="s">
        <v>4602</v>
      </c>
      <c r="E2509" s="113" t="s">
        <v>790</v>
      </c>
      <c r="F2509" s="114">
        <v>55</v>
      </c>
      <c r="G2509" s="113" t="s">
        <v>4603</v>
      </c>
      <c r="H2509" s="113" t="s">
        <v>63</v>
      </c>
      <c r="I2509" s="113" t="s">
        <v>799</v>
      </c>
      <c r="J2509" s="113" t="s">
        <v>321</v>
      </c>
      <c r="K2509" s="113" t="s">
        <v>382</v>
      </c>
      <c r="L2509" s="113" t="s">
        <v>420</v>
      </c>
      <c r="M2509" s="113" t="s">
        <v>384</v>
      </c>
      <c r="N2509" s="113" t="s">
        <v>35</v>
      </c>
      <c r="O2509" s="113" t="s">
        <v>386</v>
      </c>
      <c r="P2509" s="113" t="s">
        <v>824</v>
      </c>
      <c r="Q2509" s="113">
        <v>7</v>
      </c>
      <c r="R2509" s="113" t="s">
        <v>63</v>
      </c>
      <c r="S2509" s="84" t="str">
        <f t="shared" si="273"/>
        <v>BOATER WHEAT</v>
      </c>
      <c r="T2509" s="84" t="str">
        <f t="shared" si="276"/>
        <v>бежевый</v>
      </c>
      <c r="Y2509" s="60">
        <f t="shared" si="277"/>
        <v>2</v>
      </c>
      <c r="Z2509" s="49">
        <f t="shared" si="278"/>
        <v>503</v>
      </c>
      <c r="AA2509" s="60">
        <f t="shared" si="279"/>
        <v>2503</v>
      </c>
    </row>
    <row r="2510" spans="1:27">
      <c r="A2510" s="84" t="str">
        <f t="shared" si="274"/>
        <v>29385097</v>
      </c>
      <c r="B2510" s="84" t="str">
        <f t="shared" si="275"/>
        <v>02-503-02</v>
      </c>
      <c r="C2510" s="113" t="s">
        <v>4604</v>
      </c>
      <c r="D2510" s="113" t="s">
        <v>4602</v>
      </c>
      <c r="E2510" s="113" t="s">
        <v>787</v>
      </c>
      <c r="F2510" s="114">
        <v>57</v>
      </c>
      <c r="G2510" s="113" t="s">
        <v>4603</v>
      </c>
      <c r="H2510" s="113" t="s">
        <v>63</v>
      </c>
      <c r="I2510" s="113" t="s">
        <v>799</v>
      </c>
      <c r="J2510" s="113" t="s">
        <v>321</v>
      </c>
      <c r="K2510" s="113" t="s">
        <v>382</v>
      </c>
      <c r="L2510" s="113" t="s">
        <v>420</v>
      </c>
      <c r="M2510" s="113" t="s">
        <v>384</v>
      </c>
      <c r="N2510" s="113" t="s">
        <v>35</v>
      </c>
      <c r="O2510" s="113" t="s">
        <v>386</v>
      </c>
      <c r="P2510" s="113" t="s">
        <v>824</v>
      </c>
      <c r="Q2510" s="113">
        <v>7</v>
      </c>
      <c r="R2510" s="113" t="s">
        <v>63</v>
      </c>
      <c r="S2510" s="84" t="str">
        <f t="shared" si="273"/>
        <v>BOATER WHEAT</v>
      </c>
      <c r="T2510" s="84" t="str">
        <f t="shared" si="276"/>
        <v>бежевый</v>
      </c>
      <c r="Y2510" s="60">
        <f t="shared" si="277"/>
        <v>2</v>
      </c>
      <c r="Z2510" s="49">
        <f t="shared" si="278"/>
        <v>503</v>
      </c>
      <c r="AA2510" s="60">
        <f t="shared" si="279"/>
        <v>2503</v>
      </c>
    </row>
    <row r="2511" spans="1:27">
      <c r="A2511" s="84" t="str">
        <f t="shared" si="274"/>
        <v>29385097</v>
      </c>
      <c r="B2511" s="84" t="str">
        <f t="shared" si="275"/>
        <v>02-503-02</v>
      </c>
      <c r="C2511" s="113" t="s">
        <v>4605</v>
      </c>
      <c r="D2511" s="113" t="s">
        <v>4602</v>
      </c>
      <c r="E2511" s="113" t="s">
        <v>785</v>
      </c>
      <c r="F2511" s="114">
        <v>59</v>
      </c>
      <c r="G2511" s="113" t="s">
        <v>4603</v>
      </c>
      <c r="H2511" s="113" t="s">
        <v>63</v>
      </c>
      <c r="I2511" s="113" t="s">
        <v>799</v>
      </c>
      <c r="J2511" s="113" t="s">
        <v>321</v>
      </c>
      <c r="K2511" s="113" t="s">
        <v>382</v>
      </c>
      <c r="L2511" s="113" t="s">
        <v>420</v>
      </c>
      <c r="M2511" s="113" t="s">
        <v>384</v>
      </c>
      <c r="N2511" s="113" t="s">
        <v>35</v>
      </c>
      <c r="O2511" s="113" t="s">
        <v>386</v>
      </c>
      <c r="P2511" s="113" t="s">
        <v>824</v>
      </c>
      <c r="Q2511" s="113">
        <v>7</v>
      </c>
      <c r="R2511" s="113" t="s">
        <v>63</v>
      </c>
      <c r="S2511" s="84" t="str">
        <f t="shared" si="273"/>
        <v>BOATER WHEAT</v>
      </c>
      <c r="T2511" s="84" t="str">
        <f t="shared" si="276"/>
        <v>бежевый</v>
      </c>
      <c r="Y2511" s="60">
        <f t="shared" si="277"/>
        <v>2</v>
      </c>
      <c r="Z2511" s="49">
        <f t="shared" si="278"/>
        <v>503</v>
      </c>
      <c r="AA2511" s="60">
        <f t="shared" si="279"/>
        <v>2503</v>
      </c>
    </row>
    <row r="2512" spans="1:27">
      <c r="A2512" s="84" t="str">
        <f t="shared" si="274"/>
        <v>29385097</v>
      </c>
      <c r="B2512" s="84" t="str">
        <f t="shared" si="275"/>
        <v>02-503-02</v>
      </c>
      <c r="C2512" s="113" t="s">
        <v>4606</v>
      </c>
      <c r="D2512" s="113" t="s">
        <v>4602</v>
      </c>
      <c r="E2512" s="113" t="s">
        <v>788</v>
      </c>
      <c r="F2512" s="114">
        <v>61</v>
      </c>
      <c r="G2512" s="113" t="s">
        <v>4603</v>
      </c>
      <c r="H2512" s="113" t="s">
        <v>63</v>
      </c>
      <c r="I2512" s="113" t="s">
        <v>799</v>
      </c>
      <c r="J2512" s="113" t="s">
        <v>321</v>
      </c>
      <c r="K2512" s="113" t="s">
        <v>382</v>
      </c>
      <c r="L2512" s="113" t="s">
        <v>420</v>
      </c>
      <c r="M2512" s="113" t="s">
        <v>384</v>
      </c>
      <c r="N2512" s="113" t="s">
        <v>35</v>
      </c>
      <c r="O2512" s="113" t="s">
        <v>386</v>
      </c>
      <c r="P2512" s="113" t="s">
        <v>824</v>
      </c>
      <c r="Q2512" s="113">
        <v>7</v>
      </c>
      <c r="R2512" s="113" t="s">
        <v>63</v>
      </c>
      <c r="S2512" s="84" t="str">
        <f t="shared" si="273"/>
        <v>BOATER WHEAT</v>
      </c>
      <c r="T2512" s="84" t="str">
        <f t="shared" si="276"/>
        <v>бежевый</v>
      </c>
      <c r="Y2512" s="60">
        <f t="shared" si="277"/>
        <v>2</v>
      </c>
      <c r="Z2512" s="49">
        <f t="shared" si="278"/>
        <v>503</v>
      </c>
      <c r="AA2512" s="60">
        <f t="shared" si="279"/>
        <v>2503</v>
      </c>
    </row>
    <row r="2513" spans="1:27">
      <c r="A2513" s="84" t="str">
        <f t="shared" si="274"/>
        <v>36985036</v>
      </c>
      <c r="B2513" s="84" t="str">
        <f t="shared" si="275"/>
        <v>02-504-14</v>
      </c>
      <c r="C2513" s="113" t="s">
        <v>4607</v>
      </c>
      <c r="D2513" s="113" t="s">
        <v>4608</v>
      </c>
      <c r="E2513" s="113" t="s">
        <v>790</v>
      </c>
      <c r="F2513" s="114">
        <v>55</v>
      </c>
      <c r="G2513" s="113" t="s">
        <v>4609</v>
      </c>
      <c r="H2513" s="113" t="s">
        <v>86</v>
      </c>
      <c r="I2513" s="113" t="s">
        <v>799</v>
      </c>
      <c r="J2513" s="113" t="s">
        <v>331</v>
      </c>
      <c r="K2513" s="113" t="s">
        <v>382</v>
      </c>
      <c r="L2513" s="113" t="s">
        <v>420</v>
      </c>
      <c r="M2513" s="113" t="s">
        <v>384</v>
      </c>
      <c r="N2513" s="113" t="s">
        <v>35</v>
      </c>
      <c r="O2513" s="113" t="s">
        <v>396</v>
      </c>
      <c r="P2513" s="113" t="s">
        <v>824</v>
      </c>
      <c r="Q2513" s="113">
        <v>6</v>
      </c>
      <c r="R2513" s="113" t="s">
        <v>86</v>
      </c>
      <c r="S2513" s="84" t="str">
        <f t="shared" si="273"/>
        <v>WESTERN MONTERREY BAY MAIZE</v>
      </c>
      <c r="T2513" s="84" t="str">
        <f t="shared" si="276"/>
        <v>коричневый</v>
      </c>
      <c r="Y2513" s="60">
        <f t="shared" si="277"/>
        <v>2</v>
      </c>
      <c r="Z2513" s="49">
        <f t="shared" si="278"/>
        <v>504</v>
      </c>
      <c r="AA2513" s="60">
        <f t="shared" si="279"/>
        <v>2504</v>
      </c>
    </row>
    <row r="2514" spans="1:27">
      <c r="A2514" s="84" t="str">
        <f t="shared" si="274"/>
        <v>36985036</v>
      </c>
      <c r="B2514" s="84" t="str">
        <f t="shared" si="275"/>
        <v>02-504-14</v>
      </c>
      <c r="C2514" s="113" t="s">
        <v>4610</v>
      </c>
      <c r="D2514" s="113" t="s">
        <v>4608</v>
      </c>
      <c r="E2514" s="113" t="s">
        <v>787</v>
      </c>
      <c r="F2514" s="114">
        <v>57</v>
      </c>
      <c r="G2514" s="113" t="s">
        <v>4609</v>
      </c>
      <c r="H2514" s="113" t="s">
        <v>86</v>
      </c>
      <c r="I2514" s="113" t="s">
        <v>799</v>
      </c>
      <c r="J2514" s="113" t="s">
        <v>331</v>
      </c>
      <c r="K2514" s="113" t="s">
        <v>382</v>
      </c>
      <c r="L2514" s="113" t="s">
        <v>420</v>
      </c>
      <c r="M2514" s="113" t="s">
        <v>384</v>
      </c>
      <c r="N2514" s="113" t="s">
        <v>35</v>
      </c>
      <c r="O2514" s="113" t="s">
        <v>396</v>
      </c>
      <c r="P2514" s="113" t="s">
        <v>824</v>
      </c>
      <c r="Q2514" s="113">
        <v>6</v>
      </c>
      <c r="R2514" s="113" t="s">
        <v>86</v>
      </c>
      <c r="S2514" s="84" t="str">
        <f t="shared" si="273"/>
        <v>WESTERN MONTERREY BAY MAIZE</v>
      </c>
      <c r="T2514" s="84" t="str">
        <f t="shared" si="276"/>
        <v>коричневый</v>
      </c>
      <c r="Y2514" s="60">
        <f t="shared" si="277"/>
        <v>2</v>
      </c>
      <c r="Z2514" s="49">
        <f t="shared" si="278"/>
        <v>504</v>
      </c>
      <c r="AA2514" s="60">
        <f t="shared" si="279"/>
        <v>2504</v>
      </c>
    </row>
    <row r="2515" spans="1:27">
      <c r="A2515" s="84" t="str">
        <f t="shared" si="274"/>
        <v>36985036</v>
      </c>
      <c r="B2515" s="84" t="str">
        <f t="shared" si="275"/>
        <v>02-504-14</v>
      </c>
      <c r="C2515" s="113" t="s">
        <v>4611</v>
      </c>
      <c r="D2515" s="113" t="s">
        <v>4608</v>
      </c>
      <c r="E2515" s="113" t="s">
        <v>785</v>
      </c>
      <c r="F2515" s="114">
        <v>59</v>
      </c>
      <c r="G2515" s="113" t="s">
        <v>4609</v>
      </c>
      <c r="H2515" s="113" t="s">
        <v>86</v>
      </c>
      <c r="I2515" s="113" t="s">
        <v>799</v>
      </c>
      <c r="J2515" s="113" t="s">
        <v>331</v>
      </c>
      <c r="K2515" s="113" t="s">
        <v>382</v>
      </c>
      <c r="L2515" s="113" t="s">
        <v>420</v>
      </c>
      <c r="M2515" s="113" t="s">
        <v>384</v>
      </c>
      <c r="N2515" s="113" t="s">
        <v>35</v>
      </c>
      <c r="O2515" s="113" t="s">
        <v>396</v>
      </c>
      <c r="P2515" s="113" t="s">
        <v>824</v>
      </c>
      <c r="Q2515" s="113">
        <v>6</v>
      </c>
      <c r="R2515" s="113" t="s">
        <v>86</v>
      </c>
      <c r="S2515" s="84" t="str">
        <f t="shared" si="273"/>
        <v>WESTERN MONTERREY BAY MAIZE</v>
      </c>
      <c r="T2515" s="84" t="str">
        <f t="shared" si="276"/>
        <v>коричневый</v>
      </c>
      <c r="Y2515" s="60">
        <f t="shared" si="277"/>
        <v>2</v>
      </c>
      <c r="Z2515" s="49">
        <f t="shared" si="278"/>
        <v>504</v>
      </c>
      <c r="AA2515" s="60">
        <f t="shared" si="279"/>
        <v>2504</v>
      </c>
    </row>
    <row r="2516" spans="1:27">
      <c r="A2516" s="84" t="str">
        <f t="shared" si="274"/>
        <v>36985036</v>
      </c>
      <c r="B2516" s="84" t="str">
        <f t="shared" si="275"/>
        <v>02-504-14</v>
      </c>
      <c r="C2516" s="113" t="s">
        <v>4612</v>
      </c>
      <c r="D2516" s="113" t="s">
        <v>4608</v>
      </c>
      <c r="E2516" s="113" t="s">
        <v>788</v>
      </c>
      <c r="F2516" s="114">
        <v>61</v>
      </c>
      <c r="G2516" s="113" t="s">
        <v>4609</v>
      </c>
      <c r="H2516" s="113" t="s">
        <v>86</v>
      </c>
      <c r="I2516" s="113" t="s">
        <v>799</v>
      </c>
      <c r="J2516" s="113" t="s">
        <v>331</v>
      </c>
      <c r="K2516" s="113" t="s">
        <v>382</v>
      </c>
      <c r="L2516" s="113" t="s">
        <v>420</v>
      </c>
      <c r="M2516" s="113" t="s">
        <v>384</v>
      </c>
      <c r="N2516" s="113" t="s">
        <v>35</v>
      </c>
      <c r="O2516" s="113" t="s">
        <v>396</v>
      </c>
      <c r="P2516" s="113" t="s">
        <v>824</v>
      </c>
      <c r="Q2516" s="113">
        <v>6</v>
      </c>
      <c r="R2516" s="113" t="s">
        <v>86</v>
      </c>
      <c r="S2516" s="84" t="str">
        <f t="shared" si="273"/>
        <v>WESTERN MONTERREY BAY MAIZE</v>
      </c>
      <c r="T2516" s="84" t="str">
        <f t="shared" si="276"/>
        <v>коричневый</v>
      </c>
      <c r="Y2516" s="60">
        <f t="shared" si="277"/>
        <v>2</v>
      </c>
      <c r="Z2516" s="49">
        <f t="shared" si="278"/>
        <v>504</v>
      </c>
      <c r="AA2516" s="60">
        <f t="shared" si="279"/>
        <v>2504</v>
      </c>
    </row>
    <row r="2517" spans="1:27">
      <c r="A2517" s="84" t="str">
        <f t="shared" si="274"/>
        <v>369851867</v>
      </c>
      <c r="B2517" s="84" t="str">
        <f t="shared" si="275"/>
        <v>02-505-14</v>
      </c>
      <c r="C2517" s="113" t="s">
        <v>4613</v>
      </c>
      <c r="D2517" s="113" t="s">
        <v>4614</v>
      </c>
      <c r="E2517" s="113" t="s">
        <v>790</v>
      </c>
      <c r="F2517" s="114">
        <v>55</v>
      </c>
      <c r="G2517" s="113" t="s">
        <v>4615</v>
      </c>
      <c r="H2517" s="113" t="s">
        <v>86</v>
      </c>
      <c r="I2517" s="113" t="s">
        <v>799</v>
      </c>
      <c r="J2517" s="113" t="s">
        <v>331</v>
      </c>
      <c r="K2517" s="113" t="s">
        <v>382</v>
      </c>
      <c r="L2517" s="113" t="s">
        <v>420</v>
      </c>
      <c r="M2517" s="113" t="s">
        <v>384</v>
      </c>
      <c r="N2517" s="113" t="s">
        <v>35</v>
      </c>
      <c r="O2517" s="113" t="s">
        <v>386</v>
      </c>
      <c r="P2517" s="113" t="s">
        <v>824</v>
      </c>
      <c r="Q2517" s="113">
        <v>67</v>
      </c>
      <c r="R2517" s="113" t="s">
        <v>86</v>
      </c>
      <c r="S2517" s="84" t="str">
        <f t="shared" si="273"/>
        <v>WESTERN RAFFIA</v>
      </c>
      <c r="T2517" s="84" t="str">
        <f t="shared" si="276"/>
        <v>коричневый</v>
      </c>
      <c r="Y2517" s="60">
        <f t="shared" si="277"/>
        <v>2</v>
      </c>
      <c r="Z2517" s="49">
        <f t="shared" si="278"/>
        <v>505</v>
      </c>
      <c r="AA2517" s="60">
        <f t="shared" si="279"/>
        <v>2505</v>
      </c>
    </row>
    <row r="2518" spans="1:27">
      <c r="A2518" s="84" t="str">
        <f t="shared" si="274"/>
        <v>369851867</v>
      </c>
      <c r="B2518" s="84" t="str">
        <f t="shared" si="275"/>
        <v>02-505-14</v>
      </c>
      <c r="C2518" s="113" t="s">
        <v>4616</v>
      </c>
      <c r="D2518" s="113" t="s">
        <v>4614</v>
      </c>
      <c r="E2518" s="113" t="s">
        <v>787</v>
      </c>
      <c r="F2518" s="114">
        <v>57</v>
      </c>
      <c r="G2518" s="113" t="s">
        <v>4615</v>
      </c>
      <c r="H2518" s="113" t="s">
        <v>86</v>
      </c>
      <c r="I2518" s="113" t="s">
        <v>799</v>
      </c>
      <c r="J2518" s="113" t="s">
        <v>331</v>
      </c>
      <c r="K2518" s="113" t="s">
        <v>382</v>
      </c>
      <c r="L2518" s="113" t="s">
        <v>420</v>
      </c>
      <c r="M2518" s="113" t="s">
        <v>384</v>
      </c>
      <c r="N2518" s="113" t="s">
        <v>35</v>
      </c>
      <c r="O2518" s="113" t="s">
        <v>386</v>
      </c>
      <c r="P2518" s="113" t="s">
        <v>824</v>
      </c>
      <c r="Q2518" s="113">
        <v>67</v>
      </c>
      <c r="R2518" s="113" t="s">
        <v>86</v>
      </c>
      <c r="S2518" s="84" t="str">
        <f t="shared" si="273"/>
        <v>WESTERN RAFFIA</v>
      </c>
      <c r="T2518" s="84" t="str">
        <f t="shared" si="276"/>
        <v>коричневый</v>
      </c>
      <c r="Y2518" s="60">
        <f t="shared" si="277"/>
        <v>2</v>
      </c>
      <c r="Z2518" s="49">
        <f t="shared" si="278"/>
        <v>505</v>
      </c>
      <c r="AA2518" s="60">
        <f t="shared" si="279"/>
        <v>2505</v>
      </c>
    </row>
    <row r="2519" spans="1:27">
      <c r="A2519" s="84" t="str">
        <f t="shared" si="274"/>
        <v>369851867</v>
      </c>
      <c r="B2519" s="84" t="str">
        <f t="shared" si="275"/>
        <v>02-505-14</v>
      </c>
      <c r="C2519" s="113" t="s">
        <v>4617</v>
      </c>
      <c r="D2519" s="113" t="s">
        <v>4614</v>
      </c>
      <c r="E2519" s="113" t="s">
        <v>785</v>
      </c>
      <c r="F2519" s="114">
        <v>59</v>
      </c>
      <c r="G2519" s="113" t="s">
        <v>4615</v>
      </c>
      <c r="H2519" s="113" t="s">
        <v>86</v>
      </c>
      <c r="I2519" s="113" t="s">
        <v>799</v>
      </c>
      <c r="J2519" s="113" t="s">
        <v>331</v>
      </c>
      <c r="K2519" s="113" t="s">
        <v>382</v>
      </c>
      <c r="L2519" s="113" t="s">
        <v>420</v>
      </c>
      <c r="M2519" s="113" t="s">
        <v>384</v>
      </c>
      <c r="N2519" s="113" t="s">
        <v>35</v>
      </c>
      <c r="O2519" s="113" t="s">
        <v>386</v>
      </c>
      <c r="P2519" s="113" t="s">
        <v>824</v>
      </c>
      <c r="Q2519" s="113">
        <v>67</v>
      </c>
      <c r="R2519" s="113" t="s">
        <v>86</v>
      </c>
      <c r="S2519" s="84" t="str">
        <f t="shared" si="273"/>
        <v>WESTERN RAFFIA</v>
      </c>
      <c r="T2519" s="84" t="str">
        <f t="shared" si="276"/>
        <v>коричневый</v>
      </c>
      <c r="Y2519" s="60">
        <f t="shared" si="277"/>
        <v>2</v>
      </c>
      <c r="Z2519" s="49">
        <f t="shared" si="278"/>
        <v>505</v>
      </c>
      <c r="AA2519" s="60">
        <f t="shared" si="279"/>
        <v>2505</v>
      </c>
    </row>
    <row r="2520" spans="1:27">
      <c r="A2520" s="84" t="str">
        <f t="shared" si="274"/>
        <v>369851867</v>
      </c>
      <c r="B2520" s="84" t="str">
        <f t="shared" si="275"/>
        <v>02-505-14</v>
      </c>
      <c r="C2520" s="113" t="s">
        <v>4618</v>
      </c>
      <c r="D2520" s="113" t="s">
        <v>4614</v>
      </c>
      <c r="E2520" s="113" t="s">
        <v>788</v>
      </c>
      <c r="F2520" s="114">
        <v>61</v>
      </c>
      <c r="G2520" s="113" t="s">
        <v>4615</v>
      </c>
      <c r="H2520" s="113" t="s">
        <v>86</v>
      </c>
      <c r="I2520" s="113" t="s">
        <v>799</v>
      </c>
      <c r="J2520" s="113" t="s">
        <v>331</v>
      </c>
      <c r="K2520" s="113" t="s">
        <v>382</v>
      </c>
      <c r="L2520" s="113" t="s">
        <v>420</v>
      </c>
      <c r="M2520" s="113" t="s">
        <v>384</v>
      </c>
      <c r="N2520" s="113" t="s">
        <v>35</v>
      </c>
      <c r="O2520" s="113" t="s">
        <v>386</v>
      </c>
      <c r="P2520" s="113" t="s">
        <v>824</v>
      </c>
      <c r="Q2520" s="113">
        <v>67</v>
      </c>
      <c r="R2520" s="113" t="s">
        <v>86</v>
      </c>
      <c r="S2520" s="84" t="str">
        <f t="shared" si="273"/>
        <v>WESTERN RAFFIA</v>
      </c>
      <c r="T2520" s="84" t="str">
        <f t="shared" si="276"/>
        <v>коричневый</v>
      </c>
      <c r="Y2520" s="60">
        <f t="shared" si="277"/>
        <v>2</v>
      </c>
      <c r="Z2520" s="49">
        <f t="shared" si="278"/>
        <v>505</v>
      </c>
      <c r="AA2520" s="60">
        <f t="shared" si="279"/>
        <v>2505</v>
      </c>
    </row>
    <row r="2521" spans="1:27">
      <c r="A2521" s="84" t="str">
        <f t="shared" si="274"/>
        <v>6640601422</v>
      </c>
      <c r="B2521" s="84" t="str">
        <f t="shared" si="275"/>
        <v>02-268-06</v>
      </c>
      <c r="C2521" s="113" t="s">
        <v>4619</v>
      </c>
      <c r="D2521" s="113" t="s">
        <v>4620</v>
      </c>
      <c r="E2521" s="113" t="s">
        <v>813</v>
      </c>
      <c r="F2521" s="114">
        <v>56</v>
      </c>
      <c r="G2521" s="113" t="s">
        <v>2519</v>
      </c>
      <c r="H2521" s="113" t="s">
        <v>71</v>
      </c>
      <c r="I2521" s="113" t="s">
        <v>786</v>
      </c>
      <c r="J2521" s="113" t="s">
        <v>349</v>
      </c>
      <c r="K2521" s="113" t="s">
        <v>382</v>
      </c>
      <c r="L2521" s="113" t="s">
        <v>420</v>
      </c>
      <c r="M2521" s="113" t="s">
        <v>388</v>
      </c>
      <c r="N2521" s="113" t="s">
        <v>44</v>
      </c>
      <c r="O2521" s="113" t="s">
        <v>433</v>
      </c>
      <c r="P2521" s="113" t="s">
        <v>824</v>
      </c>
      <c r="Q2521" s="113">
        <v>422</v>
      </c>
      <c r="R2521" s="113" t="s">
        <v>71</v>
      </c>
      <c r="S2521" s="84" t="str">
        <f t="shared" si="273"/>
        <v>6-PANEL DONEGAL</v>
      </c>
      <c r="T2521" s="84" t="str">
        <f t="shared" si="276"/>
        <v>синий</v>
      </c>
      <c r="Y2521" s="60">
        <f t="shared" si="277"/>
        <v>2</v>
      </c>
      <c r="Z2521" s="49">
        <f t="shared" si="278"/>
        <v>268</v>
      </c>
      <c r="AA2521" s="60">
        <f t="shared" si="279"/>
        <v>2268</v>
      </c>
    </row>
    <row r="2522" spans="1:27">
      <c r="A2522" s="84" t="str">
        <f t="shared" si="274"/>
        <v>6640601422</v>
      </c>
      <c r="B2522" s="84" t="str">
        <f t="shared" si="275"/>
        <v>02-268-06</v>
      </c>
      <c r="C2522" s="113" t="s">
        <v>4621</v>
      </c>
      <c r="D2522" s="113" t="s">
        <v>4620</v>
      </c>
      <c r="E2522" s="113" t="s">
        <v>787</v>
      </c>
      <c r="F2522" s="114">
        <v>57</v>
      </c>
      <c r="G2522" s="113" t="s">
        <v>2519</v>
      </c>
      <c r="H2522" s="113" t="s">
        <v>71</v>
      </c>
      <c r="I2522" s="113" t="s">
        <v>786</v>
      </c>
      <c r="J2522" s="113" t="s">
        <v>349</v>
      </c>
      <c r="K2522" s="113" t="s">
        <v>382</v>
      </c>
      <c r="L2522" s="113" t="s">
        <v>420</v>
      </c>
      <c r="M2522" s="113" t="s">
        <v>388</v>
      </c>
      <c r="N2522" s="113" t="s">
        <v>44</v>
      </c>
      <c r="O2522" s="113" t="s">
        <v>433</v>
      </c>
      <c r="P2522" s="113" t="s">
        <v>824</v>
      </c>
      <c r="Q2522" s="113">
        <v>422</v>
      </c>
      <c r="R2522" s="113" t="s">
        <v>71</v>
      </c>
      <c r="S2522" s="84" t="str">
        <f t="shared" si="273"/>
        <v>6-PANEL DONEGAL</v>
      </c>
      <c r="T2522" s="84" t="str">
        <f t="shared" si="276"/>
        <v>синий</v>
      </c>
      <c r="Y2522" s="60">
        <f t="shared" si="277"/>
        <v>2</v>
      </c>
      <c r="Z2522" s="49">
        <f t="shared" si="278"/>
        <v>268</v>
      </c>
      <c r="AA2522" s="60">
        <f t="shared" si="279"/>
        <v>2268</v>
      </c>
    </row>
    <row r="2523" spans="1:27">
      <c r="A2523" s="84" t="str">
        <f t="shared" si="274"/>
        <v>6640601422</v>
      </c>
      <c r="B2523" s="84" t="str">
        <f t="shared" si="275"/>
        <v>02-268-06</v>
      </c>
      <c r="C2523" s="113" t="s">
        <v>4622</v>
      </c>
      <c r="D2523" s="113" t="s">
        <v>4620</v>
      </c>
      <c r="E2523" s="113" t="s">
        <v>797</v>
      </c>
      <c r="F2523" s="114">
        <v>58</v>
      </c>
      <c r="G2523" s="113" t="s">
        <v>2519</v>
      </c>
      <c r="H2523" s="113" t="s">
        <v>71</v>
      </c>
      <c r="I2523" s="113" t="s">
        <v>786</v>
      </c>
      <c r="J2523" s="113" t="s">
        <v>349</v>
      </c>
      <c r="K2523" s="113" t="s">
        <v>382</v>
      </c>
      <c r="L2523" s="113" t="s">
        <v>420</v>
      </c>
      <c r="M2523" s="113" t="s">
        <v>388</v>
      </c>
      <c r="N2523" s="113" t="s">
        <v>44</v>
      </c>
      <c r="O2523" s="113" t="s">
        <v>433</v>
      </c>
      <c r="P2523" s="113" t="s">
        <v>824</v>
      </c>
      <c r="Q2523" s="113">
        <v>422</v>
      </c>
      <c r="R2523" s="113" t="s">
        <v>71</v>
      </c>
      <c r="S2523" s="84" t="str">
        <f t="shared" si="273"/>
        <v>6-PANEL DONEGAL</v>
      </c>
      <c r="T2523" s="84" t="str">
        <f t="shared" si="276"/>
        <v>синий</v>
      </c>
      <c r="Y2523" s="60">
        <f t="shared" si="277"/>
        <v>2</v>
      </c>
      <c r="Z2523" s="49">
        <f t="shared" si="278"/>
        <v>268</v>
      </c>
      <c r="AA2523" s="60">
        <f t="shared" si="279"/>
        <v>2268</v>
      </c>
    </row>
    <row r="2524" spans="1:27">
      <c r="A2524" s="84" t="str">
        <f t="shared" si="274"/>
        <v>6640601422</v>
      </c>
      <c r="B2524" s="84" t="str">
        <f t="shared" si="275"/>
        <v>02-268-06</v>
      </c>
      <c r="C2524" s="113" t="s">
        <v>4623</v>
      </c>
      <c r="D2524" s="113" t="s">
        <v>4620</v>
      </c>
      <c r="E2524" s="113" t="s">
        <v>785</v>
      </c>
      <c r="F2524" s="114">
        <v>59</v>
      </c>
      <c r="G2524" s="113" t="s">
        <v>2519</v>
      </c>
      <c r="H2524" s="113" t="s">
        <v>71</v>
      </c>
      <c r="I2524" s="113" t="s">
        <v>786</v>
      </c>
      <c r="J2524" s="113" t="s">
        <v>349</v>
      </c>
      <c r="K2524" s="113" t="s">
        <v>382</v>
      </c>
      <c r="L2524" s="113" t="s">
        <v>420</v>
      </c>
      <c r="M2524" s="113" t="s">
        <v>388</v>
      </c>
      <c r="N2524" s="113" t="s">
        <v>44</v>
      </c>
      <c r="O2524" s="113" t="s">
        <v>433</v>
      </c>
      <c r="P2524" s="113" t="s">
        <v>824</v>
      </c>
      <c r="Q2524" s="113">
        <v>422</v>
      </c>
      <c r="R2524" s="113" t="s">
        <v>71</v>
      </c>
      <c r="S2524" s="84" t="str">
        <f t="shared" si="273"/>
        <v>6-PANEL DONEGAL</v>
      </c>
      <c r="T2524" s="84" t="str">
        <f t="shared" si="276"/>
        <v>синий</v>
      </c>
      <c r="Y2524" s="60">
        <f t="shared" si="277"/>
        <v>2</v>
      </c>
      <c r="Z2524" s="49">
        <f t="shared" si="278"/>
        <v>268</v>
      </c>
      <c r="AA2524" s="60">
        <f t="shared" si="279"/>
        <v>2268</v>
      </c>
    </row>
    <row r="2525" spans="1:27">
      <c r="A2525" s="84" t="str">
        <f t="shared" si="274"/>
        <v>6640601422</v>
      </c>
      <c r="B2525" s="84" t="str">
        <f t="shared" si="275"/>
        <v>02-268-06</v>
      </c>
      <c r="C2525" s="113" t="s">
        <v>4624</v>
      </c>
      <c r="D2525" s="113" t="s">
        <v>4620</v>
      </c>
      <c r="E2525" s="113" t="s">
        <v>798</v>
      </c>
      <c r="F2525" s="114">
        <v>60</v>
      </c>
      <c r="G2525" s="113" t="s">
        <v>2519</v>
      </c>
      <c r="H2525" s="113" t="s">
        <v>71</v>
      </c>
      <c r="I2525" s="113" t="s">
        <v>786</v>
      </c>
      <c r="J2525" s="113" t="s">
        <v>349</v>
      </c>
      <c r="K2525" s="113" t="s">
        <v>382</v>
      </c>
      <c r="L2525" s="113" t="s">
        <v>420</v>
      </c>
      <c r="M2525" s="113" t="s">
        <v>388</v>
      </c>
      <c r="N2525" s="113" t="s">
        <v>44</v>
      </c>
      <c r="O2525" s="113" t="s">
        <v>433</v>
      </c>
      <c r="P2525" s="113" t="s">
        <v>824</v>
      </c>
      <c r="Q2525" s="113">
        <v>422</v>
      </c>
      <c r="R2525" s="113" t="s">
        <v>71</v>
      </c>
      <c r="S2525" s="84" t="str">
        <f t="shared" si="273"/>
        <v>6-PANEL DONEGAL</v>
      </c>
      <c r="T2525" s="84" t="str">
        <f t="shared" si="276"/>
        <v>синий</v>
      </c>
      <c r="Y2525" s="60">
        <f t="shared" si="277"/>
        <v>2</v>
      </c>
      <c r="Z2525" s="49">
        <f t="shared" si="278"/>
        <v>268</v>
      </c>
      <c r="AA2525" s="60">
        <f t="shared" si="279"/>
        <v>2268</v>
      </c>
    </row>
    <row r="2526" spans="1:27">
      <c r="A2526" s="84" t="str">
        <f t="shared" si="274"/>
        <v>6640601422</v>
      </c>
      <c r="B2526" s="84" t="str">
        <f t="shared" si="275"/>
        <v>02-268-06</v>
      </c>
      <c r="C2526" s="113" t="s">
        <v>4625</v>
      </c>
      <c r="D2526" s="113" t="s">
        <v>4620</v>
      </c>
      <c r="E2526" s="113" t="s">
        <v>788</v>
      </c>
      <c r="F2526" s="114">
        <v>61</v>
      </c>
      <c r="G2526" s="113" t="s">
        <v>2519</v>
      </c>
      <c r="H2526" s="113" t="s">
        <v>71</v>
      </c>
      <c r="I2526" s="113" t="s">
        <v>786</v>
      </c>
      <c r="J2526" s="113" t="s">
        <v>349</v>
      </c>
      <c r="K2526" s="113" t="s">
        <v>382</v>
      </c>
      <c r="L2526" s="113" t="s">
        <v>420</v>
      </c>
      <c r="M2526" s="113" t="s">
        <v>388</v>
      </c>
      <c r="N2526" s="113" t="s">
        <v>44</v>
      </c>
      <c r="O2526" s="113" t="s">
        <v>433</v>
      </c>
      <c r="P2526" s="113" t="s">
        <v>824</v>
      </c>
      <c r="Q2526" s="113">
        <v>422</v>
      </c>
      <c r="R2526" s="113" t="s">
        <v>71</v>
      </c>
      <c r="S2526" s="84" t="str">
        <f t="shared" si="273"/>
        <v>6-PANEL DONEGAL</v>
      </c>
      <c r="T2526" s="84" t="str">
        <f t="shared" si="276"/>
        <v>синий</v>
      </c>
      <c r="Y2526" s="60">
        <f t="shared" si="277"/>
        <v>2</v>
      </c>
      <c r="Z2526" s="49">
        <f t="shared" si="278"/>
        <v>268</v>
      </c>
      <c r="AA2526" s="60">
        <f t="shared" si="279"/>
        <v>2268</v>
      </c>
    </row>
    <row r="2527" spans="1:27">
      <c r="A2527" s="84" t="str">
        <f t="shared" si="274"/>
        <v>6640601422</v>
      </c>
      <c r="B2527" s="84" t="str">
        <f t="shared" si="275"/>
        <v>02-268-06</v>
      </c>
      <c r="C2527" s="113" t="s">
        <v>4626</v>
      </c>
      <c r="D2527" s="113" t="s">
        <v>4620</v>
      </c>
      <c r="E2527" s="113" t="s">
        <v>835</v>
      </c>
      <c r="F2527" s="114">
        <v>62</v>
      </c>
      <c r="G2527" s="113" t="s">
        <v>2519</v>
      </c>
      <c r="H2527" s="113" t="s">
        <v>71</v>
      </c>
      <c r="I2527" s="113" t="s">
        <v>786</v>
      </c>
      <c r="J2527" s="113" t="s">
        <v>349</v>
      </c>
      <c r="K2527" s="113" t="s">
        <v>382</v>
      </c>
      <c r="L2527" s="113" t="s">
        <v>420</v>
      </c>
      <c r="M2527" s="113" t="s">
        <v>388</v>
      </c>
      <c r="N2527" s="113" t="s">
        <v>44</v>
      </c>
      <c r="O2527" s="113" t="s">
        <v>433</v>
      </c>
      <c r="P2527" s="113" t="s">
        <v>824</v>
      </c>
      <c r="Q2527" s="113">
        <v>422</v>
      </c>
      <c r="R2527" s="113" t="s">
        <v>71</v>
      </c>
      <c r="S2527" s="84" t="str">
        <f t="shared" si="273"/>
        <v>6-PANEL DONEGAL</v>
      </c>
      <c r="T2527" s="84" t="str">
        <f t="shared" si="276"/>
        <v>синий</v>
      </c>
      <c r="Y2527" s="60">
        <f t="shared" si="277"/>
        <v>2</v>
      </c>
      <c r="Z2527" s="49">
        <f t="shared" si="278"/>
        <v>268</v>
      </c>
      <c r="AA2527" s="60">
        <f t="shared" si="279"/>
        <v>2268</v>
      </c>
    </row>
    <row r="2528" spans="1:27">
      <c r="A2528" s="84" t="str">
        <f t="shared" si="274"/>
        <v>6640601422</v>
      </c>
      <c r="B2528" s="84" t="str">
        <f t="shared" si="275"/>
        <v>02-268-06</v>
      </c>
      <c r="C2528" s="113" t="s">
        <v>4627</v>
      </c>
      <c r="D2528" s="113" t="s">
        <v>4620</v>
      </c>
      <c r="E2528" s="113" t="s">
        <v>790</v>
      </c>
      <c r="F2528" s="114">
        <v>55</v>
      </c>
      <c r="G2528" s="113" t="s">
        <v>2519</v>
      </c>
      <c r="H2528" s="113" t="s">
        <v>71</v>
      </c>
      <c r="I2528" s="113" t="s">
        <v>786</v>
      </c>
      <c r="J2528" s="113" t="s">
        <v>349</v>
      </c>
      <c r="K2528" s="113" t="s">
        <v>382</v>
      </c>
      <c r="L2528" s="113" t="s">
        <v>420</v>
      </c>
      <c r="M2528" s="113" t="s">
        <v>388</v>
      </c>
      <c r="N2528" s="113" t="s">
        <v>44</v>
      </c>
      <c r="O2528" s="113" t="s">
        <v>433</v>
      </c>
      <c r="P2528" s="113" t="s">
        <v>824</v>
      </c>
      <c r="Q2528" s="113">
        <v>422</v>
      </c>
      <c r="R2528" s="113" t="s">
        <v>71</v>
      </c>
      <c r="S2528" s="84" t="str">
        <f t="shared" si="273"/>
        <v>6-PANEL DONEGAL</v>
      </c>
      <c r="T2528" s="84" t="str">
        <f t="shared" si="276"/>
        <v>синий</v>
      </c>
      <c r="Y2528" s="60">
        <f t="shared" si="277"/>
        <v>2</v>
      </c>
      <c r="Z2528" s="49">
        <f t="shared" si="278"/>
        <v>268</v>
      </c>
      <c r="AA2528" s="60">
        <f t="shared" si="279"/>
        <v>2268</v>
      </c>
    </row>
    <row r="2529" spans="1:27">
      <c r="A2529" s="84" t="str">
        <f t="shared" si="274"/>
        <v>771113567</v>
      </c>
      <c r="B2529" s="84" t="str">
        <f t="shared" si="275"/>
        <v>02-506-36</v>
      </c>
      <c r="C2529" s="113" t="s">
        <v>4628</v>
      </c>
      <c r="D2529" s="113" t="s">
        <v>4629</v>
      </c>
      <c r="E2529" s="113" t="s">
        <v>787</v>
      </c>
      <c r="F2529" s="114">
        <v>57</v>
      </c>
      <c r="G2529" s="113" t="s">
        <v>4630</v>
      </c>
      <c r="H2529" s="113" t="s">
        <v>187</v>
      </c>
      <c r="I2529" s="113" t="s">
        <v>792</v>
      </c>
      <c r="J2529" s="113" t="s">
        <v>327</v>
      </c>
      <c r="K2529" s="113" t="s">
        <v>382</v>
      </c>
      <c r="L2529" s="113" t="s">
        <v>420</v>
      </c>
      <c r="M2529" s="113" t="s">
        <v>388</v>
      </c>
      <c r="N2529" s="113" t="s">
        <v>43</v>
      </c>
      <c r="O2529" s="113" t="s">
        <v>448</v>
      </c>
      <c r="P2529" s="113" t="s">
        <v>824</v>
      </c>
      <c r="Q2529" s="113">
        <v>67</v>
      </c>
      <c r="R2529" s="113" t="s">
        <v>63</v>
      </c>
      <c r="S2529" s="84" t="str">
        <f t="shared" si="273"/>
        <v>BASEBALL CAP COTTON</v>
      </c>
      <c r="T2529" s="84" t="str">
        <f t="shared" si="276"/>
        <v>кремовый</v>
      </c>
      <c r="Y2529" s="60">
        <f t="shared" si="277"/>
        <v>2</v>
      </c>
      <c r="Z2529" s="49">
        <f t="shared" si="278"/>
        <v>506</v>
      </c>
      <c r="AA2529" s="60">
        <f t="shared" si="279"/>
        <v>2506</v>
      </c>
    </row>
    <row r="2530" spans="1:27">
      <c r="A2530" s="84" t="str">
        <f t="shared" si="274"/>
        <v>771113567</v>
      </c>
      <c r="B2530" s="84" t="str">
        <f t="shared" si="275"/>
        <v>02-506-36</v>
      </c>
      <c r="C2530" s="113" t="s">
        <v>4631</v>
      </c>
      <c r="D2530" s="113" t="s">
        <v>4629</v>
      </c>
      <c r="E2530" s="113" t="s">
        <v>785</v>
      </c>
      <c r="F2530" s="114">
        <v>59</v>
      </c>
      <c r="G2530" s="113" t="s">
        <v>4630</v>
      </c>
      <c r="H2530" s="113" t="s">
        <v>187</v>
      </c>
      <c r="I2530" s="113" t="s">
        <v>792</v>
      </c>
      <c r="J2530" s="113" t="s">
        <v>327</v>
      </c>
      <c r="K2530" s="113" t="s">
        <v>382</v>
      </c>
      <c r="L2530" s="113" t="s">
        <v>420</v>
      </c>
      <c r="M2530" s="113" t="s">
        <v>388</v>
      </c>
      <c r="N2530" s="113" t="s">
        <v>43</v>
      </c>
      <c r="O2530" s="113" t="s">
        <v>448</v>
      </c>
      <c r="P2530" s="113" t="s">
        <v>824</v>
      </c>
      <c r="Q2530" s="113">
        <v>67</v>
      </c>
      <c r="R2530" s="113" t="s">
        <v>63</v>
      </c>
      <c r="S2530" s="84" t="str">
        <f t="shared" si="273"/>
        <v>BASEBALL CAP COTTON</v>
      </c>
      <c r="T2530" s="84" t="str">
        <f t="shared" si="276"/>
        <v>кремовый</v>
      </c>
      <c r="Y2530" s="60">
        <f t="shared" si="277"/>
        <v>2</v>
      </c>
      <c r="Z2530" s="49">
        <f t="shared" si="278"/>
        <v>506</v>
      </c>
      <c r="AA2530" s="60">
        <f t="shared" si="279"/>
        <v>2506</v>
      </c>
    </row>
    <row r="2531" spans="1:27">
      <c r="A2531" s="84" t="str">
        <f t="shared" si="274"/>
        <v>771113567</v>
      </c>
      <c r="B2531" s="84" t="str">
        <f t="shared" si="275"/>
        <v>02-506-36</v>
      </c>
      <c r="C2531" s="113" t="s">
        <v>4632</v>
      </c>
      <c r="D2531" s="113" t="s">
        <v>4629</v>
      </c>
      <c r="E2531" s="113" t="s">
        <v>788</v>
      </c>
      <c r="F2531" s="114">
        <v>61</v>
      </c>
      <c r="G2531" s="113" t="s">
        <v>4630</v>
      </c>
      <c r="H2531" s="113" t="s">
        <v>187</v>
      </c>
      <c r="I2531" s="113" t="s">
        <v>792</v>
      </c>
      <c r="J2531" s="113" t="s">
        <v>327</v>
      </c>
      <c r="K2531" s="113" t="s">
        <v>382</v>
      </c>
      <c r="L2531" s="113" t="s">
        <v>420</v>
      </c>
      <c r="M2531" s="113" t="s">
        <v>388</v>
      </c>
      <c r="N2531" s="113" t="s">
        <v>43</v>
      </c>
      <c r="O2531" s="113" t="s">
        <v>448</v>
      </c>
      <c r="P2531" s="113" t="s">
        <v>824</v>
      </c>
      <c r="Q2531" s="113">
        <v>67</v>
      </c>
      <c r="R2531" s="113" t="s">
        <v>63</v>
      </c>
      <c r="S2531" s="84" t="str">
        <f t="shared" si="273"/>
        <v>BASEBALL CAP COTTON</v>
      </c>
      <c r="T2531" s="84" t="str">
        <f t="shared" si="276"/>
        <v>кремовый</v>
      </c>
      <c r="Y2531" s="60">
        <f t="shared" si="277"/>
        <v>2</v>
      </c>
      <c r="Z2531" s="49">
        <f t="shared" si="278"/>
        <v>506</v>
      </c>
      <c r="AA2531" s="60">
        <f t="shared" si="279"/>
        <v>2506</v>
      </c>
    </row>
    <row r="2532" spans="1:27">
      <c r="A2532" s="84" t="str">
        <f t="shared" si="274"/>
        <v>77111376</v>
      </c>
      <c r="B2532" s="84" t="str">
        <f t="shared" si="275"/>
        <v>02-507-03</v>
      </c>
      <c r="C2532" s="113" t="s">
        <v>4633</v>
      </c>
      <c r="D2532" s="113" t="s">
        <v>4634</v>
      </c>
      <c r="E2532" s="113" t="s">
        <v>790</v>
      </c>
      <c r="F2532" s="114">
        <v>55</v>
      </c>
      <c r="G2532" s="113" t="s">
        <v>4635</v>
      </c>
      <c r="H2532" s="113" t="s">
        <v>86</v>
      </c>
      <c r="I2532" s="113" t="s">
        <v>820</v>
      </c>
      <c r="J2532" s="113" t="s">
        <v>356</v>
      </c>
      <c r="K2532" s="113" t="s">
        <v>382</v>
      </c>
      <c r="L2532" s="113" t="s">
        <v>420</v>
      </c>
      <c r="M2532" s="113" t="s">
        <v>388</v>
      </c>
      <c r="N2532" s="113" t="s">
        <v>43</v>
      </c>
      <c r="O2532" s="113" t="s">
        <v>448</v>
      </c>
      <c r="P2532" s="113" t="s">
        <v>824</v>
      </c>
      <c r="Q2532" s="113">
        <v>6</v>
      </c>
      <c r="R2532" s="113" t="s">
        <v>86</v>
      </c>
      <c r="S2532" s="84" t="str">
        <f t="shared" si="273"/>
        <v>BASEBALL CAP CO PES</v>
      </c>
      <c r="T2532" s="84" t="str">
        <f t="shared" si="276"/>
        <v>коричневый</v>
      </c>
      <c r="Y2532" s="60">
        <f t="shared" si="277"/>
        <v>2</v>
      </c>
      <c r="Z2532" s="49">
        <f t="shared" si="278"/>
        <v>507</v>
      </c>
      <c r="AA2532" s="60">
        <f t="shared" si="279"/>
        <v>2507</v>
      </c>
    </row>
    <row r="2533" spans="1:27">
      <c r="A2533" s="84" t="str">
        <f t="shared" si="274"/>
        <v>77111376</v>
      </c>
      <c r="B2533" s="84" t="str">
        <f t="shared" si="275"/>
        <v>02-507-03</v>
      </c>
      <c r="C2533" s="113" t="s">
        <v>4636</v>
      </c>
      <c r="D2533" s="113" t="s">
        <v>4634</v>
      </c>
      <c r="E2533" s="113" t="s">
        <v>787</v>
      </c>
      <c r="F2533" s="114">
        <v>57</v>
      </c>
      <c r="G2533" s="113" t="s">
        <v>4635</v>
      </c>
      <c r="H2533" s="113" t="s">
        <v>86</v>
      </c>
      <c r="I2533" s="113" t="s">
        <v>820</v>
      </c>
      <c r="J2533" s="113" t="s">
        <v>356</v>
      </c>
      <c r="K2533" s="113" t="s">
        <v>382</v>
      </c>
      <c r="L2533" s="113" t="s">
        <v>420</v>
      </c>
      <c r="M2533" s="113" t="s">
        <v>388</v>
      </c>
      <c r="N2533" s="113" t="s">
        <v>43</v>
      </c>
      <c r="O2533" s="113" t="s">
        <v>448</v>
      </c>
      <c r="P2533" s="113" t="s">
        <v>824</v>
      </c>
      <c r="Q2533" s="113">
        <v>6</v>
      </c>
      <c r="R2533" s="113" t="s">
        <v>86</v>
      </c>
      <c r="S2533" s="84" t="str">
        <f t="shared" si="273"/>
        <v>BASEBALL CAP CO PES</v>
      </c>
      <c r="T2533" s="84" t="str">
        <f t="shared" si="276"/>
        <v>коричневый</v>
      </c>
      <c r="Y2533" s="60">
        <f t="shared" si="277"/>
        <v>2</v>
      </c>
      <c r="Z2533" s="49">
        <f t="shared" si="278"/>
        <v>507</v>
      </c>
      <c r="AA2533" s="60">
        <f t="shared" si="279"/>
        <v>2507</v>
      </c>
    </row>
    <row r="2534" spans="1:27">
      <c r="A2534" s="84" t="str">
        <f t="shared" si="274"/>
        <v>77111376</v>
      </c>
      <c r="B2534" s="84" t="str">
        <f t="shared" si="275"/>
        <v>02-507-03</v>
      </c>
      <c r="C2534" s="113" t="s">
        <v>4637</v>
      </c>
      <c r="D2534" s="113" t="s">
        <v>4634</v>
      </c>
      <c r="E2534" s="113" t="s">
        <v>785</v>
      </c>
      <c r="F2534" s="114">
        <v>59</v>
      </c>
      <c r="G2534" s="113" t="s">
        <v>4635</v>
      </c>
      <c r="H2534" s="113" t="s">
        <v>86</v>
      </c>
      <c r="I2534" s="113" t="s">
        <v>820</v>
      </c>
      <c r="J2534" s="113" t="s">
        <v>356</v>
      </c>
      <c r="K2534" s="113" t="s">
        <v>382</v>
      </c>
      <c r="L2534" s="113" t="s">
        <v>420</v>
      </c>
      <c r="M2534" s="113" t="s">
        <v>388</v>
      </c>
      <c r="N2534" s="113" t="s">
        <v>43</v>
      </c>
      <c r="O2534" s="113" t="s">
        <v>448</v>
      </c>
      <c r="P2534" s="113" t="s">
        <v>824</v>
      </c>
      <c r="Q2534" s="113">
        <v>6</v>
      </c>
      <c r="R2534" s="113" t="s">
        <v>86</v>
      </c>
      <c r="S2534" s="84" t="str">
        <f t="shared" si="273"/>
        <v>BASEBALL CAP CO PES</v>
      </c>
      <c r="T2534" s="84" t="str">
        <f t="shared" si="276"/>
        <v>коричневый</v>
      </c>
      <c r="Y2534" s="60">
        <f t="shared" si="277"/>
        <v>2</v>
      </c>
      <c r="Z2534" s="49">
        <f t="shared" si="278"/>
        <v>507</v>
      </c>
      <c r="AA2534" s="60">
        <f t="shared" si="279"/>
        <v>2507</v>
      </c>
    </row>
    <row r="2535" spans="1:27">
      <c r="A2535" s="84" t="str">
        <f t="shared" si="274"/>
        <v>77111376</v>
      </c>
      <c r="B2535" s="84" t="str">
        <f t="shared" si="275"/>
        <v>02-507-03</v>
      </c>
      <c r="C2535" s="113" t="s">
        <v>4638</v>
      </c>
      <c r="D2535" s="113" t="s">
        <v>4634</v>
      </c>
      <c r="E2535" s="113" t="s">
        <v>788</v>
      </c>
      <c r="F2535" s="114">
        <v>61</v>
      </c>
      <c r="G2535" s="113" t="s">
        <v>4635</v>
      </c>
      <c r="H2535" s="113" t="s">
        <v>86</v>
      </c>
      <c r="I2535" s="113" t="s">
        <v>820</v>
      </c>
      <c r="J2535" s="113" t="s">
        <v>356</v>
      </c>
      <c r="K2535" s="113" t="s">
        <v>382</v>
      </c>
      <c r="L2535" s="113" t="s">
        <v>420</v>
      </c>
      <c r="M2535" s="113" t="s">
        <v>388</v>
      </c>
      <c r="N2535" s="113" t="s">
        <v>43</v>
      </c>
      <c r="O2535" s="113" t="s">
        <v>448</v>
      </c>
      <c r="P2535" s="113" t="s">
        <v>824</v>
      </c>
      <c r="Q2535" s="113">
        <v>6</v>
      </c>
      <c r="R2535" s="113" t="s">
        <v>86</v>
      </c>
      <c r="S2535" s="84" t="str">
        <f t="shared" si="273"/>
        <v>BASEBALL CAP CO PES</v>
      </c>
      <c r="T2535" s="84" t="str">
        <f t="shared" si="276"/>
        <v>коричневый</v>
      </c>
      <c r="Y2535" s="60">
        <f t="shared" si="277"/>
        <v>2</v>
      </c>
      <c r="Z2535" s="49">
        <f t="shared" si="278"/>
        <v>507</v>
      </c>
      <c r="AA2535" s="60">
        <f t="shared" si="279"/>
        <v>2507</v>
      </c>
    </row>
    <row r="2536" spans="1:27">
      <c r="A2536" s="84" t="str">
        <f t="shared" si="274"/>
        <v>77211092</v>
      </c>
      <c r="B2536" s="84" t="str">
        <f t="shared" si="275"/>
        <v>02-508-16</v>
      </c>
      <c r="C2536" s="113" t="s">
        <v>4639</v>
      </c>
      <c r="D2536" s="113" t="s">
        <v>4640</v>
      </c>
      <c r="E2536" s="113" t="s">
        <v>800</v>
      </c>
      <c r="F2536" s="114">
        <v>0</v>
      </c>
      <c r="G2536" s="113" t="s">
        <v>4641</v>
      </c>
      <c r="H2536" s="113" t="s">
        <v>55</v>
      </c>
      <c r="I2536" s="113" t="s">
        <v>792</v>
      </c>
      <c r="J2536" s="113" t="s">
        <v>327</v>
      </c>
      <c r="K2536" s="113" t="s">
        <v>382</v>
      </c>
      <c r="L2536" s="113" t="s">
        <v>420</v>
      </c>
      <c r="M2536" s="113" t="s">
        <v>388</v>
      </c>
      <c r="N2536" s="113" t="s">
        <v>43</v>
      </c>
      <c r="O2536" s="113" t="s">
        <v>386</v>
      </c>
      <c r="P2536" s="113" t="s">
        <v>824</v>
      </c>
      <c r="Q2536" s="113">
        <v>2</v>
      </c>
      <c r="R2536" s="113" t="s">
        <v>71</v>
      </c>
      <c r="S2536" s="84" t="str">
        <f t="shared" si="273"/>
        <v>BASEBALL CAP EAGLE</v>
      </c>
      <c r="T2536" s="84" t="str">
        <f t="shared" si="276"/>
        <v>темно-синий</v>
      </c>
      <c r="Y2536" s="60">
        <f t="shared" si="277"/>
        <v>2</v>
      </c>
      <c r="Z2536" s="49">
        <f t="shared" si="278"/>
        <v>508</v>
      </c>
      <c r="AA2536" s="60">
        <f t="shared" si="279"/>
        <v>2508</v>
      </c>
    </row>
    <row r="2537" spans="1:27">
      <c r="A2537" s="84" t="str">
        <f t="shared" si="274"/>
        <v>77273017</v>
      </c>
      <c r="B2537" s="84" t="str">
        <f t="shared" si="275"/>
        <v>02-509-14</v>
      </c>
      <c r="C2537" s="113" t="s">
        <v>4642</v>
      </c>
      <c r="D2537" s="113" t="s">
        <v>4643</v>
      </c>
      <c r="E2537" s="113" t="s">
        <v>800</v>
      </c>
      <c r="F2537" s="114">
        <v>0</v>
      </c>
      <c r="G2537" s="113" t="s">
        <v>4644</v>
      </c>
      <c r="H2537" s="113" t="s">
        <v>86</v>
      </c>
      <c r="I2537" s="113" t="s">
        <v>810</v>
      </c>
      <c r="J2537" s="113" t="s">
        <v>327</v>
      </c>
      <c r="K2537" s="113" t="s">
        <v>382</v>
      </c>
      <c r="L2537" s="113" t="s">
        <v>420</v>
      </c>
      <c r="M2537" s="113" t="s">
        <v>388</v>
      </c>
      <c r="N2537" s="113" t="s">
        <v>32</v>
      </c>
      <c r="O2537" s="113" t="s">
        <v>386</v>
      </c>
      <c r="P2537" s="113" t="s">
        <v>824</v>
      </c>
      <c r="Q2537" s="113">
        <v>7</v>
      </c>
      <c r="R2537" s="113" t="s">
        <v>86</v>
      </c>
      <c r="S2537" s="84" t="str">
        <f t="shared" si="273"/>
        <v>BASEBALL CAP CALF LEATHER</v>
      </c>
      <c r="T2537" s="84" t="str">
        <f t="shared" si="276"/>
        <v>коричневый</v>
      </c>
      <c r="Y2537" s="60">
        <f t="shared" si="277"/>
        <v>2</v>
      </c>
      <c r="Z2537" s="49">
        <f t="shared" si="278"/>
        <v>509</v>
      </c>
      <c r="AA2537" s="60">
        <f t="shared" si="279"/>
        <v>2509</v>
      </c>
    </row>
    <row r="2538" spans="1:27">
      <c r="A2538" s="84" t="str">
        <f t="shared" si="274"/>
        <v>77511715</v>
      </c>
      <c r="B2538" s="84" t="str">
        <f t="shared" si="275"/>
        <v>02-478-03</v>
      </c>
      <c r="C2538" s="113" t="s">
        <v>4645</v>
      </c>
      <c r="D2538" s="113" t="s">
        <v>4646</v>
      </c>
      <c r="E2538" s="113" t="s">
        <v>800</v>
      </c>
      <c r="F2538" s="114">
        <v>0</v>
      </c>
      <c r="G2538" s="113" t="s">
        <v>4443</v>
      </c>
      <c r="H2538" s="113" t="s">
        <v>195</v>
      </c>
      <c r="I2538" s="113" t="s">
        <v>792</v>
      </c>
      <c r="J2538" s="113" t="s">
        <v>356</v>
      </c>
      <c r="K2538" s="113" t="s">
        <v>382</v>
      </c>
      <c r="L2538" s="113" t="s">
        <v>420</v>
      </c>
      <c r="M2538" s="113" t="s">
        <v>388</v>
      </c>
      <c r="N2538" s="113" t="s">
        <v>43</v>
      </c>
      <c r="O2538" s="113" t="s">
        <v>386</v>
      </c>
      <c r="P2538" s="113" t="s">
        <v>824</v>
      </c>
      <c r="Q2538" s="113">
        <v>5</v>
      </c>
      <c r="R2538" s="113" t="s">
        <v>195</v>
      </c>
      <c r="S2538" s="84" t="str">
        <f t="shared" si="273"/>
        <v>TRUCKER CAP AMERICAN HERITAGE CLASSIC</v>
      </c>
      <c r="T2538" s="84" t="str">
        <f t="shared" si="276"/>
        <v>оливковый</v>
      </c>
      <c r="Y2538" s="60">
        <f t="shared" si="277"/>
        <v>2</v>
      </c>
      <c r="Z2538" s="49">
        <f t="shared" si="278"/>
        <v>478</v>
      </c>
      <c r="AA2538" s="60">
        <f t="shared" si="279"/>
        <v>2478</v>
      </c>
    </row>
    <row r="2539" spans="1:27">
      <c r="A2539" s="84" t="str">
        <f t="shared" si="274"/>
        <v>77511719</v>
      </c>
      <c r="B2539" s="84" t="str">
        <f t="shared" si="275"/>
        <v>02-478-20</v>
      </c>
      <c r="C2539" s="113" t="s">
        <v>4647</v>
      </c>
      <c r="D2539" s="113" t="s">
        <v>4648</v>
      </c>
      <c r="E2539" s="113" t="s">
        <v>800</v>
      </c>
      <c r="F2539" s="114">
        <v>0</v>
      </c>
      <c r="G2539" s="113" t="s">
        <v>4443</v>
      </c>
      <c r="H2539" s="113" t="s">
        <v>65</v>
      </c>
      <c r="I2539" s="113" t="s">
        <v>792</v>
      </c>
      <c r="J2539" s="113" t="s">
        <v>356</v>
      </c>
      <c r="K2539" s="113" t="s">
        <v>382</v>
      </c>
      <c r="L2539" s="113" t="s">
        <v>420</v>
      </c>
      <c r="M2539" s="113" t="s">
        <v>388</v>
      </c>
      <c r="N2539" s="113" t="s">
        <v>43</v>
      </c>
      <c r="O2539" s="113" t="s">
        <v>386</v>
      </c>
      <c r="P2539" s="113" t="s">
        <v>824</v>
      </c>
      <c r="Q2539" s="113">
        <v>9</v>
      </c>
      <c r="R2539" s="113" t="s">
        <v>65</v>
      </c>
      <c r="S2539" s="84" t="str">
        <f t="shared" si="273"/>
        <v>TRUCKER CAP AMERICAN HERITAGE CLASSIC</v>
      </c>
      <c r="T2539" s="84" t="str">
        <f t="shared" si="276"/>
        <v>желтый</v>
      </c>
      <c r="Y2539" s="60">
        <f t="shared" si="277"/>
        <v>2</v>
      </c>
      <c r="Z2539" s="49">
        <f t="shared" si="278"/>
        <v>478</v>
      </c>
      <c r="AA2539" s="60">
        <f t="shared" si="279"/>
        <v>2478</v>
      </c>
    </row>
    <row r="2540" spans="1:27">
      <c r="A2540" s="84" t="str">
        <f t="shared" si="274"/>
        <v>77511791</v>
      </c>
      <c r="B2540" s="84" t="str">
        <f t="shared" si="275"/>
        <v>02-510-09</v>
      </c>
      <c r="C2540" s="113" t="s">
        <v>4649</v>
      </c>
      <c r="D2540" s="113" t="s">
        <v>4650</v>
      </c>
      <c r="E2540" s="113" t="s">
        <v>800</v>
      </c>
      <c r="F2540" s="114">
        <v>0</v>
      </c>
      <c r="G2540" s="113" t="s">
        <v>4651</v>
      </c>
      <c r="H2540" s="113" t="s">
        <v>53</v>
      </c>
      <c r="I2540" s="113" t="s">
        <v>792</v>
      </c>
      <c r="J2540" s="113" t="s">
        <v>356</v>
      </c>
      <c r="K2540" s="113" t="s">
        <v>382</v>
      </c>
      <c r="L2540" s="113" t="s">
        <v>420</v>
      </c>
      <c r="M2540" s="113" t="s">
        <v>388</v>
      </c>
      <c r="N2540" s="113" t="s">
        <v>43</v>
      </c>
      <c r="O2540" s="113" t="s">
        <v>386</v>
      </c>
      <c r="P2540" s="113" t="s">
        <v>824</v>
      </c>
      <c r="Q2540" s="113">
        <v>1</v>
      </c>
      <c r="R2540" s="113" t="s">
        <v>53</v>
      </c>
      <c r="S2540" s="84" t="str">
        <f t="shared" si="273"/>
        <v>TRUCKER CAP COTTON</v>
      </c>
      <c r="T2540" s="84" t="str">
        <f t="shared" si="276"/>
        <v>черный</v>
      </c>
      <c r="Y2540" s="60">
        <f t="shared" si="277"/>
        <v>2</v>
      </c>
      <c r="Z2540" s="49">
        <f t="shared" si="278"/>
        <v>510</v>
      </c>
      <c r="AA2540" s="60">
        <f t="shared" si="279"/>
        <v>2510</v>
      </c>
    </row>
    <row r="2541" spans="1:27">
      <c r="A2541" s="84" t="str">
        <f t="shared" si="274"/>
        <v>775118038</v>
      </c>
      <c r="B2541" s="84" t="str">
        <f t="shared" si="275"/>
        <v>02-511-17</v>
      </c>
      <c r="C2541" s="113" t="s">
        <v>4652</v>
      </c>
      <c r="D2541" s="113" t="s">
        <v>4653</v>
      </c>
      <c r="E2541" s="113" t="s">
        <v>800</v>
      </c>
      <c r="F2541" s="114">
        <v>0</v>
      </c>
      <c r="G2541" s="113" t="s">
        <v>4654</v>
      </c>
      <c r="H2541" s="113" t="s">
        <v>241</v>
      </c>
      <c r="I2541" s="113" t="s">
        <v>792</v>
      </c>
      <c r="J2541" s="113" t="s">
        <v>356</v>
      </c>
      <c r="K2541" s="113" t="s">
        <v>382</v>
      </c>
      <c r="L2541" s="113" t="s">
        <v>420</v>
      </c>
      <c r="M2541" s="113" t="s">
        <v>388</v>
      </c>
      <c r="N2541" s="113" t="s">
        <v>43</v>
      </c>
      <c r="O2541" s="113" t="s">
        <v>386</v>
      </c>
      <c r="P2541" s="113" t="s">
        <v>824</v>
      </c>
      <c r="Q2541" s="113">
        <v>38</v>
      </c>
      <c r="R2541" s="113" t="s">
        <v>83</v>
      </c>
      <c r="S2541" s="84" t="str">
        <f t="shared" si="273"/>
        <v>TRUCKER CAP FIRE DEPT</v>
      </c>
      <c r="T2541" s="84" t="str">
        <f t="shared" si="276"/>
        <v>серый / красный</v>
      </c>
      <c r="Y2541" s="60">
        <f t="shared" si="277"/>
        <v>2</v>
      </c>
      <c r="Z2541" s="49">
        <f t="shared" si="278"/>
        <v>511</v>
      </c>
      <c r="AA2541" s="60">
        <f t="shared" si="279"/>
        <v>2511</v>
      </c>
    </row>
    <row r="2542" spans="1:27">
      <c r="A2542" s="84" t="str">
        <f t="shared" si="274"/>
        <v>778190928</v>
      </c>
      <c r="B2542" s="84" t="str">
        <f t="shared" si="275"/>
        <v>02-512-21</v>
      </c>
      <c r="C2542" s="113" t="s">
        <v>4655</v>
      </c>
      <c r="D2542" s="113" t="s">
        <v>4656</v>
      </c>
      <c r="E2542" s="113" t="s">
        <v>800</v>
      </c>
      <c r="F2542" s="114">
        <v>0</v>
      </c>
      <c r="G2542" s="113" t="s">
        <v>4657</v>
      </c>
      <c r="H2542" s="113" t="s">
        <v>252</v>
      </c>
      <c r="I2542" s="113" t="s">
        <v>792</v>
      </c>
      <c r="J2542" s="113" t="s">
        <v>356</v>
      </c>
      <c r="K2542" s="113" t="s">
        <v>382</v>
      </c>
      <c r="L2542" s="113" t="s">
        <v>420</v>
      </c>
      <c r="M2542" s="113" t="s">
        <v>388</v>
      </c>
      <c r="N2542" s="113" t="s">
        <v>43</v>
      </c>
      <c r="O2542" s="113" t="s">
        <v>386</v>
      </c>
      <c r="P2542" s="113" t="s">
        <v>824</v>
      </c>
      <c r="Q2542" s="113">
        <v>28</v>
      </c>
      <c r="R2542" s="113" t="s">
        <v>71</v>
      </c>
      <c r="S2542" s="84" t="str">
        <f t="shared" si="273"/>
        <v>BASEBALL CAP COTTON</v>
      </c>
      <c r="T2542" s="84" t="str">
        <f t="shared" si="276"/>
        <v>синий / красный</v>
      </c>
      <c r="Y2542" s="60">
        <f t="shared" si="277"/>
        <v>2</v>
      </c>
      <c r="Z2542" s="49">
        <f t="shared" si="278"/>
        <v>512</v>
      </c>
      <c r="AA2542" s="60">
        <f t="shared" si="279"/>
        <v>2512</v>
      </c>
    </row>
    <row r="2543" spans="1:27">
      <c r="A2543" s="84" t="str">
        <f t="shared" si="274"/>
        <v>778190999</v>
      </c>
      <c r="B2543" s="84" t="str">
        <f t="shared" si="275"/>
        <v>02-512-11</v>
      </c>
      <c r="C2543" s="113" t="s">
        <v>4658</v>
      </c>
      <c r="D2543" s="113" t="s">
        <v>4659</v>
      </c>
      <c r="E2543" s="113" t="s">
        <v>800</v>
      </c>
      <c r="F2543" s="114">
        <v>0</v>
      </c>
      <c r="G2543" s="113" t="s">
        <v>4657</v>
      </c>
      <c r="H2543" s="113" t="s">
        <v>60</v>
      </c>
      <c r="I2543" s="113" t="s">
        <v>792</v>
      </c>
      <c r="J2543" s="113" t="s">
        <v>356</v>
      </c>
      <c r="K2543" s="113" t="s">
        <v>382</v>
      </c>
      <c r="L2543" s="113" t="s">
        <v>420</v>
      </c>
      <c r="M2543" s="113" t="s">
        <v>388</v>
      </c>
      <c r="N2543" s="113" t="s">
        <v>43</v>
      </c>
      <c r="O2543" s="113" t="s">
        <v>386</v>
      </c>
      <c r="P2543" s="113" t="s">
        <v>824</v>
      </c>
      <c r="Q2543" s="113">
        <v>99</v>
      </c>
      <c r="R2543" s="113" t="s">
        <v>60</v>
      </c>
      <c r="S2543" s="84" t="str">
        <f t="shared" si="273"/>
        <v>BASEBALL CAP COTTON</v>
      </c>
      <c r="T2543" s="84" t="str">
        <f t="shared" si="276"/>
        <v>зеленый</v>
      </c>
      <c r="Y2543" s="60">
        <f t="shared" si="277"/>
        <v>2</v>
      </c>
      <c r="Z2543" s="49">
        <f t="shared" si="278"/>
        <v>512</v>
      </c>
      <c r="AA2543" s="60">
        <f t="shared" si="279"/>
        <v>2512</v>
      </c>
    </row>
    <row r="2544" spans="1:27">
      <c r="A2544" s="84" t="str">
        <f t="shared" si="274"/>
        <v>6173501326</v>
      </c>
      <c r="B2544" s="84" t="str">
        <f t="shared" si="275"/>
        <v>02-191-06</v>
      </c>
      <c r="C2544" s="113" t="s">
        <v>4660</v>
      </c>
      <c r="D2544" s="113" t="s">
        <v>4661</v>
      </c>
      <c r="E2544" s="113" t="s">
        <v>790</v>
      </c>
      <c r="F2544" s="114">
        <v>55</v>
      </c>
      <c r="G2544" s="113" t="s">
        <v>1915</v>
      </c>
      <c r="H2544" s="113" t="s">
        <v>71</v>
      </c>
      <c r="I2544" s="113" t="s">
        <v>805</v>
      </c>
      <c r="J2544" s="113" t="s">
        <v>320</v>
      </c>
      <c r="K2544" s="113" t="s">
        <v>382</v>
      </c>
      <c r="L2544" s="113" t="s">
        <v>420</v>
      </c>
      <c r="M2544" s="113" t="s">
        <v>384</v>
      </c>
      <c r="N2544" s="113" t="s">
        <v>37</v>
      </c>
      <c r="O2544" s="113" t="s">
        <v>433</v>
      </c>
      <c r="P2544" s="113" t="s">
        <v>824</v>
      </c>
      <c r="Q2544" s="113">
        <v>326</v>
      </c>
      <c r="R2544" s="113" t="s">
        <v>71</v>
      </c>
      <c r="S2544" s="84" t="str">
        <f t="shared" si="273"/>
        <v>IVY CAP LINEN</v>
      </c>
      <c r="T2544" s="84" t="str">
        <f t="shared" si="276"/>
        <v>синий</v>
      </c>
      <c r="Y2544" s="60">
        <f t="shared" si="277"/>
        <v>2</v>
      </c>
      <c r="Z2544" s="49">
        <f t="shared" si="278"/>
        <v>191</v>
      </c>
      <c r="AA2544" s="60">
        <f t="shared" si="279"/>
        <v>2191</v>
      </c>
    </row>
    <row r="2545" spans="1:27">
      <c r="A2545" s="84" t="str">
        <f t="shared" si="274"/>
        <v>6173501326</v>
      </c>
      <c r="B2545" s="84" t="str">
        <f t="shared" si="275"/>
        <v>02-191-06</v>
      </c>
      <c r="C2545" s="113" t="s">
        <v>4662</v>
      </c>
      <c r="D2545" s="113" t="s">
        <v>4661</v>
      </c>
      <c r="E2545" s="113" t="s">
        <v>787</v>
      </c>
      <c r="F2545" s="114">
        <v>57</v>
      </c>
      <c r="G2545" s="113" t="s">
        <v>1915</v>
      </c>
      <c r="H2545" s="113" t="s">
        <v>71</v>
      </c>
      <c r="I2545" s="113" t="s">
        <v>805</v>
      </c>
      <c r="J2545" s="113" t="s">
        <v>320</v>
      </c>
      <c r="K2545" s="113" t="s">
        <v>382</v>
      </c>
      <c r="L2545" s="113" t="s">
        <v>420</v>
      </c>
      <c r="M2545" s="113" t="s">
        <v>384</v>
      </c>
      <c r="N2545" s="113" t="s">
        <v>37</v>
      </c>
      <c r="O2545" s="113" t="s">
        <v>433</v>
      </c>
      <c r="P2545" s="113" t="s">
        <v>824</v>
      </c>
      <c r="Q2545" s="113">
        <v>326</v>
      </c>
      <c r="R2545" s="113" t="s">
        <v>71</v>
      </c>
      <c r="S2545" s="84" t="str">
        <f t="shared" si="273"/>
        <v>IVY CAP LINEN</v>
      </c>
      <c r="T2545" s="84" t="str">
        <f t="shared" si="276"/>
        <v>синий</v>
      </c>
      <c r="Y2545" s="60">
        <f t="shared" si="277"/>
        <v>2</v>
      </c>
      <c r="Z2545" s="49">
        <f t="shared" si="278"/>
        <v>191</v>
      </c>
      <c r="AA2545" s="60">
        <f t="shared" si="279"/>
        <v>2191</v>
      </c>
    </row>
    <row r="2546" spans="1:27">
      <c r="A2546" s="84" t="str">
        <f t="shared" si="274"/>
        <v>6173501326</v>
      </c>
      <c r="B2546" s="84" t="str">
        <f t="shared" si="275"/>
        <v>02-191-06</v>
      </c>
      <c r="C2546" s="113" t="s">
        <v>4663</v>
      </c>
      <c r="D2546" s="113" t="s">
        <v>4661</v>
      </c>
      <c r="E2546" s="113" t="s">
        <v>785</v>
      </c>
      <c r="F2546" s="114">
        <v>59</v>
      </c>
      <c r="G2546" s="113" t="s">
        <v>1915</v>
      </c>
      <c r="H2546" s="113" t="s">
        <v>71</v>
      </c>
      <c r="I2546" s="113" t="s">
        <v>805</v>
      </c>
      <c r="J2546" s="113" t="s">
        <v>320</v>
      </c>
      <c r="K2546" s="113" t="s">
        <v>382</v>
      </c>
      <c r="L2546" s="113" t="s">
        <v>420</v>
      </c>
      <c r="M2546" s="113" t="s">
        <v>384</v>
      </c>
      <c r="N2546" s="113" t="s">
        <v>37</v>
      </c>
      <c r="O2546" s="113" t="s">
        <v>433</v>
      </c>
      <c r="P2546" s="113" t="s">
        <v>824</v>
      </c>
      <c r="Q2546" s="113">
        <v>326</v>
      </c>
      <c r="R2546" s="113" t="s">
        <v>71</v>
      </c>
      <c r="S2546" s="84" t="str">
        <f t="shared" si="273"/>
        <v>IVY CAP LINEN</v>
      </c>
      <c r="T2546" s="84" t="str">
        <f t="shared" si="276"/>
        <v>синий</v>
      </c>
      <c r="Y2546" s="60">
        <f t="shared" si="277"/>
        <v>2</v>
      </c>
      <c r="Z2546" s="49">
        <f t="shared" si="278"/>
        <v>191</v>
      </c>
      <c r="AA2546" s="60">
        <f t="shared" si="279"/>
        <v>2191</v>
      </c>
    </row>
    <row r="2547" spans="1:27">
      <c r="A2547" s="84" t="str">
        <f t="shared" si="274"/>
        <v>6173501326</v>
      </c>
      <c r="B2547" s="84" t="str">
        <f t="shared" si="275"/>
        <v>02-191-06</v>
      </c>
      <c r="C2547" s="113" t="s">
        <v>4664</v>
      </c>
      <c r="D2547" s="113" t="s">
        <v>4661</v>
      </c>
      <c r="E2547" s="113" t="s">
        <v>788</v>
      </c>
      <c r="F2547" s="114">
        <v>61</v>
      </c>
      <c r="G2547" s="113" t="s">
        <v>1915</v>
      </c>
      <c r="H2547" s="113" t="s">
        <v>71</v>
      </c>
      <c r="I2547" s="113" t="s">
        <v>805</v>
      </c>
      <c r="J2547" s="113" t="s">
        <v>320</v>
      </c>
      <c r="K2547" s="113" t="s">
        <v>382</v>
      </c>
      <c r="L2547" s="113" t="s">
        <v>420</v>
      </c>
      <c r="M2547" s="113" t="s">
        <v>384</v>
      </c>
      <c r="N2547" s="113" t="s">
        <v>37</v>
      </c>
      <c r="O2547" s="113" t="s">
        <v>433</v>
      </c>
      <c r="P2547" s="113" t="s">
        <v>824</v>
      </c>
      <c r="Q2547" s="113">
        <v>326</v>
      </c>
      <c r="R2547" s="113" t="s">
        <v>71</v>
      </c>
      <c r="S2547" s="84" t="str">
        <f t="shared" si="273"/>
        <v>IVY CAP LINEN</v>
      </c>
      <c r="T2547" s="84" t="str">
        <f t="shared" si="276"/>
        <v>синий</v>
      </c>
      <c r="Y2547" s="60">
        <f t="shared" si="277"/>
        <v>2</v>
      </c>
      <c r="Z2547" s="49">
        <f t="shared" si="278"/>
        <v>191</v>
      </c>
      <c r="AA2547" s="60">
        <f t="shared" si="279"/>
        <v>2191</v>
      </c>
    </row>
    <row r="2548" spans="1:27">
      <c r="A2548" s="84" t="str">
        <f t="shared" si="274"/>
        <v>6173501326</v>
      </c>
      <c r="B2548" s="84" t="str">
        <f t="shared" si="275"/>
        <v>02-191-06</v>
      </c>
      <c r="C2548" s="113" t="s">
        <v>4665</v>
      </c>
      <c r="D2548" s="113" t="s">
        <v>4661</v>
      </c>
      <c r="E2548" s="113" t="s">
        <v>789</v>
      </c>
      <c r="F2548" s="114">
        <v>63</v>
      </c>
      <c r="G2548" s="113" t="s">
        <v>1915</v>
      </c>
      <c r="H2548" s="113" t="s">
        <v>71</v>
      </c>
      <c r="I2548" s="113" t="s">
        <v>805</v>
      </c>
      <c r="J2548" s="113" t="s">
        <v>320</v>
      </c>
      <c r="K2548" s="113" t="s">
        <v>382</v>
      </c>
      <c r="L2548" s="113" t="s">
        <v>420</v>
      </c>
      <c r="M2548" s="113" t="s">
        <v>384</v>
      </c>
      <c r="N2548" s="113" t="s">
        <v>37</v>
      </c>
      <c r="O2548" s="113" t="s">
        <v>433</v>
      </c>
      <c r="P2548" s="113" t="s">
        <v>824</v>
      </c>
      <c r="Q2548" s="113">
        <v>326</v>
      </c>
      <c r="R2548" s="113" t="s">
        <v>71</v>
      </c>
      <c r="S2548" s="84" t="str">
        <f t="shared" si="273"/>
        <v>IVY CAP LINEN</v>
      </c>
      <c r="T2548" s="84" t="str">
        <f t="shared" si="276"/>
        <v>синий</v>
      </c>
      <c r="Y2548" s="60">
        <f t="shared" si="277"/>
        <v>2</v>
      </c>
      <c r="Z2548" s="49">
        <f t="shared" si="278"/>
        <v>191</v>
      </c>
      <c r="AA2548" s="60">
        <f t="shared" si="279"/>
        <v>2191</v>
      </c>
    </row>
    <row r="2549" spans="1:27">
      <c r="A2549" s="84" t="str">
        <f t="shared" si="274"/>
        <v>6213402210</v>
      </c>
      <c r="B2549" s="84" t="str">
        <f t="shared" si="275"/>
        <v>02-513-19</v>
      </c>
      <c r="C2549" s="113" t="s">
        <v>4666</v>
      </c>
      <c r="D2549" s="113" t="s">
        <v>4667</v>
      </c>
      <c r="E2549" s="113" t="s">
        <v>787</v>
      </c>
      <c r="F2549" s="114">
        <v>57</v>
      </c>
      <c r="G2549" s="113" t="s">
        <v>4668</v>
      </c>
      <c r="H2549" s="113" t="s">
        <v>91</v>
      </c>
      <c r="I2549" s="113" t="s">
        <v>4669</v>
      </c>
      <c r="J2549" s="113" t="s">
        <v>324</v>
      </c>
      <c r="K2549" s="113" t="s">
        <v>382</v>
      </c>
      <c r="L2549" s="113" t="s">
        <v>420</v>
      </c>
      <c r="M2549" s="113" t="s">
        <v>388</v>
      </c>
      <c r="N2549" s="113" t="s">
        <v>37</v>
      </c>
      <c r="O2549" s="113" t="s">
        <v>433</v>
      </c>
      <c r="P2549" s="113" t="s">
        <v>824</v>
      </c>
      <c r="Q2549" s="113">
        <v>210</v>
      </c>
      <c r="R2549" s="113" t="s">
        <v>91</v>
      </c>
      <c r="S2549" s="84" t="str">
        <f t="shared" si="273"/>
        <v>KENT CHECK</v>
      </c>
      <c r="T2549" s="84" t="str">
        <f t="shared" si="276"/>
        <v>голубой</v>
      </c>
      <c r="Y2549" s="60">
        <f t="shared" si="277"/>
        <v>2</v>
      </c>
      <c r="Z2549" s="49">
        <f t="shared" si="278"/>
        <v>513</v>
      </c>
      <c r="AA2549" s="60">
        <f t="shared" si="279"/>
        <v>2513</v>
      </c>
    </row>
    <row r="2550" spans="1:27">
      <c r="A2550" s="84" t="str">
        <f t="shared" si="274"/>
        <v>6213402210</v>
      </c>
      <c r="B2550" s="84" t="str">
        <f t="shared" si="275"/>
        <v>02-513-19</v>
      </c>
      <c r="C2550" s="113" t="s">
        <v>4670</v>
      </c>
      <c r="D2550" s="113" t="s">
        <v>4667</v>
      </c>
      <c r="E2550" s="113" t="s">
        <v>785</v>
      </c>
      <c r="F2550" s="114">
        <v>59</v>
      </c>
      <c r="G2550" s="113" t="s">
        <v>4668</v>
      </c>
      <c r="H2550" s="113" t="s">
        <v>91</v>
      </c>
      <c r="I2550" s="113" t="s">
        <v>4669</v>
      </c>
      <c r="J2550" s="113" t="s">
        <v>324</v>
      </c>
      <c r="K2550" s="113" t="s">
        <v>382</v>
      </c>
      <c r="L2550" s="113" t="s">
        <v>420</v>
      </c>
      <c r="M2550" s="113" t="s">
        <v>388</v>
      </c>
      <c r="N2550" s="113" t="s">
        <v>37</v>
      </c>
      <c r="O2550" s="113" t="s">
        <v>433</v>
      </c>
      <c r="P2550" s="113" t="s">
        <v>824</v>
      </c>
      <c r="Q2550" s="113">
        <v>210</v>
      </c>
      <c r="R2550" s="113" t="s">
        <v>91</v>
      </c>
      <c r="S2550" s="84" t="str">
        <f t="shared" si="273"/>
        <v>KENT CHECK</v>
      </c>
      <c r="T2550" s="84" t="str">
        <f t="shared" si="276"/>
        <v>голубой</v>
      </c>
      <c r="Y2550" s="60">
        <f t="shared" si="277"/>
        <v>2</v>
      </c>
      <c r="Z2550" s="49">
        <f t="shared" si="278"/>
        <v>513</v>
      </c>
      <c r="AA2550" s="60">
        <f t="shared" si="279"/>
        <v>2513</v>
      </c>
    </row>
    <row r="2551" spans="1:27">
      <c r="A2551" s="84" t="str">
        <f t="shared" si="274"/>
        <v>6213402210</v>
      </c>
      <c r="B2551" s="84" t="str">
        <f t="shared" si="275"/>
        <v>02-513-19</v>
      </c>
      <c r="C2551" s="113" t="s">
        <v>4671</v>
      </c>
      <c r="D2551" s="113" t="s">
        <v>4667</v>
      </c>
      <c r="E2551" s="113" t="s">
        <v>788</v>
      </c>
      <c r="F2551" s="114">
        <v>61</v>
      </c>
      <c r="G2551" s="113" t="s">
        <v>4668</v>
      </c>
      <c r="H2551" s="113" t="s">
        <v>91</v>
      </c>
      <c r="I2551" s="113" t="s">
        <v>4669</v>
      </c>
      <c r="J2551" s="113" t="s">
        <v>324</v>
      </c>
      <c r="K2551" s="113" t="s">
        <v>382</v>
      </c>
      <c r="L2551" s="113" t="s">
        <v>420</v>
      </c>
      <c r="M2551" s="113" t="s">
        <v>388</v>
      </c>
      <c r="N2551" s="113" t="s">
        <v>37</v>
      </c>
      <c r="O2551" s="113" t="s">
        <v>433</v>
      </c>
      <c r="P2551" s="113" t="s">
        <v>824</v>
      </c>
      <c r="Q2551" s="113">
        <v>210</v>
      </c>
      <c r="R2551" s="113" t="s">
        <v>91</v>
      </c>
      <c r="S2551" s="84" t="str">
        <f t="shared" si="273"/>
        <v>KENT CHECK</v>
      </c>
      <c r="T2551" s="84" t="str">
        <f t="shared" si="276"/>
        <v>голубой</v>
      </c>
      <c r="Y2551" s="60">
        <f t="shared" si="277"/>
        <v>2</v>
      </c>
      <c r="Z2551" s="49">
        <f t="shared" si="278"/>
        <v>513</v>
      </c>
      <c r="AA2551" s="60">
        <f t="shared" si="279"/>
        <v>2513</v>
      </c>
    </row>
    <row r="2552" spans="1:27">
      <c r="A2552" s="84" t="str">
        <f t="shared" si="274"/>
        <v>6213402210</v>
      </c>
      <c r="B2552" s="84" t="str">
        <f t="shared" si="275"/>
        <v>02-513-19</v>
      </c>
      <c r="C2552" s="113" t="s">
        <v>4672</v>
      </c>
      <c r="D2552" s="113" t="s">
        <v>4667</v>
      </c>
      <c r="E2552" s="113" t="s">
        <v>789</v>
      </c>
      <c r="F2552" s="114">
        <v>63</v>
      </c>
      <c r="G2552" s="113" t="s">
        <v>4668</v>
      </c>
      <c r="H2552" s="113" t="s">
        <v>91</v>
      </c>
      <c r="I2552" s="113" t="s">
        <v>4669</v>
      </c>
      <c r="J2552" s="113" t="s">
        <v>324</v>
      </c>
      <c r="K2552" s="113" t="s">
        <v>382</v>
      </c>
      <c r="L2552" s="113" t="s">
        <v>420</v>
      </c>
      <c r="M2552" s="113" t="s">
        <v>388</v>
      </c>
      <c r="N2552" s="113" t="s">
        <v>37</v>
      </c>
      <c r="O2552" s="113" t="s">
        <v>433</v>
      </c>
      <c r="P2552" s="113" t="s">
        <v>824</v>
      </c>
      <c r="Q2552" s="113">
        <v>210</v>
      </c>
      <c r="R2552" s="113" t="s">
        <v>91</v>
      </c>
      <c r="S2552" s="84" t="str">
        <f t="shared" si="273"/>
        <v>KENT CHECK</v>
      </c>
      <c r="T2552" s="84" t="str">
        <f t="shared" si="276"/>
        <v>голубой</v>
      </c>
      <c r="Y2552" s="60">
        <f t="shared" si="277"/>
        <v>2</v>
      </c>
      <c r="Z2552" s="49">
        <f t="shared" si="278"/>
        <v>513</v>
      </c>
      <c r="AA2552" s="60">
        <f t="shared" si="279"/>
        <v>2513</v>
      </c>
    </row>
    <row r="2553" spans="1:27">
      <c r="A2553" s="84" t="str">
        <f t="shared" si="274"/>
        <v>661110571</v>
      </c>
      <c r="B2553" s="84" t="str">
        <f t="shared" si="275"/>
        <v>02-201-36</v>
      </c>
      <c r="C2553" s="113" t="s">
        <v>4673</v>
      </c>
      <c r="D2553" s="113" t="s">
        <v>4674</v>
      </c>
      <c r="E2553" s="113" t="s">
        <v>787</v>
      </c>
      <c r="F2553" s="114">
        <v>57</v>
      </c>
      <c r="G2553" s="113" t="s">
        <v>1981</v>
      </c>
      <c r="H2553" s="113" t="s">
        <v>187</v>
      </c>
      <c r="I2553" s="113" t="s">
        <v>792</v>
      </c>
      <c r="J2553" s="113" t="s">
        <v>320</v>
      </c>
      <c r="K2553" s="113" t="s">
        <v>382</v>
      </c>
      <c r="L2553" s="113" t="s">
        <v>420</v>
      </c>
      <c r="M2553" s="113" t="s">
        <v>388</v>
      </c>
      <c r="N2553" s="113" t="s">
        <v>43</v>
      </c>
      <c r="O2553" s="113" t="s">
        <v>386</v>
      </c>
      <c r="P2553" s="113" t="s">
        <v>824</v>
      </c>
      <c r="Q2553" s="113">
        <v>71</v>
      </c>
      <c r="R2553" s="113" t="s">
        <v>63</v>
      </c>
      <c r="S2553" s="84" t="str">
        <f t="shared" si="273"/>
        <v>TEXAS COTTON</v>
      </c>
      <c r="T2553" s="84" t="str">
        <f t="shared" si="276"/>
        <v>кремовый</v>
      </c>
      <c r="Y2553" s="60">
        <f t="shared" si="277"/>
        <v>2</v>
      </c>
      <c r="Z2553" s="49">
        <f t="shared" si="278"/>
        <v>201</v>
      </c>
      <c r="AA2553" s="60">
        <f t="shared" si="279"/>
        <v>2201</v>
      </c>
    </row>
    <row r="2554" spans="1:27">
      <c r="A2554" s="84" t="str">
        <f t="shared" si="274"/>
        <v>661110571</v>
      </c>
      <c r="B2554" s="84" t="str">
        <f t="shared" si="275"/>
        <v>02-201-36</v>
      </c>
      <c r="C2554" s="113" t="s">
        <v>4675</v>
      </c>
      <c r="D2554" s="113" t="s">
        <v>4674</v>
      </c>
      <c r="E2554" s="113" t="s">
        <v>785</v>
      </c>
      <c r="F2554" s="114">
        <v>59</v>
      </c>
      <c r="G2554" s="113" t="s">
        <v>1981</v>
      </c>
      <c r="H2554" s="113" t="s">
        <v>187</v>
      </c>
      <c r="I2554" s="113" t="s">
        <v>792</v>
      </c>
      <c r="J2554" s="113" t="s">
        <v>320</v>
      </c>
      <c r="K2554" s="113" t="s">
        <v>382</v>
      </c>
      <c r="L2554" s="113" t="s">
        <v>420</v>
      </c>
      <c r="M2554" s="113" t="s">
        <v>388</v>
      </c>
      <c r="N2554" s="113" t="s">
        <v>43</v>
      </c>
      <c r="O2554" s="113" t="s">
        <v>386</v>
      </c>
      <c r="P2554" s="113" t="s">
        <v>824</v>
      </c>
      <c r="Q2554" s="113">
        <v>71</v>
      </c>
      <c r="R2554" s="113" t="s">
        <v>63</v>
      </c>
      <c r="S2554" s="84" t="str">
        <f t="shared" si="273"/>
        <v>TEXAS COTTON</v>
      </c>
      <c r="T2554" s="84" t="str">
        <f t="shared" si="276"/>
        <v>кремовый</v>
      </c>
      <c r="Y2554" s="60">
        <f t="shared" si="277"/>
        <v>2</v>
      </c>
      <c r="Z2554" s="49">
        <f t="shared" si="278"/>
        <v>201</v>
      </c>
      <c r="AA2554" s="60">
        <f t="shared" si="279"/>
        <v>2201</v>
      </c>
    </row>
    <row r="2555" spans="1:27">
      <c r="A2555" s="84" t="str">
        <f t="shared" si="274"/>
        <v>661110571</v>
      </c>
      <c r="B2555" s="84" t="str">
        <f t="shared" si="275"/>
        <v>02-201-36</v>
      </c>
      <c r="C2555" s="113" t="s">
        <v>4676</v>
      </c>
      <c r="D2555" s="113" t="s">
        <v>4674</v>
      </c>
      <c r="E2555" s="113" t="s">
        <v>788</v>
      </c>
      <c r="F2555" s="114">
        <v>61</v>
      </c>
      <c r="G2555" s="113" t="s">
        <v>1981</v>
      </c>
      <c r="H2555" s="113" t="s">
        <v>187</v>
      </c>
      <c r="I2555" s="113" t="s">
        <v>792</v>
      </c>
      <c r="J2555" s="113" t="s">
        <v>320</v>
      </c>
      <c r="K2555" s="113" t="s">
        <v>382</v>
      </c>
      <c r="L2555" s="113" t="s">
        <v>420</v>
      </c>
      <c r="M2555" s="113" t="s">
        <v>388</v>
      </c>
      <c r="N2555" s="113" t="s">
        <v>43</v>
      </c>
      <c r="O2555" s="113" t="s">
        <v>386</v>
      </c>
      <c r="P2555" s="113" t="s">
        <v>824</v>
      </c>
      <c r="Q2555" s="113">
        <v>71</v>
      </c>
      <c r="R2555" s="113" t="s">
        <v>63</v>
      </c>
      <c r="S2555" s="84" t="str">
        <f t="shared" si="273"/>
        <v>TEXAS COTTON</v>
      </c>
      <c r="T2555" s="84" t="str">
        <f t="shared" si="276"/>
        <v>кремовый</v>
      </c>
      <c r="Y2555" s="60">
        <f t="shared" si="277"/>
        <v>2</v>
      </c>
      <c r="Z2555" s="49">
        <f t="shared" si="278"/>
        <v>201</v>
      </c>
      <c r="AA2555" s="60">
        <f t="shared" si="279"/>
        <v>2201</v>
      </c>
    </row>
    <row r="2556" spans="1:27">
      <c r="A2556" s="84" t="str">
        <f t="shared" si="274"/>
        <v>661110776</v>
      </c>
      <c r="B2556" s="84" t="str">
        <f t="shared" si="275"/>
        <v>02-321-02</v>
      </c>
      <c r="C2556" s="113" t="s">
        <v>4677</v>
      </c>
      <c r="D2556" s="113" t="s">
        <v>4678</v>
      </c>
      <c r="E2556" s="113" t="s">
        <v>790</v>
      </c>
      <c r="F2556" s="114">
        <v>55</v>
      </c>
      <c r="G2556" s="113" t="s">
        <v>3141</v>
      </c>
      <c r="H2556" s="113" t="s">
        <v>63</v>
      </c>
      <c r="I2556" s="113" t="s">
        <v>792</v>
      </c>
      <c r="J2556" s="113" t="s">
        <v>320</v>
      </c>
      <c r="K2556" s="113" t="s">
        <v>382</v>
      </c>
      <c r="L2556" s="113" t="s">
        <v>420</v>
      </c>
      <c r="M2556" s="113" t="s">
        <v>388</v>
      </c>
      <c r="N2556" s="113" t="s">
        <v>43</v>
      </c>
      <c r="O2556" s="113" t="s">
        <v>433</v>
      </c>
      <c r="P2556" s="113" t="s">
        <v>824</v>
      </c>
      <c r="Q2556" s="113">
        <v>76</v>
      </c>
      <c r="R2556" s="113" t="s">
        <v>63</v>
      </c>
      <c r="S2556" s="84" t="str">
        <f t="shared" si="273"/>
        <v>TEXAS ORGANIC COTTON</v>
      </c>
      <c r="T2556" s="84" t="str">
        <f t="shared" si="276"/>
        <v>бежевый</v>
      </c>
      <c r="Y2556" s="60">
        <f t="shared" si="277"/>
        <v>2</v>
      </c>
      <c r="Z2556" s="49">
        <f t="shared" si="278"/>
        <v>321</v>
      </c>
      <c r="AA2556" s="60">
        <f t="shared" si="279"/>
        <v>2321</v>
      </c>
    </row>
    <row r="2557" spans="1:27">
      <c r="A2557" s="84" t="str">
        <f t="shared" si="274"/>
        <v>661110776</v>
      </c>
      <c r="B2557" s="84" t="str">
        <f t="shared" si="275"/>
        <v>02-321-02</v>
      </c>
      <c r="C2557" s="113" t="s">
        <v>4679</v>
      </c>
      <c r="D2557" s="113" t="s">
        <v>4678</v>
      </c>
      <c r="E2557" s="113" t="s">
        <v>787</v>
      </c>
      <c r="F2557" s="114">
        <v>57</v>
      </c>
      <c r="G2557" s="113" t="s">
        <v>3141</v>
      </c>
      <c r="H2557" s="113" t="s">
        <v>63</v>
      </c>
      <c r="I2557" s="113" t="s">
        <v>792</v>
      </c>
      <c r="J2557" s="113" t="s">
        <v>320</v>
      </c>
      <c r="K2557" s="113" t="s">
        <v>382</v>
      </c>
      <c r="L2557" s="113" t="s">
        <v>420</v>
      </c>
      <c r="M2557" s="113" t="s">
        <v>388</v>
      </c>
      <c r="N2557" s="113" t="s">
        <v>43</v>
      </c>
      <c r="O2557" s="113" t="s">
        <v>433</v>
      </c>
      <c r="P2557" s="113" t="s">
        <v>824</v>
      </c>
      <c r="Q2557" s="113">
        <v>76</v>
      </c>
      <c r="R2557" s="113" t="s">
        <v>63</v>
      </c>
      <c r="S2557" s="84" t="str">
        <f t="shared" si="273"/>
        <v>TEXAS ORGANIC COTTON</v>
      </c>
      <c r="T2557" s="84" t="str">
        <f t="shared" si="276"/>
        <v>бежевый</v>
      </c>
      <c r="Y2557" s="60">
        <f t="shared" si="277"/>
        <v>2</v>
      </c>
      <c r="Z2557" s="49">
        <f t="shared" si="278"/>
        <v>321</v>
      </c>
      <c r="AA2557" s="60">
        <f t="shared" si="279"/>
        <v>2321</v>
      </c>
    </row>
    <row r="2558" spans="1:27">
      <c r="A2558" s="84" t="str">
        <f t="shared" si="274"/>
        <v>661110776</v>
      </c>
      <c r="B2558" s="84" t="str">
        <f t="shared" si="275"/>
        <v>02-321-02</v>
      </c>
      <c r="C2558" s="113" t="s">
        <v>4680</v>
      </c>
      <c r="D2558" s="113" t="s">
        <v>4678</v>
      </c>
      <c r="E2558" s="113" t="s">
        <v>785</v>
      </c>
      <c r="F2558" s="114">
        <v>59</v>
      </c>
      <c r="G2558" s="113" t="s">
        <v>3141</v>
      </c>
      <c r="H2558" s="113" t="s">
        <v>63</v>
      </c>
      <c r="I2558" s="113" t="s">
        <v>792</v>
      </c>
      <c r="J2558" s="113" t="s">
        <v>320</v>
      </c>
      <c r="K2558" s="113" t="s">
        <v>382</v>
      </c>
      <c r="L2558" s="113" t="s">
        <v>420</v>
      </c>
      <c r="M2558" s="113" t="s">
        <v>388</v>
      </c>
      <c r="N2558" s="113" t="s">
        <v>43</v>
      </c>
      <c r="O2558" s="113" t="s">
        <v>433</v>
      </c>
      <c r="P2558" s="113" t="s">
        <v>824</v>
      </c>
      <c r="Q2558" s="113">
        <v>76</v>
      </c>
      <c r="R2558" s="113" t="s">
        <v>63</v>
      </c>
      <c r="S2558" s="84" t="str">
        <f t="shared" si="273"/>
        <v>TEXAS ORGANIC COTTON</v>
      </c>
      <c r="T2558" s="84" t="str">
        <f t="shared" si="276"/>
        <v>бежевый</v>
      </c>
      <c r="Y2558" s="60">
        <f t="shared" si="277"/>
        <v>2</v>
      </c>
      <c r="Z2558" s="49">
        <f t="shared" si="278"/>
        <v>321</v>
      </c>
      <c r="AA2558" s="60">
        <f t="shared" si="279"/>
        <v>2321</v>
      </c>
    </row>
    <row r="2559" spans="1:27">
      <c r="A2559" s="84" t="str">
        <f t="shared" si="274"/>
        <v>661110776</v>
      </c>
      <c r="B2559" s="84" t="str">
        <f t="shared" si="275"/>
        <v>02-321-02</v>
      </c>
      <c r="C2559" s="113" t="s">
        <v>4681</v>
      </c>
      <c r="D2559" s="113" t="s">
        <v>4678</v>
      </c>
      <c r="E2559" s="113" t="s">
        <v>788</v>
      </c>
      <c r="F2559" s="114">
        <v>61</v>
      </c>
      <c r="G2559" s="113" t="s">
        <v>3141</v>
      </c>
      <c r="H2559" s="113" t="s">
        <v>63</v>
      </c>
      <c r="I2559" s="113" t="s">
        <v>792</v>
      </c>
      <c r="J2559" s="113" t="s">
        <v>320</v>
      </c>
      <c r="K2559" s="113" t="s">
        <v>382</v>
      </c>
      <c r="L2559" s="113" t="s">
        <v>420</v>
      </c>
      <c r="M2559" s="113" t="s">
        <v>388</v>
      </c>
      <c r="N2559" s="113" t="s">
        <v>43</v>
      </c>
      <c r="O2559" s="113" t="s">
        <v>433</v>
      </c>
      <c r="P2559" s="113" t="s">
        <v>824</v>
      </c>
      <c r="Q2559" s="113">
        <v>76</v>
      </c>
      <c r="R2559" s="113" t="s">
        <v>63</v>
      </c>
      <c r="S2559" s="84" t="str">
        <f t="shared" si="273"/>
        <v>TEXAS ORGANIC COTTON</v>
      </c>
      <c r="T2559" s="84" t="str">
        <f t="shared" si="276"/>
        <v>бежевый</v>
      </c>
      <c r="Y2559" s="60">
        <f t="shared" si="277"/>
        <v>2</v>
      </c>
      <c r="Z2559" s="49">
        <f t="shared" si="278"/>
        <v>321</v>
      </c>
      <c r="AA2559" s="60">
        <f t="shared" si="279"/>
        <v>2321</v>
      </c>
    </row>
    <row r="2560" spans="1:27">
      <c r="A2560" s="84" t="str">
        <f t="shared" si="274"/>
        <v>661110776</v>
      </c>
      <c r="B2560" s="84" t="str">
        <f t="shared" si="275"/>
        <v>02-321-02</v>
      </c>
      <c r="C2560" s="113" t="s">
        <v>4682</v>
      </c>
      <c r="D2560" s="113" t="s">
        <v>4678</v>
      </c>
      <c r="E2560" s="113" t="s">
        <v>789</v>
      </c>
      <c r="F2560" s="114">
        <v>63</v>
      </c>
      <c r="G2560" s="113" t="s">
        <v>3141</v>
      </c>
      <c r="H2560" s="113" t="s">
        <v>63</v>
      </c>
      <c r="I2560" s="113" t="s">
        <v>792</v>
      </c>
      <c r="J2560" s="113" t="s">
        <v>320</v>
      </c>
      <c r="K2560" s="113" t="s">
        <v>382</v>
      </c>
      <c r="L2560" s="113" t="s">
        <v>420</v>
      </c>
      <c r="M2560" s="113" t="s">
        <v>388</v>
      </c>
      <c r="N2560" s="113" t="s">
        <v>43</v>
      </c>
      <c r="O2560" s="113" t="s">
        <v>433</v>
      </c>
      <c r="P2560" s="113" t="s">
        <v>824</v>
      </c>
      <c r="Q2560" s="113">
        <v>76</v>
      </c>
      <c r="R2560" s="113" t="s">
        <v>63</v>
      </c>
      <c r="S2560" s="84" t="str">
        <f t="shared" si="273"/>
        <v>TEXAS ORGANIC COTTON</v>
      </c>
      <c r="T2560" s="84" t="str">
        <f t="shared" si="276"/>
        <v>бежевый</v>
      </c>
      <c r="Y2560" s="60">
        <f t="shared" si="277"/>
        <v>2</v>
      </c>
      <c r="Z2560" s="49">
        <f t="shared" si="278"/>
        <v>321</v>
      </c>
      <c r="AA2560" s="60">
        <f t="shared" si="279"/>
        <v>2321</v>
      </c>
    </row>
    <row r="2561" spans="1:27">
      <c r="A2561" s="84" t="str">
        <f t="shared" si="274"/>
        <v>661310620</v>
      </c>
      <c r="B2561" s="84" t="str">
        <f t="shared" si="275"/>
        <v>02-495-19</v>
      </c>
      <c r="C2561" s="113" t="s">
        <v>4683</v>
      </c>
      <c r="D2561" s="113" t="s">
        <v>4684</v>
      </c>
      <c r="E2561" s="113" t="s">
        <v>790</v>
      </c>
      <c r="F2561" s="114">
        <v>55</v>
      </c>
      <c r="G2561" s="113" t="s">
        <v>4526</v>
      </c>
      <c r="H2561" s="113" t="s">
        <v>91</v>
      </c>
      <c r="I2561" s="113" t="s">
        <v>805</v>
      </c>
      <c r="J2561" s="113" t="s">
        <v>320</v>
      </c>
      <c r="K2561" s="113" t="s">
        <v>382</v>
      </c>
      <c r="L2561" s="113" t="s">
        <v>420</v>
      </c>
      <c r="M2561" s="113" t="s">
        <v>384</v>
      </c>
      <c r="N2561" s="113" t="s">
        <v>37</v>
      </c>
      <c r="O2561" s="113" t="s">
        <v>433</v>
      </c>
      <c r="P2561" s="113" t="s">
        <v>824</v>
      </c>
      <c r="Q2561" s="113">
        <v>20</v>
      </c>
      <c r="R2561" s="113" t="s">
        <v>91</v>
      </c>
      <c r="S2561" s="84" t="str">
        <f t="shared" si="273"/>
        <v>TEXAS LINEN</v>
      </c>
      <c r="T2561" s="84" t="str">
        <f t="shared" si="276"/>
        <v>голубой</v>
      </c>
      <c r="Y2561" s="60">
        <f t="shared" si="277"/>
        <v>2</v>
      </c>
      <c r="Z2561" s="49">
        <f t="shared" si="278"/>
        <v>495</v>
      </c>
      <c r="AA2561" s="60">
        <f t="shared" si="279"/>
        <v>2495</v>
      </c>
    </row>
    <row r="2562" spans="1:27">
      <c r="A2562" s="84" t="str">
        <f t="shared" si="274"/>
        <v>661310620</v>
      </c>
      <c r="B2562" s="84" t="str">
        <f t="shared" si="275"/>
        <v>02-495-19</v>
      </c>
      <c r="C2562" s="113" t="s">
        <v>4685</v>
      </c>
      <c r="D2562" s="113" t="s">
        <v>4684</v>
      </c>
      <c r="E2562" s="113" t="s">
        <v>787</v>
      </c>
      <c r="F2562" s="114">
        <v>57</v>
      </c>
      <c r="G2562" s="113" t="s">
        <v>4526</v>
      </c>
      <c r="H2562" s="113" t="s">
        <v>91</v>
      </c>
      <c r="I2562" s="113" t="s">
        <v>805</v>
      </c>
      <c r="J2562" s="113" t="s">
        <v>320</v>
      </c>
      <c r="K2562" s="113" t="s">
        <v>382</v>
      </c>
      <c r="L2562" s="113" t="s">
        <v>420</v>
      </c>
      <c r="M2562" s="113" t="s">
        <v>384</v>
      </c>
      <c r="N2562" s="113" t="s">
        <v>37</v>
      </c>
      <c r="O2562" s="113" t="s">
        <v>433</v>
      </c>
      <c r="P2562" s="113" t="s">
        <v>824</v>
      </c>
      <c r="Q2562" s="113">
        <v>20</v>
      </c>
      <c r="R2562" s="113" t="s">
        <v>91</v>
      </c>
      <c r="S2562" s="84" t="str">
        <f t="shared" ref="S2562:S2625" si="280">IF(A2562&lt;&gt;"",IF(FIND(" ",G2562)&gt;=1,MID(G2562,FIND(" ",G2562)+1,LEN(G2562)),""),"")</f>
        <v>TEXAS LINEN</v>
      </c>
      <c r="T2562" s="84" t="str">
        <f t="shared" si="276"/>
        <v>голубой</v>
      </c>
      <c r="Y2562" s="60">
        <f t="shared" si="277"/>
        <v>2</v>
      </c>
      <c r="Z2562" s="49">
        <f t="shared" si="278"/>
        <v>495</v>
      </c>
      <c r="AA2562" s="60">
        <f t="shared" si="279"/>
        <v>2495</v>
      </c>
    </row>
    <row r="2563" spans="1:27">
      <c r="A2563" s="84" t="str">
        <f t="shared" ref="A2563:A2626" si="281">IF(G2563&amp;Q2563&lt;&gt;"",IF(FIND(" ",G2563)&gt;=1,MID(G2563,1,FIND(" ",G2563)-1)&amp;Q2563,G2563&amp;Q2563),"")</f>
        <v>661310620</v>
      </c>
      <c r="B2563" s="84" t="str">
        <f t="shared" ref="B2563:B2626" si="282">IF(C2563&lt;&gt;"",LEFT(C2563,9),"")</f>
        <v>02-495-19</v>
      </c>
      <c r="C2563" s="113" t="s">
        <v>4686</v>
      </c>
      <c r="D2563" s="113" t="s">
        <v>4684</v>
      </c>
      <c r="E2563" s="113" t="s">
        <v>785</v>
      </c>
      <c r="F2563" s="114">
        <v>59</v>
      </c>
      <c r="G2563" s="113" t="s">
        <v>4526</v>
      </c>
      <c r="H2563" s="113" t="s">
        <v>91</v>
      </c>
      <c r="I2563" s="113" t="s">
        <v>805</v>
      </c>
      <c r="J2563" s="113" t="s">
        <v>320</v>
      </c>
      <c r="K2563" s="113" t="s">
        <v>382</v>
      </c>
      <c r="L2563" s="113" t="s">
        <v>420</v>
      </c>
      <c r="M2563" s="113" t="s">
        <v>384</v>
      </c>
      <c r="N2563" s="113" t="s">
        <v>37</v>
      </c>
      <c r="O2563" s="113" t="s">
        <v>433</v>
      </c>
      <c r="P2563" s="113" t="s">
        <v>824</v>
      </c>
      <c r="Q2563" s="113">
        <v>20</v>
      </c>
      <c r="R2563" s="113" t="s">
        <v>91</v>
      </c>
      <c r="S2563" s="84" t="str">
        <f t="shared" si="280"/>
        <v>TEXAS LINEN</v>
      </c>
      <c r="T2563" s="84" t="str">
        <f t="shared" ref="T2563:T2626" si="283">IF(H2563&lt;&gt;"",H2563,"")</f>
        <v>голубой</v>
      </c>
      <c r="Y2563" s="60">
        <f t="shared" ref="Y2563:Y2626" si="284">IFERROR(VALUE(MID($C2563,1,2)),0)</f>
        <v>2</v>
      </c>
      <c r="Z2563" s="49">
        <f t="shared" ref="Z2563:Z2626" si="285">IFERROR(VALUE(MID($C2563,4,3)),0)</f>
        <v>495</v>
      </c>
      <c r="AA2563" s="60">
        <f t="shared" ref="AA2563:AA2626" si="286">VALUE(RIGHT("00"&amp;Y2563,2)&amp;RIGHT("000"&amp;Z2563,3))</f>
        <v>2495</v>
      </c>
    </row>
    <row r="2564" spans="1:27">
      <c r="A2564" s="84" t="str">
        <f t="shared" si="281"/>
        <v>661310620</v>
      </c>
      <c r="B2564" s="84" t="str">
        <f t="shared" si="282"/>
        <v>02-495-19</v>
      </c>
      <c r="C2564" s="113" t="s">
        <v>4687</v>
      </c>
      <c r="D2564" s="113" t="s">
        <v>4684</v>
      </c>
      <c r="E2564" s="113" t="s">
        <v>788</v>
      </c>
      <c r="F2564" s="114">
        <v>61</v>
      </c>
      <c r="G2564" s="113" t="s">
        <v>4526</v>
      </c>
      <c r="H2564" s="113" t="s">
        <v>91</v>
      </c>
      <c r="I2564" s="113" t="s">
        <v>805</v>
      </c>
      <c r="J2564" s="113" t="s">
        <v>320</v>
      </c>
      <c r="K2564" s="113" t="s">
        <v>382</v>
      </c>
      <c r="L2564" s="113" t="s">
        <v>420</v>
      </c>
      <c r="M2564" s="113" t="s">
        <v>384</v>
      </c>
      <c r="N2564" s="113" t="s">
        <v>37</v>
      </c>
      <c r="O2564" s="113" t="s">
        <v>433</v>
      </c>
      <c r="P2564" s="113" t="s">
        <v>824</v>
      </c>
      <c r="Q2564" s="113">
        <v>20</v>
      </c>
      <c r="R2564" s="113" t="s">
        <v>91</v>
      </c>
      <c r="S2564" s="84" t="str">
        <f t="shared" si="280"/>
        <v>TEXAS LINEN</v>
      </c>
      <c r="T2564" s="84" t="str">
        <f t="shared" si="283"/>
        <v>голубой</v>
      </c>
      <c r="Y2564" s="60">
        <f t="shared" si="284"/>
        <v>2</v>
      </c>
      <c r="Z2564" s="49">
        <f t="shared" si="285"/>
        <v>495</v>
      </c>
      <c r="AA2564" s="60">
        <f t="shared" si="286"/>
        <v>2495</v>
      </c>
    </row>
    <row r="2565" spans="1:27">
      <c r="A2565" s="84" t="str">
        <f t="shared" si="281"/>
        <v>661310620</v>
      </c>
      <c r="B2565" s="84" t="str">
        <f t="shared" si="282"/>
        <v>02-495-19</v>
      </c>
      <c r="C2565" s="113" t="s">
        <v>4688</v>
      </c>
      <c r="D2565" s="113" t="s">
        <v>4684</v>
      </c>
      <c r="E2565" s="113" t="s">
        <v>789</v>
      </c>
      <c r="F2565" s="114">
        <v>63</v>
      </c>
      <c r="G2565" s="113" t="s">
        <v>4526</v>
      </c>
      <c r="H2565" s="113" t="s">
        <v>91</v>
      </c>
      <c r="I2565" s="113" t="s">
        <v>805</v>
      </c>
      <c r="J2565" s="113" t="s">
        <v>320</v>
      </c>
      <c r="K2565" s="113" t="s">
        <v>382</v>
      </c>
      <c r="L2565" s="113" t="s">
        <v>420</v>
      </c>
      <c r="M2565" s="113" t="s">
        <v>384</v>
      </c>
      <c r="N2565" s="113" t="s">
        <v>37</v>
      </c>
      <c r="O2565" s="113" t="s">
        <v>433</v>
      </c>
      <c r="P2565" s="113" t="s">
        <v>824</v>
      </c>
      <c r="Q2565" s="113">
        <v>20</v>
      </c>
      <c r="R2565" s="113" t="s">
        <v>91</v>
      </c>
      <c r="S2565" s="84" t="str">
        <f t="shared" si="280"/>
        <v>TEXAS LINEN</v>
      </c>
      <c r="T2565" s="84" t="str">
        <f t="shared" si="283"/>
        <v>голубой</v>
      </c>
      <c r="Y2565" s="60">
        <f t="shared" si="284"/>
        <v>2</v>
      </c>
      <c r="Z2565" s="49">
        <f t="shared" si="285"/>
        <v>495</v>
      </c>
      <c r="AA2565" s="60">
        <f t="shared" si="286"/>
        <v>2495</v>
      </c>
    </row>
    <row r="2566" spans="1:27">
      <c r="A2566" s="84" t="str">
        <f t="shared" si="281"/>
        <v>66411101</v>
      </c>
      <c r="B2566" s="84" t="str">
        <f t="shared" si="282"/>
        <v>02-514-09</v>
      </c>
      <c r="C2566" s="113" t="s">
        <v>4689</v>
      </c>
      <c r="D2566" s="113" t="s">
        <v>4690</v>
      </c>
      <c r="E2566" s="113" t="s">
        <v>790</v>
      </c>
      <c r="F2566" s="114">
        <v>55</v>
      </c>
      <c r="G2566" s="113" t="s">
        <v>4691</v>
      </c>
      <c r="H2566" s="113" t="s">
        <v>53</v>
      </c>
      <c r="I2566" s="113" t="s">
        <v>792</v>
      </c>
      <c r="J2566" s="113" t="s">
        <v>349</v>
      </c>
      <c r="K2566" s="113" t="s">
        <v>382</v>
      </c>
      <c r="L2566" s="113" t="s">
        <v>420</v>
      </c>
      <c r="M2566" s="113" t="s">
        <v>388</v>
      </c>
      <c r="N2566" s="113" t="s">
        <v>43</v>
      </c>
      <c r="O2566" s="113" t="s">
        <v>386</v>
      </c>
      <c r="P2566" s="113" t="s">
        <v>824</v>
      </c>
      <c r="Q2566" s="113">
        <v>1</v>
      </c>
      <c r="R2566" s="113" t="s">
        <v>53</v>
      </c>
      <c r="S2566" s="84" t="str">
        <f t="shared" si="280"/>
        <v>6-PANEL CAP COTTON TWILL</v>
      </c>
      <c r="T2566" s="84" t="str">
        <f t="shared" si="283"/>
        <v>черный</v>
      </c>
      <c r="Y2566" s="60">
        <f t="shared" si="284"/>
        <v>2</v>
      </c>
      <c r="Z2566" s="49">
        <f t="shared" si="285"/>
        <v>514</v>
      </c>
      <c r="AA2566" s="60">
        <f t="shared" si="286"/>
        <v>2514</v>
      </c>
    </row>
    <row r="2567" spans="1:27">
      <c r="A2567" s="84" t="str">
        <f t="shared" si="281"/>
        <v>66411101</v>
      </c>
      <c r="B2567" s="84" t="str">
        <f t="shared" si="282"/>
        <v>02-514-09</v>
      </c>
      <c r="C2567" s="113" t="s">
        <v>4692</v>
      </c>
      <c r="D2567" s="113" t="s">
        <v>4690</v>
      </c>
      <c r="E2567" s="113" t="s">
        <v>787</v>
      </c>
      <c r="F2567" s="114">
        <v>57</v>
      </c>
      <c r="G2567" s="113" t="s">
        <v>4691</v>
      </c>
      <c r="H2567" s="113" t="s">
        <v>53</v>
      </c>
      <c r="I2567" s="113" t="s">
        <v>792</v>
      </c>
      <c r="J2567" s="113" t="s">
        <v>349</v>
      </c>
      <c r="K2567" s="113" t="s">
        <v>382</v>
      </c>
      <c r="L2567" s="113" t="s">
        <v>420</v>
      </c>
      <c r="M2567" s="113" t="s">
        <v>388</v>
      </c>
      <c r="N2567" s="113" t="s">
        <v>43</v>
      </c>
      <c r="O2567" s="113" t="s">
        <v>386</v>
      </c>
      <c r="P2567" s="113" t="s">
        <v>824</v>
      </c>
      <c r="Q2567" s="113">
        <v>1</v>
      </c>
      <c r="R2567" s="113" t="s">
        <v>53</v>
      </c>
      <c r="S2567" s="84" t="str">
        <f t="shared" si="280"/>
        <v>6-PANEL CAP COTTON TWILL</v>
      </c>
      <c r="T2567" s="84" t="str">
        <f t="shared" si="283"/>
        <v>черный</v>
      </c>
      <c r="Y2567" s="60">
        <f t="shared" si="284"/>
        <v>2</v>
      </c>
      <c r="Z2567" s="49">
        <f t="shared" si="285"/>
        <v>514</v>
      </c>
      <c r="AA2567" s="60">
        <f t="shared" si="286"/>
        <v>2514</v>
      </c>
    </row>
    <row r="2568" spans="1:27">
      <c r="A2568" s="84" t="str">
        <f t="shared" si="281"/>
        <v>66411101</v>
      </c>
      <c r="B2568" s="84" t="str">
        <f t="shared" si="282"/>
        <v>02-514-09</v>
      </c>
      <c r="C2568" s="113" t="s">
        <v>4693</v>
      </c>
      <c r="D2568" s="113" t="s">
        <v>4690</v>
      </c>
      <c r="E2568" s="113" t="s">
        <v>785</v>
      </c>
      <c r="F2568" s="114">
        <v>59</v>
      </c>
      <c r="G2568" s="113" t="s">
        <v>4691</v>
      </c>
      <c r="H2568" s="113" t="s">
        <v>53</v>
      </c>
      <c r="I2568" s="113" t="s">
        <v>792</v>
      </c>
      <c r="J2568" s="113" t="s">
        <v>349</v>
      </c>
      <c r="K2568" s="113" t="s">
        <v>382</v>
      </c>
      <c r="L2568" s="113" t="s">
        <v>420</v>
      </c>
      <c r="M2568" s="113" t="s">
        <v>388</v>
      </c>
      <c r="N2568" s="113" t="s">
        <v>43</v>
      </c>
      <c r="O2568" s="113" t="s">
        <v>386</v>
      </c>
      <c r="P2568" s="113" t="s">
        <v>824</v>
      </c>
      <c r="Q2568" s="113">
        <v>1</v>
      </c>
      <c r="R2568" s="113" t="s">
        <v>53</v>
      </c>
      <c r="S2568" s="84" t="str">
        <f t="shared" si="280"/>
        <v>6-PANEL CAP COTTON TWILL</v>
      </c>
      <c r="T2568" s="84" t="str">
        <f t="shared" si="283"/>
        <v>черный</v>
      </c>
      <c r="Y2568" s="60">
        <f t="shared" si="284"/>
        <v>2</v>
      </c>
      <c r="Z2568" s="49">
        <f t="shared" si="285"/>
        <v>514</v>
      </c>
      <c r="AA2568" s="60">
        <f t="shared" si="286"/>
        <v>2514</v>
      </c>
    </row>
    <row r="2569" spans="1:27">
      <c r="A2569" s="84" t="str">
        <f t="shared" si="281"/>
        <v>66411101</v>
      </c>
      <c r="B2569" s="84" t="str">
        <f t="shared" si="282"/>
        <v>02-514-09</v>
      </c>
      <c r="C2569" s="113" t="s">
        <v>4694</v>
      </c>
      <c r="D2569" s="113" t="s">
        <v>4690</v>
      </c>
      <c r="E2569" s="113" t="s">
        <v>788</v>
      </c>
      <c r="F2569" s="114">
        <v>61</v>
      </c>
      <c r="G2569" s="113" t="s">
        <v>4691</v>
      </c>
      <c r="H2569" s="113" t="s">
        <v>53</v>
      </c>
      <c r="I2569" s="113" t="s">
        <v>792</v>
      </c>
      <c r="J2569" s="113" t="s">
        <v>349</v>
      </c>
      <c r="K2569" s="113" t="s">
        <v>382</v>
      </c>
      <c r="L2569" s="113" t="s">
        <v>420</v>
      </c>
      <c r="M2569" s="113" t="s">
        <v>388</v>
      </c>
      <c r="N2569" s="113" t="s">
        <v>43</v>
      </c>
      <c r="O2569" s="113" t="s">
        <v>386</v>
      </c>
      <c r="P2569" s="113" t="s">
        <v>824</v>
      </c>
      <c r="Q2569" s="113">
        <v>1</v>
      </c>
      <c r="R2569" s="113" t="s">
        <v>53</v>
      </c>
      <c r="S2569" s="84" t="str">
        <f t="shared" si="280"/>
        <v>6-PANEL CAP COTTON TWILL</v>
      </c>
      <c r="T2569" s="84" t="str">
        <f t="shared" si="283"/>
        <v>черный</v>
      </c>
      <c r="Y2569" s="60">
        <f t="shared" si="284"/>
        <v>2</v>
      </c>
      <c r="Z2569" s="49">
        <f t="shared" si="285"/>
        <v>514</v>
      </c>
      <c r="AA2569" s="60">
        <f t="shared" si="286"/>
        <v>2514</v>
      </c>
    </row>
    <row r="2570" spans="1:27">
      <c r="A2570" s="84" t="str">
        <f t="shared" si="281"/>
        <v>66411101</v>
      </c>
      <c r="B2570" s="84" t="str">
        <f t="shared" si="282"/>
        <v>02-514-09</v>
      </c>
      <c r="C2570" s="113" t="s">
        <v>4695</v>
      </c>
      <c r="D2570" s="113" t="s">
        <v>4690</v>
      </c>
      <c r="E2570" s="113" t="s">
        <v>789</v>
      </c>
      <c r="F2570" s="114">
        <v>63</v>
      </c>
      <c r="G2570" s="113" t="s">
        <v>4691</v>
      </c>
      <c r="H2570" s="113" t="s">
        <v>53</v>
      </c>
      <c r="I2570" s="113" t="s">
        <v>792</v>
      </c>
      <c r="J2570" s="113" t="s">
        <v>349</v>
      </c>
      <c r="K2570" s="113" t="s">
        <v>382</v>
      </c>
      <c r="L2570" s="113" t="s">
        <v>420</v>
      </c>
      <c r="M2570" s="113" t="s">
        <v>388</v>
      </c>
      <c r="N2570" s="113" t="s">
        <v>43</v>
      </c>
      <c r="O2570" s="113" t="s">
        <v>386</v>
      </c>
      <c r="P2570" s="113" t="s">
        <v>824</v>
      </c>
      <c r="Q2570" s="113">
        <v>1</v>
      </c>
      <c r="R2570" s="113" t="s">
        <v>53</v>
      </c>
      <c r="S2570" s="84" t="str">
        <f t="shared" si="280"/>
        <v>6-PANEL CAP COTTON TWILL</v>
      </c>
      <c r="T2570" s="84" t="str">
        <f t="shared" si="283"/>
        <v>черный</v>
      </c>
      <c r="Y2570" s="60">
        <f t="shared" si="284"/>
        <v>2</v>
      </c>
      <c r="Z2570" s="49">
        <f t="shared" si="285"/>
        <v>514</v>
      </c>
      <c r="AA2570" s="60">
        <f t="shared" si="286"/>
        <v>2514</v>
      </c>
    </row>
    <row r="2571" spans="1:27">
      <c r="A2571" s="84" t="str">
        <f t="shared" si="281"/>
        <v>664111032</v>
      </c>
      <c r="B2571" s="84" t="str">
        <f t="shared" si="282"/>
        <v>02-514-08</v>
      </c>
      <c r="C2571" s="113" t="s">
        <v>4696</v>
      </c>
      <c r="D2571" s="113" t="s">
        <v>4697</v>
      </c>
      <c r="E2571" s="113" t="s">
        <v>787</v>
      </c>
      <c r="F2571" s="114">
        <v>57</v>
      </c>
      <c r="G2571" s="113" t="s">
        <v>4691</v>
      </c>
      <c r="H2571" s="113" t="s">
        <v>63</v>
      </c>
      <c r="I2571" s="113" t="s">
        <v>792</v>
      </c>
      <c r="J2571" s="113" t="s">
        <v>349</v>
      </c>
      <c r="K2571" s="113" t="s">
        <v>382</v>
      </c>
      <c r="L2571" s="113" t="s">
        <v>420</v>
      </c>
      <c r="M2571" s="113" t="s">
        <v>388</v>
      </c>
      <c r="N2571" s="113" t="s">
        <v>43</v>
      </c>
      <c r="O2571" s="113" t="s">
        <v>386</v>
      </c>
      <c r="P2571" s="113" t="s">
        <v>824</v>
      </c>
      <c r="Q2571" s="113">
        <v>32</v>
      </c>
      <c r="R2571" s="113" t="s">
        <v>63</v>
      </c>
      <c r="S2571" s="84" t="str">
        <f t="shared" si="280"/>
        <v>6-PANEL CAP COTTON TWILL</v>
      </c>
      <c r="T2571" s="84" t="str">
        <f t="shared" si="283"/>
        <v>бежевый</v>
      </c>
      <c r="Y2571" s="60">
        <f t="shared" si="284"/>
        <v>2</v>
      </c>
      <c r="Z2571" s="49">
        <f t="shared" si="285"/>
        <v>514</v>
      </c>
      <c r="AA2571" s="60">
        <f t="shared" si="286"/>
        <v>2514</v>
      </c>
    </row>
    <row r="2572" spans="1:27">
      <c r="A2572" s="84" t="str">
        <f t="shared" si="281"/>
        <v>664111032</v>
      </c>
      <c r="B2572" s="84" t="str">
        <f t="shared" si="282"/>
        <v>02-514-08</v>
      </c>
      <c r="C2572" s="113" t="s">
        <v>4698</v>
      </c>
      <c r="D2572" s="113" t="s">
        <v>4697</v>
      </c>
      <c r="E2572" s="113" t="s">
        <v>785</v>
      </c>
      <c r="F2572" s="114">
        <v>59</v>
      </c>
      <c r="G2572" s="113" t="s">
        <v>4691</v>
      </c>
      <c r="H2572" s="113" t="s">
        <v>63</v>
      </c>
      <c r="I2572" s="113" t="s">
        <v>792</v>
      </c>
      <c r="J2572" s="113" t="s">
        <v>349</v>
      </c>
      <c r="K2572" s="113" t="s">
        <v>382</v>
      </c>
      <c r="L2572" s="113" t="s">
        <v>420</v>
      </c>
      <c r="M2572" s="113" t="s">
        <v>388</v>
      </c>
      <c r="N2572" s="113" t="s">
        <v>43</v>
      </c>
      <c r="O2572" s="113" t="s">
        <v>386</v>
      </c>
      <c r="P2572" s="113" t="s">
        <v>824</v>
      </c>
      <c r="Q2572" s="113">
        <v>32</v>
      </c>
      <c r="R2572" s="113" t="s">
        <v>63</v>
      </c>
      <c r="S2572" s="84" t="str">
        <f t="shared" si="280"/>
        <v>6-PANEL CAP COTTON TWILL</v>
      </c>
      <c r="T2572" s="84" t="str">
        <f t="shared" si="283"/>
        <v>бежевый</v>
      </c>
      <c r="Y2572" s="60">
        <f t="shared" si="284"/>
        <v>2</v>
      </c>
      <c r="Z2572" s="49">
        <f t="shared" si="285"/>
        <v>514</v>
      </c>
      <c r="AA2572" s="60">
        <f t="shared" si="286"/>
        <v>2514</v>
      </c>
    </row>
    <row r="2573" spans="1:27">
      <c r="A2573" s="84" t="str">
        <f t="shared" si="281"/>
        <v>664111032</v>
      </c>
      <c r="B2573" s="84" t="str">
        <f t="shared" si="282"/>
        <v>02-514-08</v>
      </c>
      <c r="C2573" s="113" t="s">
        <v>4699</v>
      </c>
      <c r="D2573" s="113" t="s">
        <v>4697</v>
      </c>
      <c r="E2573" s="113" t="s">
        <v>788</v>
      </c>
      <c r="F2573" s="114">
        <v>61</v>
      </c>
      <c r="G2573" s="113" t="s">
        <v>4691</v>
      </c>
      <c r="H2573" s="113" t="s">
        <v>63</v>
      </c>
      <c r="I2573" s="113" t="s">
        <v>792</v>
      </c>
      <c r="J2573" s="113" t="s">
        <v>349</v>
      </c>
      <c r="K2573" s="113" t="s">
        <v>382</v>
      </c>
      <c r="L2573" s="113" t="s">
        <v>420</v>
      </c>
      <c r="M2573" s="113" t="s">
        <v>388</v>
      </c>
      <c r="N2573" s="113" t="s">
        <v>43</v>
      </c>
      <c r="O2573" s="113" t="s">
        <v>386</v>
      </c>
      <c r="P2573" s="113" t="s">
        <v>824</v>
      </c>
      <c r="Q2573" s="113">
        <v>32</v>
      </c>
      <c r="R2573" s="113" t="s">
        <v>63</v>
      </c>
      <c r="S2573" s="84" t="str">
        <f t="shared" si="280"/>
        <v>6-PANEL CAP COTTON TWILL</v>
      </c>
      <c r="T2573" s="84" t="str">
        <f t="shared" si="283"/>
        <v>бежевый</v>
      </c>
      <c r="Y2573" s="60">
        <f t="shared" si="284"/>
        <v>2</v>
      </c>
      <c r="Z2573" s="49">
        <f t="shared" si="285"/>
        <v>514</v>
      </c>
      <c r="AA2573" s="60">
        <f t="shared" si="286"/>
        <v>2514</v>
      </c>
    </row>
    <row r="2574" spans="1:27">
      <c r="A2574" s="84" t="str">
        <f t="shared" si="281"/>
        <v>664111032</v>
      </c>
      <c r="B2574" s="84" t="str">
        <f t="shared" si="282"/>
        <v>02-514-08</v>
      </c>
      <c r="C2574" s="113" t="s">
        <v>4700</v>
      </c>
      <c r="D2574" s="113" t="s">
        <v>4697</v>
      </c>
      <c r="E2574" s="113" t="s">
        <v>789</v>
      </c>
      <c r="F2574" s="114">
        <v>63</v>
      </c>
      <c r="G2574" s="113" t="s">
        <v>4691</v>
      </c>
      <c r="H2574" s="113" t="s">
        <v>63</v>
      </c>
      <c r="I2574" s="113" t="s">
        <v>792</v>
      </c>
      <c r="J2574" s="113" t="s">
        <v>349</v>
      </c>
      <c r="K2574" s="113" t="s">
        <v>382</v>
      </c>
      <c r="L2574" s="113" t="s">
        <v>420</v>
      </c>
      <c r="M2574" s="113" t="s">
        <v>388</v>
      </c>
      <c r="N2574" s="113" t="s">
        <v>43</v>
      </c>
      <c r="O2574" s="113" t="s">
        <v>386</v>
      </c>
      <c r="P2574" s="113" t="s">
        <v>824</v>
      </c>
      <c r="Q2574" s="113">
        <v>32</v>
      </c>
      <c r="R2574" s="113" t="s">
        <v>63</v>
      </c>
      <c r="S2574" s="84" t="str">
        <f t="shared" si="280"/>
        <v>6-PANEL CAP COTTON TWILL</v>
      </c>
      <c r="T2574" s="84" t="str">
        <f t="shared" si="283"/>
        <v>бежевый</v>
      </c>
      <c r="Y2574" s="60">
        <f t="shared" si="284"/>
        <v>2</v>
      </c>
      <c r="Z2574" s="49">
        <f t="shared" si="285"/>
        <v>514</v>
      </c>
      <c r="AA2574" s="60">
        <f t="shared" si="286"/>
        <v>2514</v>
      </c>
    </row>
    <row r="2575" spans="1:27">
      <c r="A2575" s="84" t="str">
        <f t="shared" si="281"/>
        <v>66431047</v>
      </c>
      <c r="B2575" s="84" t="str">
        <f t="shared" si="282"/>
        <v>02-515-02</v>
      </c>
      <c r="C2575" s="113" t="s">
        <v>4701</v>
      </c>
      <c r="D2575" s="113" t="s">
        <v>4702</v>
      </c>
      <c r="E2575" s="113" t="s">
        <v>790</v>
      </c>
      <c r="F2575" s="114">
        <v>55</v>
      </c>
      <c r="G2575" s="113" t="s">
        <v>4703</v>
      </c>
      <c r="H2575" s="113" t="s">
        <v>63</v>
      </c>
      <c r="I2575" s="113" t="s">
        <v>805</v>
      </c>
      <c r="J2575" s="113" t="s">
        <v>349</v>
      </c>
      <c r="K2575" s="113" t="s">
        <v>382</v>
      </c>
      <c r="L2575" s="113" t="s">
        <v>420</v>
      </c>
      <c r="M2575" s="113" t="s">
        <v>384</v>
      </c>
      <c r="N2575" s="113" t="s">
        <v>37</v>
      </c>
      <c r="O2575" s="113" t="s">
        <v>433</v>
      </c>
      <c r="P2575" s="113" t="s">
        <v>824</v>
      </c>
      <c r="Q2575" s="113">
        <v>7</v>
      </c>
      <c r="R2575" s="113" t="s">
        <v>63</v>
      </c>
      <c r="S2575" s="84" t="str">
        <f t="shared" si="280"/>
        <v>6-PANEL CAP LINEN</v>
      </c>
      <c r="T2575" s="84" t="str">
        <f t="shared" si="283"/>
        <v>бежевый</v>
      </c>
      <c r="Y2575" s="60">
        <f t="shared" si="284"/>
        <v>2</v>
      </c>
      <c r="Z2575" s="49">
        <f t="shared" si="285"/>
        <v>515</v>
      </c>
      <c r="AA2575" s="60">
        <f t="shared" si="286"/>
        <v>2515</v>
      </c>
    </row>
    <row r="2576" spans="1:27">
      <c r="A2576" s="84" t="str">
        <f t="shared" si="281"/>
        <v>66431047</v>
      </c>
      <c r="B2576" s="84" t="str">
        <f t="shared" si="282"/>
        <v>02-515-02</v>
      </c>
      <c r="C2576" s="113" t="s">
        <v>4704</v>
      </c>
      <c r="D2576" s="113" t="s">
        <v>4702</v>
      </c>
      <c r="E2576" s="113" t="s">
        <v>787</v>
      </c>
      <c r="F2576" s="114">
        <v>57</v>
      </c>
      <c r="G2576" s="113" t="s">
        <v>4703</v>
      </c>
      <c r="H2576" s="113" t="s">
        <v>63</v>
      </c>
      <c r="I2576" s="113" t="s">
        <v>805</v>
      </c>
      <c r="J2576" s="113" t="s">
        <v>349</v>
      </c>
      <c r="K2576" s="113" t="s">
        <v>382</v>
      </c>
      <c r="L2576" s="113" t="s">
        <v>420</v>
      </c>
      <c r="M2576" s="113" t="s">
        <v>384</v>
      </c>
      <c r="N2576" s="113" t="s">
        <v>37</v>
      </c>
      <c r="O2576" s="113" t="s">
        <v>433</v>
      </c>
      <c r="P2576" s="113" t="s">
        <v>824</v>
      </c>
      <c r="Q2576" s="113">
        <v>7</v>
      </c>
      <c r="R2576" s="113" t="s">
        <v>63</v>
      </c>
      <c r="S2576" s="84" t="str">
        <f t="shared" si="280"/>
        <v>6-PANEL CAP LINEN</v>
      </c>
      <c r="T2576" s="84" t="str">
        <f t="shared" si="283"/>
        <v>бежевый</v>
      </c>
      <c r="Y2576" s="60">
        <f t="shared" si="284"/>
        <v>2</v>
      </c>
      <c r="Z2576" s="49">
        <f t="shared" si="285"/>
        <v>515</v>
      </c>
      <c r="AA2576" s="60">
        <f t="shared" si="286"/>
        <v>2515</v>
      </c>
    </row>
    <row r="2577" spans="1:27">
      <c r="A2577" s="84" t="str">
        <f t="shared" si="281"/>
        <v>66431047</v>
      </c>
      <c r="B2577" s="84" t="str">
        <f t="shared" si="282"/>
        <v>02-515-02</v>
      </c>
      <c r="C2577" s="113" t="s">
        <v>4705</v>
      </c>
      <c r="D2577" s="113" t="s">
        <v>4702</v>
      </c>
      <c r="E2577" s="113" t="s">
        <v>785</v>
      </c>
      <c r="F2577" s="114">
        <v>59</v>
      </c>
      <c r="G2577" s="113" t="s">
        <v>4703</v>
      </c>
      <c r="H2577" s="113" t="s">
        <v>63</v>
      </c>
      <c r="I2577" s="113" t="s">
        <v>805</v>
      </c>
      <c r="J2577" s="113" t="s">
        <v>349</v>
      </c>
      <c r="K2577" s="113" t="s">
        <v>382</v>
      </c>
      <c r="L2577" s="113" t="s">
        <v>420</v>
      </c>
      <c r="M2577" s="113" t="s">
        <v>384</v>
      </c>
      <c r="N2577" s="113" t="s">
        <v>37</v>
      </c>
      <c r="O2577" s="113" t="s">
        <v>433</v>
      </c>
      <c r="P2577" s="113" t="s">
        <v>824</v>
      </c>
      <c r="Q2577" s="113">
        <v>7</v>
      </c>
      <c r="R2577" s="113" t="s">
        <v>63</v>
      </c>
      <c r="S2577" s="84" t="str">
        <f t="shared" si="280"/>
        <v>6-PANEL CAP LINEN</v>
      </c>
      <c r="T2577" s="84" t="str">
        <f t="shared" si="283"/>
        <v>бежевый</v>
      </c>
      <c r="Y2577" s="60">
        <f t="shared" si="284"/>
        <v>2</v>
      </c>
      <c r="Z2577" s="49">
        <f t="shared" si="285"/>
        <v>515</v>
      </c>
      <c r="AA2577" s="60">
        <f t="shared" si="286"/>
        <v>2515</v>
      </c>
    </row>
    <row r="2578" spans="1:27">
      <c r="A2578" s="84" t="str">
        <f t="shared" si="281"/>
        <v>66431047</v>
      </c>
      <c r="B2578" s="84" t="str">
        <f t="shared" si="282"/>
        <v>02-515-02</v>
      </c>
      <c r="C2578" s="113" t="s">
        <v>4706</v>
      </c>
      <c r="D2578" s="113" t="s">
        <v>4702</v>
      </c>
      <c r="E2578" s="113" t="s">
        <v>788</v>
      </c>
      <c r="F2578" s="114">
        <v>61</v>
      </c>
      <c r="G2578" s="113" t="s">
        <v>4703</v>
      </c>
      <c r="H2578" s="113" t="s">
        <v>63</v>
      </c>
      <c r="I2578" s="113" t="s">
        <v>805</v>
      </c>
      <c r="J2578" s="113" t="s">
        <v>349</v>
      </c>
      <c r="K2578" s="113" t="s">
        <v>382</v>
      </c>
      <c r="L2578" s="113" t="s">
        <v>420</v>
      </c>
      <c r="M2578" s="113" t="s">
        <v>384</v>
      </c>
      <c r="N2578" s="113" t="s">
        <v>37</v>
      </c>
      <c r="O2578" s="113" t="s">
        <v>433</v>
      </c>
      <c r="P2578" s="113" t="s">
        <v>824</v>
      </c>
      <c r="Q2578" s="113">
        <v>7</v>
      </c>
      <c r="R2578" s="113" t="s">
        <v>63</v>
      </c>
      <c r="S2578" s="84" t="str">
        <f t="shared" si="280"/>
        <v>6-PANEL CAP LINEN</v>
      </c>
      <c r="T2578" s="84" t="str">
        <f t="shared" si="283"/>
        <v>бежевый</v>
      </c>
      <c r="Y2578" s="60">
        <f t="shared" si="284"/>
        <v>2</v>
      </c>
      <c r="Z2578" s="49">
        <f t="shared" si="285"/>
        <v>515</v>
      </c>
      <c r="AA2578" s="60">
        <f t="shared" si="286"/>
        <v>2515</v>
      </c>
    </row>
    <row r="2579" spans="1:27">
      <c r="A2579" s="84" t="str">
        <f t="shared" si="281"/>
        <v>66431047</v>
      </c>
      <c r="B2579" s="84" t="str">
        <f t="shared" si="282"/>
        <v>02-515-02</v>
      </c>
      <c r="C2579" s="113" t="s">
        <v>4707</v>
      </c>
      <c r="D2579" s="113" t="s">
        <v>4702</v>
      </c>
      <c r="E2579" s="113" t="s">
        <v>789</v>
      </c>
      <c r="F2579" s="114">
        <v>63</v>
      </c>
      <c r="G2579" s="113" t="s">
        <v>4703</v>
      </c>
      <c r="H2579" s="113" t="s">
        <v>63</v>
      </c>
      <c r="I2579" s="113" t="s">
        <v>805</v>
      </c>
      <c r="J2579" s="113" t="s">
        <v>349</v>
      </c>
      <c r="K2579" s="113" t="s">
        <v>382</v>
      </c>
      <c r="L2579" s="113" t="s">
        <v>420</v>
      </c>
      <c r="M2579" s="113" t="s">
        <v>384</v>
      </c>
      <c r="N2579" s="113" t="s">
        <v>37</v>
      </c>
      <c r="O2579" s="113" t="s">
        <v>433</v>
      </c>
      <c r="P2579" s="113" t="s">
        <v>824</v>
      </c>
      <c r="Q2579" s="113">
        <v>7</v>
      </c>
      <c r="R2579" s="113" t="s">
        <v>63</v>
      </c>
      <c r="S2579" s="84" t="str">
        <f t="shared" si="280"/>
        <v>6-PANEL CAP LINEN</v>
      </c>
      <c r="T2579" s="84" t="str">
        <f t="shared" si="283"/>
        <v>бежевый</v>
      </c>
      <c r="Y2579" s="60">
        <f t="shared" si="284"/>
        <v>2</v>
      </c>
      <c r="Z2579" s="49">
        <f t="shared" si="285"/>
        <v>515</v>
      </c>
      <c r="AA2579" s="60">
        <f t="shared" si="286"/>
        <v>2515</v>
      </c>
    </row>
    <row r="2580" spans="1:27">
      <c r="A2580" s="84" t="str">
        <f t="shared" si="281"/>
        <v>664310420</v>
      </c>
      <c r="B2580" s="84" t="str">
        <f t="shared" si="282"/>
        <v>02-515-19</v>
      </c>
      <c r="C2580" s="113" t="s">
        <v>4708</v>
      </c>
      <c r="D2580" s="113" t="s">
        <v>4709</v>
      </c>
      <c r="E2580" s="113" t="s">
        <v>790</v>
      </c>
      <c r="F2580" s="114">
        <v>55</v>
      </c>
      <c r="G2580" s="113" t="s">
        <v>4703</v>
      </c>
      <c r="H2580" s="113" t="s">
        <v>91</v>
      </c>
      <c r="I2580" s="113" t="s">
        <v>805</v>
      </c>
      <c r="J2580" s="113" t="s">
        <v>349</v>
      </c>
      <c r="K2580" s="113" t="s">
        <v>382</v>
      </c>
      <c r="L2580" s="113" t="s">
        <v>420</v>
      </c>
      <c r="M2580" s="113" t="s">
        <v>384</v>
      </c>
      <c r="N2580" s="113" t="s">
        <v>37</v>
      </c>
      <c r="O2580" s="113" t="s">
        <v>433</v>
      </c>
      <c r="P2580" s="113" t="s">
        <v>824</v>
      </c>
      <c r="Q2580" s="113">
        <v>20</v>
      </c>
      <c r="R2580" s="113" t="s">
        <v>91</v>
      </c>
      <c r="S2580" s="84" t="str">
        <f t="shared" si="280"/>
        <v>6-PANEL CAP LINEN</v>
      </c>
      <c r="T2580" s="84" t="str">
        <f t="shared" si="283"/>
        <v>голубой</v>
      </c>
      <c r="Y2580" s="60">
        <f t="shared" si="284"/>
        <v>2</v>
      </c>
      <c r="Z2580" s="49">
        <f t="shared" si="285"/>
        <v>515</v>
      </c>
      <c r="AA2580" s="60">
        <f t="shared" si="286"/>
        <v>2515</v>
      </c>
    </row>
    <row r="2581" spans="1:27">
      <c r="A2581" s="84" t="str">
        <f t="shared" si="281"/>
        <v>664310420</v>
      </c>
      <c r="B2581" s="84" t="str">
        <f t="shared" si="282"/>
        <v>02-515-19</v>
      </c>
      <c r="C2581" s="113" t="s">
        <v>4710</v>
      </c>
      <c r="D2581" s="113" t="s">
        <v>4709</v>
      </c>
      <c r="E2581" s="113" t="s">
        <v>787</v>
      </c>
      <c r="F2581" s="114">
        <v>57</v>
      </c>
      <c r="G2581" s="113" t="s">
        <v>4703</v>
      </c>
      <c r="H2581" s="113" t="s">
        <v>91</v>
      </c>
      <c r="I2581" s="113" t="s">
        <v>805</v>
      </c>
      <c r="J2581" s="113" t="s">
        <v>349</v>
      </c>
      <c r="K2581" s="113" t="s">
        <v>382</v>
      </c>
      <c r="L2581" s="113" t="s">
        <v>420</v>
      </c>
      <c r="M2581" s="113" t="s">
        <v>384</v>
      </c>
      <c r="N2581" s="113" t="s">
        <v>37</v>
      </c>
      <c r="O2581" s="113" t="s">
        <v>433</v>
      </c>
      <c r="P2581" s="113" t="s">
        <v>824</v>
      </c>
      <c r="Q2581" s="113">
        <v>20</v>
      </c>
      <c r="R2581" s="113" t="s">
        <v>91</v>
      </c>
      <c r="S2581" s="84" t="str">
        <f t="shared" si="280"/>
        <v>6-PANEL CAP LINEN</v>
      </c>
      <c r="T2581" s="84" t="str">
        <f t="shared" si="283"/>
        <v>голубой</v>
      </c>
      <c r="Y2581" s="60">
        <f t="shared" si="284"/>
        <v>2</v>
      </c>
      <c r="Z2581" s="49">
        <f t="shared" si="285"/>
        <v>515</v>
      </c>
      <c r="AA2581" s="60">
        <f t="shared" si="286"/>
        <v>2515</v>
      </c>
    </row>
    <row r="2582" spans="1:27">
      <c r="A2582" s="84" t="str">
        <f t="shared" si="281"/>
        <v>664310420</v>
      </c>
      <c r="B2582" s="84" t="str">
        <f t="shared" si="282"/>
        <v>02-515-19</v>
      </c>
      <c r="C2582" s="113" t="s">
        <v>4711</v>
      </c>
      <c r="D2582" s="113" t="s">
        <v>4709</v>
      </c>
      <c r="E2582" s="113" t="s">
        <v>785</v>
      </c>
      <c r="F2582" s="114">
        <v>59</v>
      </c>
      <c r="G2582" s="113" t="s">
        <v>4703</v>
      </c>
      <c r="H2582" s="113" t="s">
        <v>91</v>
      </c>
      <c r="I2582" s="113" t="s">
        <v>805</v>
      </c>
      <c r="J2582" s="113" t="s">
        <v>349</v>
      </c>
      <c r="K2582" s="113" t="s">
        <v>382</v>
      </c>
      <c r="L2582" s="113" t="s">
        <v>420</v>
      </c>
      <c r="M2582" s="113" t="s">
        <v>384</v>
      </c>
      <c r="N2582" s="113" t="s">
        <v>37</v>
      </c>
      <c r="O2582" s="113" t="s">
        <v>433</v>
      </c>
      <c r="P2582" s="113" t="s">
        <v>824</v>
      </c>
      <c r="Q2582" s="113">
        <v>20</v>
      </c>
      <c r="R2582" s="113" t="s">
        <v>91</v>
      </c>
      <c r="S2582" s="84" t="str">
        <f t="shared" si="280"/>
        <v>6-PANEL CAP LINEN</v>
      </c>
      <c r="T2582" s="84" t="str">
        <f t="shared" si="283"/>
        <v>голубой</v>
      </c>
      <c r="Y2582" s="60">
        <f t="shared" si="284"/>
        <v>2</v>
      </c>
      <c r="Z2582" s="49">
        <f t="shared" si="285"/>
        <v>515</v>
      </c>
      <c r="AA2582" s="60">
        <f t="shared" si="286"/>
        <v>2515</v>
      </c>
    </row>
    <row r="2583" spans="1:27">
      <c r="A2583" s="84" t="str">
        <f t="shared" si="281"/>
        <v>664310420</v>
      </c>
      <c r="B2583" s="84" t="str">
        <f t="shared" si="282"/>
        <v>02-515-19</v>
      </c>
      <c r="C2583" s="113" t="s">
        <v>4712</v>
      </c>
      <c r="D2583" s="113" t="s">
        <v>4709</v>
      </c>
      <c r="E2583" s="113" t="s">
        <v>788</v>
      </c>
      <c r="F2583" s="114">
        <v>61</v>
      </c>
      <c r="G2583" s="113" t="s">
        <v>4703</v>
      </c>
      <c r="H2583" s="113" t="s">
        <v>91</v>
      </c>
      <c r="I2583" s="113" t="s">
        <v>805</v>
      </c>
      <c r="J2583" s="113" t="s">
        <v>349</v>
      </c>
      <c r="K2583" s="113" t="s">
        <v>382</v>
      </c>
      <c r="L2583" s="113" t="s">
        <v>420</v>
      </c>
      <c r="M2583" s="113" t="s">
        <v>384</v>
      </c>
      <c r="N2583" s="113" t="s">
        <v>37</v>
      </c>
      <c r="O2583" s="113" t="s">
        <v>433</v>
      </c>
      <c r="P2583" s="113" t="s">
        <v>824</v>
      </c>
      <c r="Q2583" s="113">
        <v>20</v>
      </c>
      <c r="R2583" s="113" t="s">
        <v>91</v>
      </c>
      <c r="S2583" s="84" t="str">
        <f t="shared" si="280"/>
        <v>6-PANEL CAP LINEN</v>
      </c>
      <c r="T2583" s="84" t="str">
        <f t="shared" si="283"/>
        <v>голубой</v>
      </c>
      <c r="Y2583" s="60">
        <f t="shared" si="284"/>
        <v>2</v>
      </c>
      <c r="Z2583" s="49">
        <f t="shared" si="285"/>
        <v>515</v>
      </c>
      <c r="AA2583" s="60">
        <f t="shared" si="286"/>
        <v>2515</v>
      </c>
    </row>
    <row r="2584" spans="1:27">
      <c r="A2584" s="84" t="str">
        <f t="shared" si="281"/>
        <v>664310420</v>
      </c>
      <c r="B2584" s="84" t="str">
        <f t="shared" si="282"/>
        <v>02-515-19</v>
      </c>
      <c r="C2584" s="113" t="s">
        <v>4713</v>
      </c>
      <c r="D2584" s="113" t="s">
        <v>4709</v>
      </c>
      <c r="E2584" s="113" t="s">
        <v>789</v>
      </c>
      <c r="F2584" s="114">
        <v>63</v>
      </c>
      <c r="G2584" s="113" t="s">
        <v>4703</v>
      </c>
      <c r="H2584" s="113" t="s">
        <v>91</v>
      </c>
      <c r="I2584" s="113" t="s">
        <v>805</v>
      </c>
      <c r="J2584" s="113" t="s">
        <v>349</v>
      </c>
      <c r="K2584" s="113" t="s">
        <v>382</v>
      </c>
      <c r="L2584" s="113" t="s">
        <v>420</v>
      </c>
      <c r="M2584" s="113" t="s">
        <v>384</v>
      </c>
      <c r="N2584" s="113" t="s">
        <v>37</v>
      </c>
      <c r="O2584" s="113" t="s">
        <v>433</v>
      </c>
      <c r="P2584" s="113" t="s">
        <v>824</v>
      </c>
      <c r="Q2584" s="113">
        <v>20</v>
      </c>
      <c r="R2584" s="113" t="s">
        <v>91</v>
      </c>
      <c r="S2584" s="84" t="str">
        <f t="shared" si="280"/>
        <v>6-PANEL CAP LINEN</v>
      </c>
      <c r="T2584" s="84" t="str">
        <f t="shared" si="283"/>
        <v>голубой</v>
      </c>
      <c r="Y2584" s="60">
        <f t="shared" si="284"/>
        <v>2</v>
      </c>
      <c r="Z2584" s="49">
        <f t="shared" si="285"/>
        <v>515</v>
      </c>
      <c r="AA2584" s="60">
        <f t="shared" si="286"/>
        <v>2515</v>
      </c>
    </row>
    <row r="2585" spans="1:27">
      <c r="A2585" s="84" t="str">
        <f t="shared" si="281"/>
        <v>6643501326</v>
      </c>
      <c r="B2585" s="84" t="str">
        <f t="shared" si="282"/>
        <v>02-516-06</v>
      </c>
      <c r="C2585" s="113" t="s">
        <v>4714</v>
      </c>
      <c r="D2585" s="113" t="s">
        <v>4715</v>
      </c>
      <c r="E2585" s="113" t="s">
        <v>790</v>
      </c>
      <c r="F2585" s="114">
        <v>55</v>
      </c>
      <c r="G2585" s="113" t="s">
        <v>4716</v>
      </c>
      <c r="H2585" s="113" t="s">
        <v>71</v>
      </c>
      <c r="I2585" s="113" t="s">
        <v>805</v>
      </c>
      <c r="J2585" s="113" t="s">
        <v>349</v>
      </c>
      <c r="K2585" s="113" t="s">
        <v>382</v>
      </c>
      <c r="L2585" s="113" t="s">
        <v>420</v>
      </c>
      <c r="M2585" s="113" t="s">
        <v>384</v>
      </c>
      <c r="N2585" s="113" t="s">
        <v>37</v>
      </c>
      <c r="O2585" s="113" t="s">
        <v>433</v>
      </c>
      <c r="P2585" s="113" t="s">
        <v>824</v>
      </c>
      <c r="Q2585" s="113">
        <v>326</v>
      </c>
      <c r="R2585" s="113" t="s">
        <v>71</v>
      </c>
      <c r="S2585" s="84" t="str">
        <f t="shared" si="280"/>
        <v>6-PANEL CAP LINEN</v>
      </c>
      <c r="T2585" s="84" t="str">
        <f t="shared" si="283"/>
        <v>синий</v>
      </c>
      <c r="Y2585" s="60">
        <f t="shared" si="284"/>
        <v>2</v>
      </c>
      <c r="Z2585" s="49">
        <f t="shared" si="285"/>
        <v>516</v>
      </c>
      <c r="AA2585" s="60">
        <f t="shared" si="286"/>
        <v>2516</v>
      </c>
    </row>
    <row r="2586" spans="1:27">
      <c r="A2586" s="84" t="str">
        <f t="shared" si="281"/>
        <v>6643501326</v>
      </c>
      <c r="B2586" s="84" t="str">
        <f t="shared" si="282"/>
        <v>02-516-06</v>
      </c>
      <c r="C2586" s="113" t="s">
        <v>4717</v>
      </c>
      <c r="D2586" s="113" t="s">
        <v>4715</v>
      </c>
      <c r="E2586" s="113" t="s">
        <v>787</v>
      </c>
      <c r="F2586" s="114">
        <v>57</v>
      </c>
      <c r="G2586" s="113" t="s">
        <v>4716</v>
      </c>
      <c r="H2586" s="113" t="s">
        <v>71</v>
      </c>
      <c r="I2586" s="113" t="s">
        <v>805</v>
      </c>
      <c r="J2586" s="113" t="s">
        <v>349</v>
      </c>
      <c r="K2586" s="113" t="s">
        <v>382</v>
      </c>
      <c r="L2586" s="113" t="s">
        <v>420</v>
      </c>
      <c r="M2586" s="113" t="s">
        <v>384</v>
      </c>
      <c r="N2586" s="113" t="s">
        <v>37</v>
      </c>
      <c r="O2586" s="113" t="s">
        <v>433</v>
      </c>
      <c r="P2586" s="113" t="s">
        <v>824</v>
      </c>
      <c r="Q2586" s="113">
        <v>326</v>
      </c>
      <c r="R2586" s="113" t="s">
        <v>71</v>
      </c>
      <c r="S2586" s="84" t="str">
        <f t="shared" si="280"/>
        <v>6-PANEL CAP LINEN</v>
      </c>
      <c r="T2586" s="84" t="str">
        <f t="shared" si="283"/>
        <v>синий</v>
      </c>
      <c r="Y2586" s="60">
        <f t="shared" si="284"/>
        <v>2</v>
      </c>
      <c r="Z2586" s="49">
        <f t="shared" si="285"/>
        <v>516</v>
      </c>
      <c r="AA2586" s="60">
        <f t="shared" si="286"/>
        <v>2516</v>
      </c>
    </row>
    <row r="2587" spans="1:27">
      <c r="A2587" s="84" t="str">
        <f t="shared" si="281"/>
        <v>6643501326</v>
      </c>
      <c r="B2587" s="84" t="str">
        <f t="shared" si="282"/>
        <v>02-516-06</v>
      </c>
      <c r="C2587" s="113" t="s">
        <v>4718</v>
      </c>
      <c r="D2587" s="113" t="s">
        <v>4715</v>
      </c>
      <c r="E2587" s="113" t="s">
        <v>785</v>
      </c>
      <c r="F2587" s="114">
        <v>59</v>
      </c>
      <c r="G2587" s="113" t="s">
        <v>4716</v>
      </c>
      <c r="H2587" s="113" t="s">
        <v>71</v>
      </c>
      <c r="I2587" s="113" t="s">
        <v>805</v>
      </c>
      <c r="J2587" s="113" t="s">
        <v>349</v>
      </c>
      <c r="K2587" s="113" t="s">
        <v>382</v>
      </c>
      <c r="L2587" s="113" t="s">
        <v>420</v>
      </c>
      <c r="M2587" s="113" t="s">
        <v>384</v>
      </c>
      <c r="N2587" s="113" t="s">
        <v>37</v>
      </c>
      <c r="O2587" s="113" t="s">
        <v>433</v>
      </c>
      <c r="P2587" s="113" t="s">
        <v>824</v>
      </c>
      <c r="Q2587" s="113">
        <v>326</v>
      </c>
      <c r="R2587" s="113" t="s">
        <v>71</v>
      </c>
      <c r="S2587" s="84" t="str">
        <f t="shared" si="280"/>
        <v>6-PANEL CAP LINEN</v>
      </c>
      <c r="T2587" s="84" t="str">
        <f t="shared" si="283"/>
        <v>синий</v>
      </c>
      <c r="Y2587" s="60">
        <f t="shared" si="284"/>
        <v>2</v>
      </c>
      <c r="Z2587" s="49">
        <f t="shared" si="285"/>
        <v>516</v>
      </c>
      <c r="AA2587" s="60">
        <f t="shared" si="286"/>
        <v>2516</v>
      </c>
    </row>
    <row r="2588" spans="1:27">
      <c r="A2588" s="84" t="str">
        <f t="shared" si="281"/>
        <v>6643501326</v>
      </c>
      <c r="B2588" s="84" t="str">
        <f t="shared" si="282"/>
        <v>02-516-06</v>
      </c>
      <c r="C2588" s="113" t="s">
        <v>4719</v>
      </c>
      <c r="D2588" s="113" t="s">
        <v>4715</v>
      </c>
      <c r="E2588" s="113" t="s">
        <v>788</v>
      </c>
      <c r="F2588" s="114">
        <v>61</v>
      </c>
      <c r="G2588" s="113" t="s">
        <v>4716</v>
      </c>
      <c r="H2588" s="113" t="s">
        <v>71</v>
      </c>
      <c r="I2588" s="113" t="s">
        <v>805</v>
      </c>
      <c r="J2588" s="113" t="s">
        <v>349</v>
      </c>
      <c r="K2588" s="113" t="s">
        <v>382</v>
      </c>
      <c r="L2588" s="113" t="s">
        <v>420</v>
      </c>
      <c r="M2588" s="113" t="s">
        <v>384</v>
      </c>
      <c r="N2588" s="113" t="s">
        <v>37</v>
      </c>
      <c r="O2588" s="113" t="s">
        <v>433</v>
      </c>
      <c r="P2588" s="113" t="s">
        <v>824</v>
      </c>
      <c r="Q2588" s="113">
        <v>326</v>
      </c>
      <c r="R2588" s="113" t="s">
        <v>71</v>
      </c>
      <c r="S2588" s="84" t="str">
        <f t="shared" si="280"/>
        <v>6-PANEL CAP LINEN</v>
      </c>
      <c r="T2588" s="84" t="str">
        <f t="shared" si="283"/>
        <v>синий</v>
      </c>
      <c r="Y2588" s="60">
        <f t="shared" si="284"/>
        <v>2</v>
      </c>
      <c r="Z2588" s="49">
        <f t="shared" si="285"/>
        <v>516</v>
      </c>
      <c r="AA2588" s="60">
        <f t="shared" si="286"/>
        <v>2516</v>
      </c>
    </row>
    <row r="2589" spans="1:27">
      <c r="A2589" s="84" t="str">
        <f t="shared" si="281"/>
        <v>6643501326</v>
      </c>
      <c r="B2589" s="84" t="str">
        <f t="shared" si="282"/>
        <v>02-516-06</v>
      </c>
      <c r="C2589" s="113" t="s">
        <v>4720</v>
      </c>
      <c r="D2589" s="113" t="s">
        <v>4715</v>
      </c>
      <c r="E2589" s="113" t="s">
        <v>789</v>
      </c>
      <c r="F2589" s="114">
        <v>63</v>
      </c>
      <c r="G2589" s="113" t="s">
        <v>4716</v>
      </c>
      <c r="H2589" s="113" t="s">
        <v>71</v>
      </c>
      <c r="I2589" s="113" t="s">
        <v>805</v>
      </c>
      <c r="J2589" s="113" t="s">
        <v>349</v>
      </c>
      <c r="K2589" s="113" t="s">
        <v>382</v>
      </c>
      <c r="L2589" s="113" t="s">
        <v>420</v>
      </c>
      <c r="M2589" s="113" t="s">
        <v>384</v>
      </c>
      <c r="N2589" s="113" t="s">
        <v>37</v>
      </c>
      <c r="O2589" s="113" t="s">
        <v>433</v>
      </c>
      <c r="P2589" s="113" t="s">
        <v>824</v>
      </c>
      <c r="Q2589" s="113">
        <v>326</v>
      </c>
      <c r="R2589" s="113" t="s">
        <v>71</v>
      </c>
      <c r="S2589" s="84" t="str">
        <f t="shared" si="280"/>
        <v>6-PANEL CAP LINEN</v>
      </c>
      <c r="T2589" s="84" t="str">
        <f t="shared" si="283"/>
        <v>синий</v>
      </c>
      <c r="Y2589" s="60">
        <f t="shared" si="284"/>
        <v>2</v>
      </c>
      <c r="Z2589" s="49">
        <f t="shared" si="285"/>
        <v>516</v>
      </c>
      <c r="AA2589" s="60">
        <f t="shared" si="286"/>
        <v>2516</v>
      </c>
    </row>
    <row r="2590" spans="1:27">
      <c r="A2590" s="84" t="str">
        <f t="shared" si="281"/>
        <v>6643501371</v>
      </c>
      <c r="B2590" s="84" t="str">
        <f t="shared" si="282"/>
        <v>02-516-02</v>
      </c>
      <c r="C2590" s="113" t="s">
        <v>4721</v>
      </c>
      <c r="D2590" s="113" t="s">
        <v>4722</v>
      </c>
      <c r="E2590" s="113" t="s">
        <v>790</v>
      </c>
      <c r="F2590" s="114">
        <v>55</v>
      </c>
      <c r="G2590" s="113" t="s">
        <v>4716</v>
      </c>
      <c r="H2590" s="113" t="s">
        <v>63</v>
      </c>
      <c r="I2590" s="113" t="s">
        <v>805</v>
      </c>
      <c r="J2590" s="113" t="s">
        <v>349</v>
      </c>
      <c r="K2590" s="113" t="s">
        <v>382</v>
      </c>
      <c r="L2590" s="113" t="s">
        <v>420</v>
      </c>
      <c r="M2590" s="113" t="s">
        <v>384</v>
      </c>
      <c r="N2590" s="113" t="s">
        <v>37</v>
      </c>
      <c r="O2590" s="113" t="s">
        <v>433</v>
      </c>
      <c r="P2590" s="113" t="s">
        <v>824</v>
      </c>
      <c r="Q2590" s="113">
        <v>371</v>
      </c>
      <c r="R2590" s="113" t="s">
        <v>63</v>
      </c>
      <c r="S2590" s="84" t="str">
        <f t="shared" si="280"/>
        <v>6-PANEL CAP LINEN</v>
      </c>
      <c r="T2590" s="84" t="str">
        <f t="shared" si="283"/>
        <v>бежевый</v>
      </c>
      <c r="Y2590" s="60">
        <f t="shared" si="284"/>
        <v>2</v>
      </c>
      <c r="Z2590" s="49">
        <f t="shared" si="285"/>
        <v>516</v>
      </c>
      <c r="AA2590" s="60">
        <f t="shared" si="286"/>
        <v>2516</v>
      </c>
    </row>
    <row r="2591" spans="1:27">
      <c r="A2591" s="84" t="str">
        <f t="shared" si="281"/>
        <v>6643501371</v>
      </c>
      <c r="B2591" s="84" t="str">
        <f t="shared" si="282"/>
        <v>02-516-02</v>
      </c>
      <c r="C2591" s="113" t="s">
        <v>4723</v>
      </c>
      <c r="D2591" s="113" t="s">
        <v>4722</v>
      </c>
      <c r="E2591" s="113" t="s">
        <v>787</v>
      </c>
      <c r="F2591" s="114">
        <v>57</v>
      </c>
      <c r="G2591" s="113" t="s">
        <v>4716</v>
      </c>
      <c r="H2591" s="113" t="s">
        <v>63</v>
      </c>
      <c r="I2591" s="113" t="s">
        <v>805</v>
      </c>
      <c r="J2591" s="113" t="s">
        <v>349</v>
      </c>
      <c r="K2591" s="113" t="s">
        <v>382</v>
      </c>
      <c r="L2591" s="113" t="s">
        <v>420</v>
      </c>
      <c r="M2591" s="113" t="s">
        <v>384</v>
      </c>
      <c r="N2591" s="113" t="s">
        <v>37</v>
      </c>
      <c r="O2591" s="113" t="s">
        <v>433</v>
      </c>
      <c r="P2591" s="113" t="s">
        <v>824</v>
      </c>
      <c r="Q2591" s="113">
        <v>371</v>
      </c>
      <c r="R2591" s="113" t="s">
        <v>63</v>
      </c>
      <c r="S2591" s="84" t="str">
        <f t="shared" si="280"/>
        <v>6-PANEL CAP LINEN</v>
      </c>
      <c r="T2591" s="84" t="str">
        <f t="shared" si="283"/>
        <v>бежевый</v>
      </c>
      <c r="Y2591" s="60">
        <f t="shared" si="284"/>
        <v>2</v>
      </c>
      <c r="Z2591" s="49">
        <f t="shared" si="285"/>
        <v>516</v>
      </c>
      <c r="AA2591" s="60">
        <f t="shared" si="286"/>
        <v>2516</v>
      </c>
    </row>
    <row r="2592" spans="1:27">
      <c r="A2592" s="84" t="str">
        <f t="shared" si="281"/>
        <v>6643501371</v>
      </c>
      <c r="B2592" s="84" t="str">
        <f t="shared" si="282"/>
        <v>02-516-02</v>
      </c>
      <c r="C2592" s="113" t="s">
        <v>4724</v>
      </c>
      <c r="D2592" s="113" t="s">
        <v>4722</v>
      </c>
      <c r="E2592" s="113" t="s">
        <v>785</v>
      </c>
      <c r="F2592" s="114">
        <v>59</v>
      </c>
      <c r="G2592" s="113" t="s">
        <v>4716</v>
      </c>
      <c r="H2592" s="113" t="s">
        <v>63</v>
      </c>
      <c r="I2592" s="113" t="s">
        <v>805</v>
      </c>
      <c r="J2592" s="113" t="s">
        <v>349</v>
      </c>
      <c r="K2592" s="113" t="s">
        <v>382</v>
      </c>
      <c r="L2592" s="113" t="s">
        <v>420</v>
      </c>
      <c r="M2592" s="113" t="s">
        <v>384</v>
      </c>
      <c r="N2592" s="113" t="s">
        <v>37</v>
      </c>
      <c r="O2592" s="113" t="s">
        <v>433</v>
      </c>
      <c r="P2592" s="113" t="s">
        <v>824</v>
      </c>
      <c r="Q2592" s="113">
        <v>371</v>
      </c>
      <c r="R2592" s="113" t="s">
        <v>63</v>
      </c>
      <c r="S2592" s="84" t="str">
        <f t="shared" si="280"/>
        <v>6-PANEL CAP LINEN</v>
      </c>
      <c r="T2592" s="84" t="str">
        <f t="shared" si="283"/>
        <v>бежевый</v>
      </c>
      <c r="Y2592" s="60">
        <f t="shared" si="284"/>
        <v>2</v>
      </c>
      <c r="Z2592" s="49">
        <f t="shared" si="285"/>
        <v>516</v>
      </c>
      <c r="AA2592" s="60">
        <f t="shared" si="286"/>
        <v>2516</v>
      </c>
    </row>
    <row r="2593" spans="1:27">
      <c r="A2593" s="84" t="str">
        <f t="shared" si="281"/>
        <v>6643501371</v>
      </c>
      <c r="B2593" s="84" t="str">
        <f t="shared" si="282"/>
        <v>02-516-02</v>
      </c>
      <c r="C2593" s="113" t="s">
        <v>4725</v>
      </c>
      <c r="D2593" s="113" t="s">
        <v>4722</v>
      </c>
      <c r="E2593" s="113" t="s">
        <v>788</v>
      </c>
      <c r="F2593" s="114">
        <v>61</v>
      </c>
      <c r="G2593" s="113" t="s">
        <v>4716</v>
      </c>
      <c r="H2593" s="113" t="s">
        <v>63</v>
      </c>
      <c r="I2593" s="113" t="s">
        <v>805</v>
      </c>
      <c r="J2593" s="113" t="s">
        <v>349</v>
      </c>
      <c r="K2593" s="113" t="s">
        <v>382</v>
      </c>
      <c r="L2593" s="113" t="s">
        <v>420</v>
      </c>
      <c r="M2593" s="113" t="s">
        <v>384</v>
      </c>
      <c r="N2593" s="113" t="s">
        <v>37</v>
      </c>
      <c r="O2593" s="113" t="s">
        <v>433</v>
      </c>
      <c r="P2593" s="113" t="s">
        <v>824</v>
      </c>
      <c r="Q2593" s="113">
        <v>371</v>
      </c>
      <c r="R2593" s="113" t="s">
        <v>63</v>
      </c>
      <c r="S2593" s="84" t="str">
        <f t="shared" si="280"/>
        <v>6-PANEL CAP LINEN</v>
      </c>
      <c r="T2593" s="84" t="str">
        <f t="shared" si="283"/>
        <v>бежевый</v>
      </c>
      <c r="Y2593" s="60">
        <f t="shared" si="284"/>
        <v>2</v>
      </c>
      <c r="Z2593" s="49">
        <f t="shared" si="285"/>
        <v>516</v>
      </c>
      <c r="AA2593" s="60">
        <f t="shared" si="286"/>
        <v>2516</v>
      </c>
    </row>
    <row r="2594" spans="1:27">
      <c r="A2594" s="84" t="str">
        <f t="shared" si="281"/>
        <v>6643501371</v>
      </c>
      <c r="B2594" s="84" t="str">
        <f t="shared" si="282"/>
        <v>02-516-02</v>
      </c>
      <c r="C2594" s="113" t="s">
        <v>4726</v>
      </c>
      <c r="D2594" s="113" t="s">
        <v>4722</v>
      </c>
      <c r="E2594" s="113" t="s">
        <v>789</v>
      </c>
      <c r="F2594" s="114">
        <v>63</v>
      </c>
      <c r="G2594" s="113" t="s">
        <v>4716</v>
      </c>
      <c r="H2594" s="113" t="s">
        <v>63</v>
      </c>
      <c r="I2594" s="113" t="s">
        <v>805</v>
      </c>
      <c r="J2594" s="113" t="s">
        <v>349</v>
      </c>
      <c r="K2594" s="113" t="s">
        <v>382</v>
      </c>
      <c r="L2594" s="113" t="s">
        <v>420</v>
      </c>
      <c r="M2594" s="113" t="s">
        <v>384</v>
      </c>
      <c r="N2594" s="113" t="s">
        <v>37</v>
      </c>
      <c r="O2594" s="113" t="s">
        <v>433</v>
      </c>
      <c r="P2594" s="113" t="s">
        <v>824</v>
      </c>
      <c r="Q2594" s="113">
        <v>371</v>
      </c>
      <c r="R2594" s="113" t="s">
        <v>63</v>
      </c>
      <c r="S2594" s="84" t="str">
        <f t="shared" si="280"/>
        <v>6-PANEL CAP LINEN</v>
      </c>
      <c r="T2594" s="84" t="str">
        <f t="shared" si="283"/>
        <v>бежевый</v>
      </c>
      <c r="Y2594" s="60">
        <f t="shared" si="284"/>
        <v>2</v>
      </c>
      <c r="Z2594" s="49">
        <f t="shared" si="285"/>
        <v>516</v>
      </c>
      <c r="AA2594" s="60">
        <f t="shared" si="286"/>
        <v>2516</v>
      </c>
    </row>
    <row r="2595" spans="1:27">
      <c r="A2595" s="84" t="str">
        <f t="shared" si="281"/>
        <v>6843309221</v>
      </c>
      <c r="B2595" s="84" t="str">
        <f t="shared" si="282"/>
        <v>02-517-06</v>
      </c>
      <c r="C2595" s="113" t="s">
        <v>4727</v>
      </c>
      <c r="D2595" s="113" t="s">
        <v>4728</v>
      </c>
      <c r="E2595" s="113" t="s">
        <v>787</v>
      </c>
      <c r="F2595" s="114">
        <v>57</v>
      </c>
      <c r="G2595" s="113" t="s">
        <v>4729</v>
      </c>
      <c r="H2595" s="113" t="s">
        <v>71</v>
      </c>
      <c r="I2595" s="113" t="s">
        <v>4730</v>
      </c>
      <c r="J2595" s="113" t="s">
        <v>318</v>
      </c>
      <c r="K2595" s="113" t="s">
        <v>382</v>
      </c>
      <c r="L2595" s="113" t="s">
        <v>420</v>
      </c>
      <c r="M2595" s="113" t="s">
        <v>388</v>
      </c>
      <c r="N2595" s="113" t="s">
        <v>37</v>
      </c>
      <c r="O2595" s="113" t="s">
        <v>433</v>
      </c>
      <c r="P2595" s="113" t="s">
        <v>824</v>
      </c>
      <c r="Q2595" s="113">
        <v>221</v>
      </c>
      <c r="R2595" s="113" t="s">
        <v>71</v>
      </c>
      <c r="S2595" s="84" t="str">
        <f t="shared" si="280"/>
        <v>HATTERAS LINEN COTTON</v>
      </c>
      <c r="T2595" s="84" t="str">
        <f t="shared" si="283"/>
        <v>синий</v>
      </c>
      <c r="Y2595" s="60">
        <f t="shared" si="284"/>
        <v>2</v>
      </c>
      <c r="Z2595" s="49">
        <f t="shared" si="285"/>
        <v>517</v>
      </c>
      <c r="AA2595" s="60">
        <f t="shared" si="286"/>
        <v>2517</v>
      </c>
    </row>
    <row r="2596" spans="1:27">
      <c r="A2596" s="84" t="str">
        <f t="shared" si="281"/>
        <v>6843309221</v>
      </c>
      <c r="B2596" s="84" t="str">
        <f t="shared" si="282"/>
        <v>02-517-06</v>
      </c>
      <c r="C2596" s="113" t="s">
        <v>4731</v>
      </c>
      <c r="D2596" s="113" t="s">
        <v>4728</v>
      </c>
      <c r="E2596" s="113" t="s">
        <v>785</v>
      </c>
      <c r="F2596" s="114">
        <v>59</v>
      </c>
      <c r="G2596" s="113" t="s">
        <v>4729</v>
      </c>
      <c r="H2596" s="113" t="s">
        <v>71</v>
      </c>
      <c r="I2596" s="113" t="s">
        <v>4730</v>
      </c>
      <c r="J2596" s="113" t="s">
        <v>318</v>
      </c>
      <c r="K2596" s="113" t="s">
        <v>382</v>
      </c>
      <c r="L2596" s="113" t="s">
        <v>420</v>
      </c>
      <c r="M2596" s="113" t="s">
        <v>388</v>
      </c>
      <c r="N2596" s="113" t="s">
        <v>37</v>
      </c>
      <c r="O2596" s="113" t="s">
        <v>433</v>
      </c>
      <c r="P2596" s="113" t="s">
        <v>824</v>
      </c>
      <c r="Q2596" s="113">
        <v>221</v>
      </c>
      <c r="R2596" s="113" t="s">
        <v>71</v>
      </c>
      <c r="S2596" s="84" t="str">
        <f t="shared" si="280"/>
        <v>HATTERAS LINEN COTTON</v>
      </c>
      <c r="T2596" s="84" t="str">
        <f t="shared" si="283"/>
        <v>синий</v>
      </c>
      <c r="Y2596" s="60">
        <f t="shared" si="284"/>
        <v>2</v>
      </c>
      <c r="Z2596" s="49">
        <f t="shared" si="285"/>
        <v>517</v>
      </c>
      <c r="AA2596" s="60">
        <f t="shared" si="286"/>
        <v>2517</v>
      </c>
    </row>
    <row r="2597" spans="1:27">
      <c r="A2597" s="84" t="str">
        <f t="shared" si="281"/>
        <v>6843309221</v>
      </c>
      <c r="B2597" s="84" t="str">
        <f t="shared" si="282"/>
        <v>02-517-06</v>
      </c>
      <c r="C2597" s="113" t="s">
        <v>4732</v>
      </c>
      <c r="D2597" s="113" t="s">
        <v>4728</v>
      </c>
      <c r="E2597" s="113" t="s">
        <v>788</v>
      </c>
      <c r="F2597" s="114">
        <v>61</v>
      </c>
      <c r="G2597" s="113" t="s">
        <v>4729</v>
      </c>
      <c r="H2597" s="113" t="s">
        <v>71</v>
      </c>
      <c r="I2597" s="113" t="s">
        <v>4730</v>
      </c>
      <c r="J2597" s="113" t="s">
        <v>318</v>
      </c>
      <c r="K2597" s="113" t="s">
        <v>382</v>
      </c>
      <c r="L2597" s="113" t="s">
        <v>420</v>
      </c>
      <c r="M2597" s="113" t="s">
        <v>388</v>
      </c>
      <c r="N2597" s="113" t="s">
        <v>37</v>
      </c>
      <c r="O2597" s="113" t="s">
        <v>433</v>
      </c>
      <c r="P2597" s="113" t="s">
        <v>824</v>
      </c>
      <c r="Q2597" s="113">
        <v>221</v>
      </c>
      <c r="R2597" s="113" t="s">
        <v>71</v>
      </c>
      <c r="S2597" s="84" t="str">
        <f t="shared" si="280"/>
        <v>HATTERAS LINEN COTTON</v>
      </c>
      <c r="T2597" s="84" t="str">
        <f t="shared" si="283"/>
        <v>синий</v>
      </c>
      <c r="Y2597" s="60">
        <f t="shared" si="284"/>
        <v>2</v>
      </c>
      <c r="Z2597" s="49">
        <f t="shared" si="285"/>
        <v>517</v>
      </c>
      <c r="AA2597" s="60">
        <f t="shared" si="286"/>
        <v>2517</v>
      </c>
    </row>
    <row r="2598" spans="1:27">
      <c r="A2598" s="84" t="str">
        <f t="shared" si="281"/>
        <v>6843309221</v>
      </c>
      <c r="B2598" s="84" t="str">
        <f t="shared" si="282"/>
        <v>02-517-06</v>
      </c>
      <c r="C2598" s="113" t="s">
        <v>4733</v>
      </c>
      <c r="D2598" s="113" t="s">
        <v>4728</v>
      </c>
      <c r="E2598" s="113" t="s">
        <v>789</v>
      </c>
      <c r="F2598" s="114">
        <v>63</v>
      </c>
      <c r="G2598" s="113" t="s">
        <v>4729</v>
      </c>
      <c r="H2598" s="113" t="s">
        <v>71</v>
      </c>
      <c r="I2598" s="113" t="s">
        <v>4730</v>
      </c>
      <c r="J2598" s="113" t="s">
        <v>318</v>
      </c>
      <c r="K2598" s="113" t="s">
        <v>382</v>
      </c>
      <c r="L2598" s="113" t="s">
        <v>420</v>
      </c>
      <c r="M2598" s="113" t="s">
        <v>388</v>
      </c>
      <c r="N2598" s="113" t="s">
        <v>37</v>
      </c>
      <c r="O2598" s="113" t="s">
        <v>433</v>
      </c>
      <c r="P2598" s="113" t="s">
        <v>824</v>
      </c>
      <c r="Q2598" s="113">
        <v>221</v>
      </c>
      <c r="R2598" s="113" t="s">
        <v>71</v>
      </c>
      <c r="S2598" s="84" t="str">
        <f t="shared" si="280"/>
        <v>HATTERAS LINEN COTTON</v>
      </c>
      <c r="T2598" s="84" t="str">
        <f t="shared" si="283"/>
        <v>синий</v>
      </c>
      <c r="Y2598" s="60">
        <f t="shared" si="284"/>
        <v>2</v>
      </c>
      <c r="Z2598" s="49">
        <f t="shared" si="285"/>
        <v>517</v>
      </c>
      <c r="AA2598" s="60">
        <f t="shared" si="286"/>
        <v>2517</v>
      </c>
    </row>
    <row r="2599" spans="1:27">
      <c r="A2599" s="84" t="str">
        <f t="shared" si="281"/>
        <v>68473057</v>
      </c>
      <c r="B2599" s="84" t="str">
        <f t="shared" si="282"/>
        <v>02-518-14</v>
      </c>
      <c r="C2599" s="113" t="s">
        <v>4734</v>
      </c>
      <c r="D2599" s="113" t="s">
        <v>4735</v>
      </c>
      <c r="E2599" s="113" t="s">
        <v>790</v>
      </c>
      <c r="F2599" s="114">
        <v>55</v>
      </c>
      <c r="G2599" s="113" t="s">
        <v>4736</v>
      </c>
      <c r="H2599" s="113" t="s">
        <v>86</v>
      </c>
      <c r="I2599" s="113" t="s">
        <v>810</v>
      </c>
      <c r="J2599" s="113" t="s">
        <v>318</v>
      </c>
      <c r="K2599" s="113" t="s">
        <v>382</v>
      </c>
      <c r="L2599" s="113" t="s">
        <v>420</v>
      </c>
      <c r="M2599" s="113" t="s">
        <v>388</v>
      </c>
      <c r="N2599" s="113" t="s">
        <v>32</v>
      </c>
      <c r="O2599" s="113" t="s">
        <v>386</v>
      </c>
      <c r="P2599" s="113" t="s">
        <v>824</v>
      </c>
      <c r="Q2599" s="113">
        <v>7</v>
      </c>
      <c r="R2599" s="113" t="s">
        <v>86</v>
      </c>
      <c r="S2599" s="84" t="str">
        <f t="shared" si="280"/>
        <v>HATTERAS CALF LEATHER</v>
      </c>
      <c r="T2599" s="84" t="str">
        <f t="shared" si="283"/>
        <v>коричневый</v>
      </c>
      <c r="Y2599" s="60">
        <f t="shared" si="284"/>
        <v>2</v>
      </c>
      <c r="Z2599" s="49">
        <f t="shared" si="285"/>
        <v>518</v>
      </c>
      <c r="AA2599" s="60">
        <f t="shared" si="286"/>
        <v>2518</v>
      </c>
    </row>
    <row r="2600" spans="1:27">
      <c r="A2600" s="84" t="str">
        <f t="shared" si="281"/>
        <v>68473057</v>
      </c>
      <c r="B2600" s="84" t="str">
        <f t="shared" si="282"/>
        <v>02-518-14</v>
      </c>
      <c r="C2600" s="113" t="s">
        <v>4737</v>
      </c>
      <c r="D2600" s="113" t="s">
        <v>4735</v>
      </c>
      <c r="E2600" s="113" t="s">
        <v>787</v>
      </c>
      <c r="F2600" s="114">
        <v>57</v>
      </c>
      <c r="G2600" s="113" t="s">
        <v>4736</v>
      </c>
      <c r="H2600" s="113" t="s">
        <v>86</v>
      </c>
      <c r="I2600" s="113" t="s">
        <v>810</v>
      </c>
      <c r="J2600" s="113" t="s">
        <v>318</v>
      </c>
      <c r="K2600" s="113" t="s">
        <v>382</v>
      </c>
      <c r="L2600" s="113" t="s">
        <v>420</v>
      </c>
      <c r="M2600" s="113" t="s">
        <v>388</v>
      </c>
      <c r="N2600" s="113" t="s">
        <v>32</v>
      </c>
      <c r="O2600" s="113" t="s">
        <v>386</v>
      </c>
      <c r="P2600" s="113" t="s">
        <v>824</v>
      </c>
      <c r="Q2600" s="113">
        <v>7</v>
      </c>
      <c r="R2600" s="113" t="s">
        <v>86</v>
      </c>
      <c r="S2600" s="84" t="str">
        <f t="shared" si="280"/>
        <v>HATTERAS CALF LEATHER</v>
      </c>
      <c r="T2600" s="84" t="str">
        <f t="shared" si="283"/>
        <v>коричневый</v>
      </c>
      <c r="Y2600" s="60">
        <f t="shared" si="284"/>
        <v>2</v>
      </c>
      <c r="Z2600" s="49">
        <f t="shared" si="285"/>
        <v>518</v>
      </c>
      <c r="AA2600" s="60">
        <f t="shared" si="286"/>
        <v>2518</v>
      </c>
    </row>
    <row r="2601" spans="1:27">
      <c r="A2601" s="84" t="str">
        <f t="shared" si="281"/>
        <v>68473057</v>
      </c>
      <c r="B2601" s="84" t="str">
        <f t="shared" si="282"/>
        <v>02-518-14</v>
      </c>
      <c r="C2601" s="113" t="s">
        <v>4738</v>
      </c>
      <c r="D2601" s="113" t="s">
        <v>4735</v>
      </c>
      <c r="E2601" s="113" t="s">
        <v>785</v>
      </c>
      <c r="F2601" s="114">
        <v>59</v>
      </c>
      <c r="G2601" s="113" t="s">
        <v>4736</v>
      </c>
      <c r="H2601" s="113" t="s">
        <v>86</v>
      </c>
      <c r="I2601" s="113" t="s">
        <v>810</v>
      </c>
      <c r="J2601" s="113" t="s">
        <v>318</v>
      </c>
      <c r="K2601" s="113" t="s">
        <v>382</v>
      </c>
      <c r="L2601" s="113" t="s">
        <v>420</v>
      </c>
      <c r="M2601" s="113" t="s">
        <v>388</v>
      </c>
      <c r="N2601" s="113" t="s">
        <v>32</v>
      </c>
      <c r="O2601" s="113" t="s">
        <v>386</v>
      </c>
      <c r="P2601" s="113" t="s">
        <v>824</v>
      </c>
      <c r="Q2601" s="113">
        <v>7</v>
      </c>
      <c r="R2601" s="113" t="s">
        <v>86</v>
      </c>
      <c r="S2601" s="84" t="str">
        <f t="shared" si="280"/>
        <v>HATTERAS CALF LEATHER</v>
      </c>
      <c r="T2601" s="84" t="str">
        <f t="shared" si="283"/>
        <v>коричневый</v>
      </c>
      <c r="Y2601" s="60">
        <f t="shared" si="284"/>
        <v>2</v>
      </c>
      <c r="Z2601" s="49">
        <f t="shared" si="285"/>
        <v>518</v>
      </c>
      <c r="AA2601" s="60">
        <f t="shared" si="286"/>
        <v>2518</v>
      </c>
    </row>
    <row r="2602" spans="1:27">
      <c r="A2602" s="84" t="str">
        <f t="shared" si="281"/>
        <v>68473057</v>
      </c>
      <c r="B2602" s="84" t="str">
        <f t="shared" si="282"/>
        <v>02-518-14</v>
      </c>
      <c r="C2602" s="113" t="s">
        <v>4739</v>
      </c>
      <c r="D2602" s="113" t="s">
        <v>4735</v>
      </c>
      <c r="E2602" s="113" t="s">
        <v>788</v>
      </c>
      <c r="F2602" s="114">
        <v>61</v>
      </c>
      <c r="G2602" s="113" t="s">
        <v>4736</v>
      </c>
      <c r="H2602" s="113" t="s">
        <v>86</v>
      </c>
      <c r="I2602" s="113" t="s">
        <v>810</v>
      </c>
      <c r="J2602" s="113" t="s">
        <v>318</v>
      </c>
      <c r="K2602" s="113" t="s">
        <v>382</v>
      </c>
      <c r="L2602" s="113" t="s">
        <v>420</v>
      </c>
      <c r="M2602" s="113" t="s">
        <v>388</v>
      </c>
      <c r="N2602" s="113" t="s">
        <v>32</v>
      </c>
      <c r="O2602" s="113" t="s">
        <v>386</v>
      </c>
      <c r="P2602" s="113" t="s">
        <v>824</v>
      </c>
      <c r="Q2602" s="113">
        <v>7</v>
      </c>
      <c r="R2602" s="113" t="s">
        <v>86</v>
      </c>
      <c r="S2602" s="84" t="str">
        <f t="shared" si="280"/>
        <v>HATTERAS CALF LEATHER</v>
      </c>
      <c r="T2602" s="84" t="str">
        <f t="shared" si="283"/>
        <v>коричневый</v>
      </c>
      <c r="Y2602" s="60">
        <f t="shared" si="284"/>
        <v>2</v>
      </c>
      <c r="Z2602" s="49">
        <f t="shared" si="285"/>
        <v>518</v>
      </c>
      <c r="AA2602" s="60">
        <f t="shared" si="286"/>
        <v>2518</v>
      </c>
    </row>
    <row r="2603" spans="1:27">
      <c r="A2603" s="84" t="str">
        <f t="shared" si="281"/>
        <v>68473057</v>
      </c>
      <c r="B2603" s="84" t="str">
        <f t="shared" si="282"/>
        <v>02-518-14</v>
      </c>
      <c r="C2603" s="113" t="s">
        <v>4740</v>
      </c>
      <c r="D2603" s="113" t="s">
        <v>4735</v>
      </c>
      <c r="E2603" s="113" t="s">
        <v>789</v>
      </c>
      <c r="F2603" s="114">
        <v>63</v>
      </c>
      <c r="G2603" s="113" t="s">
        <v>4736</v>
      </c>
      <c r="H2603" s="113" t="s">
        <v>86</v>
      </c>
      <c r="I2603" s="113" t="s">
        <v>810</v>
      </c>
      <c r="J2603" s="113" t="s">
        <v>318</v>
      </c>
      <c r="K2603" s="113" t="s">
        <v>382</v>
      </c>
      <c r="L2603" s="113" t="s">
        <v>420</v>
      </c>
      <c r="M2603" s="113" t="s">
        <v>388</v>
      </c>
      <c r="N2603" s="113" t="s">
        <v>32</v>
      </c>
      <c r="O2603" s="113" t="s">
        <v>386</v>
      </c>
      <c r="P2603" s="113" t="s">
        <v>824</v>
      </c>
      <c r="Q2603" s="113">
        <v>7</v>
      </c>
      <c r="R2603" s="113" t="s">
        <v>86</v>
      </c>
      <c r="S2603" s="84" t="str">
        <f t="shared" si="280"/>
        <v>HATTERAS CALF LEATHER</v>
      </c>
      <c r="T2603" s="84" t="str">
        <f t="shared" si="283"/>
        <v>коричневый</v>
      </c>
      <c r="Y2603" s="60">
        <f t="shared" si="284"/>
        <v>2</v>
      </c>
      <c r="Z2603" s="49">
        <f t="shared" si="285"/>
        <v>518</v>
      </c>
      <c r="AA2603" s="60">
        <f t="shared" si="286"/>
        <v>2518</v>
      </c>
    </row>
    <row r="2604" spans="1:27">
      <c r="A2604" s="84" t="str">
        <f t="shared" si="281"/>
        <v>68731012</v>
      </c>
      <c r="B2604" s="84" t="str">
        <f t="shared" si="282"/>
        <v>02-519-06</v>
      </c>
      <c r="C2604" s="113" t="s">
        <v>4741</v>
      </c>
      <c r="D2604" s="113" t="s">
        <v>4742</v>
      </c>
      <c r="E2604" s="113" t="s">
        <v>790</v>
      </c>
      <c r="F2604" s="114">
        <v>55</v>
      </c>
      <c r="G2604" s="113" t="s">
        <v>4743</v>
      </c>
      <c r="H2604" s="113" t="s">
        <v>71</v>
      </c>
      <c r="I2604" s="113" t="s">
        <v>4491</v>
      </c>
      <c r="J2604" s="113" t="s">
        <v>318</v>
      </c>
      <c r="K2604" s="113" t="s">
        <v>382</v>
      </c>
      <c r="L2604" s="113" t="s">
        <v>420</v>
      </c>
      <c r="M2604" s="113" t="s">
        <v>388</v>
      </c>
      <c r="N2604" s="113" t="s">
        <v>37</v>
      </c>
      <c r="O2604" s="113" t="s">
        <v>428</v>
      </c>
      <c r="P2604" s="113" t="s">
        <v>824</v>
      </c>
      <c r="Q2604" s="113">
        <v>2</v>
      </c>
      <c r="R2604" s="113" t="s">
        <v>71</v>
      </c>
      <c r="S2604" s="84" t="str">
        <f t="shared" si="280"/>
        <v>HATTERAS LINEN SILK</v>
      </c>
      <c r="T2604" s="84" t="str">
        <f t="shared" si="283"/>
        <v>синий</v>
      </c>
      <c r="Y2604" s="60">
        <f t="shared" si="284"/>
        <v>2</v>
      </c>
      <c r="Z2604" s="49">
        <f t="shared" si="285"/>
        <v>519</v>
      </c>
      <c r="AA2604" s="60">
        <f t="shared" si="286"/>
        <v>2519</v>
      </c>
    </row>
    <row r="2605" spans="1:27">
      <c r="A2605" s="84" t="str">
        <f t="shared" si="281"/>
        <v>68731012</v>
      </c>
      <c r="B2605" s="84" t="str">
        <f t="shared" si="282"/>
        <v>02-519-06</v>
      </c>
      <c r="C2605" s="113" t="s">
        <v>4744</v>
      </c>
      <c r="D2605" s="113" t="s">
        <v>4742</v>
      </c>
      <c r="E2605" s="113" t="s">
        <v>787</v>
      </c>
      <c r="F2605" s="114">
        <v>57</v>
      </c>
      <c r="G2605" s="113" t="s">
        <v>4743</v>
      </c>
      <c r="H2605" s="113" t="s">
        <v>71</v>
      </c>
      <c r="I2605" s="113" t="s">
        <v>4491</v>
      </c>
      <c r="J2605" s="113" t="s">
        <v>318</v>
      </c>
      <c r="K2605" s="113" t="s">
        <v>382</v>
      </c>
      <c r="L2605" s="113" t="s">
        <v>420</v>
      </c>
      <c r="M2605" s="113" t="s">
        <v>388</v>
      </c>
      <c r="N2605" s="113" t="s">
        <v>37</v>
      </c>
      <c r="O2605" s="113" t="s">
        <v>428</v>
      </c>
      <c r="P2605" s="113" t="s">
        <v>824</v>
      </c>
      <c r="Q2605" s="113">
        <v>2</v>
      </c>
      <c r="R2605" s="113" t="s">
        <v>71</v>
      </c>
      <c r="S2605" s="84" t="str">
        <f t="shared" si="280"/>
        <v>HATTERAS LINEN SILK</v>
      </c>
      <c r="T2605" s="84" t="str">
        <f t="shared" si="283"/>
        <v>синий</v>
      </c>
      <c r="Y2605" s="60">
        <f t="shared" si="284"/>
        <v>2</v>
      </c>
      <c r="Z2605" s="49">
        <f t="shared" si="285"/>
        <v>519</v>
      </c>
      <c r="AA2605" s="60">
        <f t="shared" si="286"/>
        <v>2519</v>
      </c>
    </row>
    <row r="2606" spans="1:27">
      <c r="A2606" s="84" t="str">
        <f t="shared" si="281"/>
        <v>68731012</v>
      </c>
      <c r="B2606" s="84" t="str">
        <f t="shared" si="282"/>
        <v>02-519-06</v>
      </c>
      <c r="C2606" s="113" t="s">
        <v>4745</v>
      </c>
      <c r="D2606" s="113" t="s">
        <v>4742</v>
      </c>
      <c r="E2606" s="113" t="s">
        <v>785</v>
      </c>
      <c r="F2606" s="114">
        <v>59</v>
      </c>
      <c r="G2606" s="113" t="s">
        <v>4743</v>
      </c>
      <c r="H2606" s="113" t="s">
        <v>71</v>
      </c>
      <c r="I2606" s="113" t="s">
        <v>4491</v>
      </c>
      <c r="J2606" s="113" t="s">
        <v>318</v>
      </c>
      <c r="K2606" s="113" t="s">
        <v>382</v>
      </c>
      <c r="L2606" s="113" t="s">
        <v>420</v>
      </c>
      <c r="M2606" s="113" t="s">
        <v>388</v>
      </c>
      <c r="N2606" s="113" t="s">
        <v>37</v>
      </c>
      <c r="O2606" s="113" t="s">
        <v>428</v>
      </c>
      <c r="P2606" s="113" t="s">
        <v>824</v>
      </c>
      <c r="Q2606" s="113">
        <v>2</v>
      </c>
      <c r="R2606" s="113" t="s">
        <v>71</v>
      </c>
      <c r="S2606" s="84" t="str">
        <f t="shared" si="280"/>
        <v>HATTERAS LINEN SILK</v>
      </c>
      <c r="T2606" s="84" t="str">
        <f t="shared" si="283"/>
        <v>синий</v>
      </c>
      <c r="Y2606" s="60">
        <f t="shared" si="284"/>
        <v>2</v>
      </c>
      <c r="Z2606" s="49">
        <f t="shared" si="285"/>
        <v>519</v>
      </c>
      <c r="AA2606" s="60">
        <f t="shared" si="286"/>
        <v>2519</v>
      </c>
    </row>
    <row r="2607" spans="1:27">
      <c r="A2607" s="84" t="str">
        <f t="shared" si="281"/>
        <v>68731012</v>
      </c>
      <c r="B2607" s="84" t="str">
        <f t="shared" si="282"/>
        <v>02-519-06</v>
      </c>
      <c r="C2607" s="113" t="s">
        <v>4746</v>
      </c>
      <c r="D2607" s="113" t="s">
        <v>4742</v>
      </c>
      <c r="E2607" s="113" t="s">
        <v>788</v>
      </c>
      <c r="F2607" s="114">
        <v>61</v>
      </c>
      <c r="G2607" s="113" t="s">
        <v>4743</v>
      </c>
      <c r="H2607" s="113" t="s">
        <v>71</v>
      </c>
      <c r="I2607" s="113" t="s">
        <v>4491</v>
      </c>
      <c r="J2607" s="113" t="s">
        <v>318</v>
      </c>
      <c r="K2607" s="113" t="s">
        <v>382</v>
      </c>
      <c r="L2607" s="113" t="s">
        <v>420</v>
      </c>
      <c r="M2607" s="113" t="s">
        <v>388</v>
      </c>
      <c r="N2607" s="113" t="s">
        <v>37</v>
      </c>
      <c r="O2607" s="113" t="s">
        <v>428</v>
      </c>
      <c r="P2607" s="113" t="s">
        <v>824</v>
      </c>
      <c r="Q2607" s="113">
        <v>2</v>
      </c>
      <c r="R2607" s="113" t="s">
        <v>71</v>
      </c>
      <c r="S2607" s="84" t="str">
        <f t="shared" si="280"/>
        <v>HATTERAS LINEN SILK</v>
      </c>
      <c r="T2607" s="84" t="str">
        <f t="shared" si="283"/>
        <v>синий</v>
      </c>
      <c r="Y2607" s="60">
        <f t="shared" si="284"/>
        <v>2</v>
      </c>
      <c r="Z2607" s="49">
        <f t="shared" si="285"/>
        <v>519</v>
      </c>
      <c r="AA2607" s="60">
        <f t="shared" si="286"/>
        <v>2519</v>
      </c>
    </row>
    <row r="2608" spans="1:27">
      <c r="A2608" s="84" t="str">
        <f t="shared" si="281"/>
        <v>68731012</v>
      </c>
      <c r="B2608" s="84" t="str">
        <f t="shared" si="282"/>
        <v>02-519-06</v>
      </c>
      <c r="C2608" s="113" t="s">
        <v>4747</v>
      </c>
      <c r="D2608" s="113" t="s">
        <v>4742</v>
      </c>
      <c r="E2608" s="113" t="s">
        <v>789</v>
      </c>
      <c r="F2608" s="114">
        <v>63</v>
      </c>
      <c r="G2608" s="113" t="s">
        <v>4743</v>
      </c>
      <c r="H2608" s="113" t="s">
        <v>71</v>
      </c>
      <c r="I2608" s="113" t="s">
        <v>4491</v>
      </c>
      <c r="J2608" s="113" t="s">
        <v>318</v>
      </c>
      <c r="K2608" s="113" t="s">
        <v>382</v>
      </c>
      <c r="L2608" s="113" t="s">
        <v>420</v>
      </c>
      <c r="M2608" s="113" t="s">
        <v>388</v>
      </c>
      <c r="N2608" s="113" t="s">
        <v>37</v>
      </c>
      <c r="O2608" s="113" t="s">
        <v>428</v>
      </c>
      <c r="P2608" s="113" t="s">
        <v>824</v>
      </c>
      <c r="Q2608" s="113">
        <v>2</v>
      </c>
      <c r="R2608" s="113" t="s">
        <v>71</v>
      </c>
      <c r="S2608" s="84" t="str">
        <f t="shared" si="280"/>
        <v>HATTERAS LINEN SILK</v>
      </c>
      <c r="T2608" s="84" t="str">
        <f t="shared" si="283"/>
        <v>синий</v>
      </c>
      <c r="Y2608" s="60">
        <f t="shared" si="284"/>
        <v>2</v>
      </c>
      <c r="Z2608" s="49">
        <f t="shared" si="285"/>
        <v>519</v>
      </c>
      <c r="AA2608" s="60">
        <f t="shared" si="286"/>
        <v>2519</v>
      </c>
    </row>
    <row r="2609" spans="1:27">
      <c r="A2609" s="84" t="str">
        <f t="shared" si="281"/>
        <v>68731027</v>
      </c>
      <c r="B2609" s="84" t="str">
        <f t="shared" si="282"/>
        <v>02-520-02</v>
      </c>
      <c r="C2609" s="113" t="s">
        <v>4748</v>
      </c>
      <c r="D2609" s="113" t="s">
        <v>4749</v>
      </c>
      <c r="E2609" s="113" t="s">
        <v>790</v>
      </c>
      <c r="F2609" s="114">
        <v>55</v>
      </c>
      <c r="G2609" s="113" t="s">
        <v>4750</v>
      </c>
      <c r="H2609" s="113" t="s">
        <v>63</v>
      </c>
      <c r="I2609" s="113" t="s">
        <v>805</v>
      </c>
      <c r="J2609" s="113" t="s">
        <v>318</v>
      </c>
      <c r="K2609" s="113" t="s">
        <v>382</v>
      </c>
      <c r="L2609" s="113" t="s">
        <v>420</v>
      </c>
      <c r="M2609" s="113" t="s">
        <v>384</v>
      </c>
      <c r="N2609" s="113" t="s">
        <v>37</v>
      </c>
      <c r="O2609" s="113" t="s">
        <v>433</v>
      </c>
      <c r="P2609" s="113" t="s">
        <v>824</v>
      </c>
      <c r="Q2609" s="113">
        <v>7</v>
      </c>
      <c r="R2609" s="113" t="s">
        <v>63</v>
      </c>
      <c r="S2609" s="84" t="str">
        <f t="shared" si="280"/>
        <v>HATTERAS LINEN</v>
      </c>
      <c r="T2609" s="84" t="str">
        <f t="shared" si="283"/>
        <v>бежевый</v>
      </c>
      <c r="Y2609" s="60">
        <f t="shared" si="284"/>
        <v>2</v>
      </c>
      <c r="Z2609" s="49">
        <f t="shared" si="285"/>
        <v>520</v>
      </c>
      <c r="AA2609" s="60">
        <f t="shared" si="286"/>
        <v>2520</v>
      </c>
    </row>
    <row r="2610" spans="1:27">
      <c r="A2610" s="84" t="str">
        <f t="shared" si="281"/>
        <v>68731027</v>
      </c>
      <c r="B2610" s="84" t="str">
        <f t="shared" si="282"/>
        <v>02-520-02</v>
      </c>
      <c r="C2610" s="113" t="s">
        <v>4751</v>
      </c>
      <c r="D2610" s="113" t="s">
        <v>4749</v>
      </c>
      <c r="E2610" s="113" t="s">
        <v>787</v>
      </c>
      <c r="F2610" s="114">
        <v>57</v>
      </c>
      <c r="G2610" s="113" t="s">
        <v>4750</v>
      </c>
      <c r="H2610" s="113" t="s">
        <v>63</v>
      </c>
      <c r="I2610" s="113" t="s">
        <v>805</v>
      </c>
      <c r="J2610" s="113" t="s">
        <v>318</v>
      </c>
      <c r="K2610" s="113" t="s">
        <v>382</v>
      </c>
      <c r="L2610" s="113" t="s">
        <v>420</v>
      </c>
      <c r="M2610" s="113" t="s">
        <v>384</v>
      </c>
      <c r="N2610" s="113" t="s">
        <v>37</v>
      </c>
      <c r="O2610" s="113" t="s">
        <v>433</v>
      </c>
      <c r="P2610" s="113" t="s">
        <v>824</v>
      </c>
      <c r="Q2610" s="113">
        <v>7</v>
      </c>
      <c r="R2610" s="113" t="s">
        <v>63</v>
      </c>
      <c r="S2610" s="84" t="str">
        <f t="shared" si="280"/>
        <v>HATTERAS LINEN</v>
      </c>
      <c r="T2610" s="84" t="str">
        <f t="shared" si="283"/>
        <v>бежевый</v>
      </c>
      <c r="Y2610" s="60">
        <f t="shared" si="284"/>
        <v>2</v>
      </c>
      <c r="Z2610" s="49">
        <f t="shared" si="285"/>
        <v>520</v>
      </c>
      <c r="AA2610" s="60">
        <f t="shared" si="286"/>
        <v>2520</v>
      </c>
    </row>
    <row r="2611" spans="1:27">
      <c r="A2611" s="84" t="str">
        <f t="shared" si="281"/>
        <v>68731027</v>
      </c>
      <c r="B2611" s="84" t="str">
        <f t="shared" si="282"/>
        <v>02-520-02</v>
      </c>
      <c r="C2611" s="113" t="s">
        <v>4752</v>
      </c>
      <c r="D2611" s="113" t="s">
        <v>4749</v>
      </c>
      <c r="E2611" s="113" t="s">
        <v>785</v>
      </c>
      <c r="F2611" s="114">
        <v>59</v>
      </c>
      <c r="G2611" s="113" t="s">
        <v>4750</v>
      </c>
      <c r="H2611" s="113" t="s">
        <v>63</v>
      </c>
      <c r="I2611" s="113" t="s">
        <v>805</v>
      </c>
      <c r="J2611" s="113" t="s">
        <v>318</v>
      </c>
      <c r="K2611" s="113" t="s">
        <v>382</v>
      </c>
      <c r="L2611" s="113" t="s">
        <v>420</v>
      </c>
      <c r="M2611" s="113" t="s">
        <v>384</v>
      </c>
      <c r="N2611" s="113" t="s">
        <v>37</v>
      </c>
      <c r="O2611" s="113" t="s">
        <v>433</v>
      </c>
      <c r="P2611" s="113" t="s">
        <v>824</v>
      </c>
      <c r="Q2611" s="113">
        <v>7</v>
      </c>
      <c r="R2611" s="113" t="s">
        <v>63</v>
      </c>
      <c r="S2611" s="84" t="str">
        <f t="shared" si="280"/>
        <v>HATTERAS LINEN</v>
      </c>
      <c r="T2611" s="84" t="str">
        <f t="shared" si="283"/>
        <v>бежевый</v>
      </c>
      <c r="Y2611" s="60">
        <f t="shared" si="284"/>
        <v>2</v>
      </c>
      <c r="Z2611" s="49">
        <f t="shared" si="285"/>
        <v>520</v>
      </c>
      <c r="AA2611" s="60">
        <f t="shared" si="286"/>
        <v>2520</v>
      </c>
    </row>
    <row r="2612" spans="1:27">
      <c r="A2612" s="84" t="str">
        <f t="shared" si="281"/>
        <v>68731027</v>
      </c>
      <c r="B2612" s="84" t="str">
        <f t="shared" si="282"/>
        <v>02-520-02</v>
      </c>
      <c r="C2612" s="113" t="s">
        <v>4753</v>
      </c>
      <c r="D2612" s="113" t="s">
        <v>4749</v>
      </c>
      <c r="E2612" s="113" t="s">
        <v>788</v>
      </c>
      <c r="F2612" s="114">
        <v>61</v>
      </c>
      <c r="G2612" s="113" t="s">
        <v>4750</v>
      </c>
      <c r="H2612" s="113" t="s">
        <v>63</v>
      </c>
      <c r="I2612" s="113" t="s">
        <v>805</v>
      </c>
      <c r="J2612" s="113" t="s">
        <v>318</v>
      </c>
      <c r="K2612" s="113" t="s">
        <v>382</v>
      </c>
      <c r="L2612" s="113" t="s">
        <v>420</v>
      </c>
      <c r="M2612" s="113" t="s">
        <v>384</v>
      </c>
      <c r="N2612" s="113" t="s">
        <v>37</v>
      </c>
      <c r="O2612" s="113" t="s">
        <v>433</v>
      </c>
      <c r="P2612" s="113" t="s">
        <v>824</v>
      </c>
      <c r="Q2612" s="113">
        <v>7</v>
      </c>
      <c r="R2612" s="113" t="s">
        <v>63</v>
      </c>
      <c r="S2612" s="84" t="str">
        <f t="shared" si="280"/>
        <v>HATTERAS LINEN</v>
      </c>
      <c r="T2612" s="84" t="str">
        <f t="shared" si="283"/>
        <v>бежевый</v>
      </c>
      <c r="Y2612" s="60">
        <f t="shared" si="284"/>
        <v>2</v>
      </c>
      <c r="Z2612" s="49">
        <f t="shared" si="285"/>
        <v>520</v>
      </c>
      <c r="AA2612" s="60">
        <f t="shared" si="286"/>
        <v>2520</v>
      </c>
    </row>
    <row r="2613" spans="1:27">
      <c r="A2613" s="84" t="str">
        <f t="shared" si="281"/>
        <v>68731027</v>
      </c>
      <c r="B2613" s="84" t="str">
        <f t="shared" si="282"/>
        <v>02-520-02</v>
      </c>
      <c r="C2613" s="113" t="s">
        <v>4754</v>
      </c>
      <c r="D2613" s="113" t="s">
        <v>4749</v>
      </c>
      <c r="E2613" s="113" t="s">
        <v>789</v>
      </c>
      <c r="F2613" s="114">
        <v>63</v>
      </c>
      <c r="G2613" s="113" t="s">
        <v>4750</v>
      </c>
      <c r="H2613" s="113" t="s">
        <v>63</v>
      </c>
      <c r="I2613" s="113" t="s">
        <v>805</v>
      </c>
      <c r="J2613" s="113" t="s">
        <v>318</v>
      </c>
      <c r="K2613" s="113" t="s">
        <v>382</v>
      </c>
      <c r="L2613" s="113" t="s">
        <v>420</v>
      </c>
      <c r="M2613" s="113" t="s">
        <v>384</v>
      </c>
      <c r="N2613" s="113" t="s">
        <v>37</v>
      </c>
      <c r="O2613" s="113" t="s">
        <v>433</v>
      </c>
      <c r="P2613" s="113" t="s">
        <v>824</v>
      </c>
      <c r="Q2613" s="113">
        <v>7</v>
      </c>
      <c r="R2613" s="113" t="s">
        <v>63</v>
      </c>
      <c r="S2613" s="84" t="str">
        <f t="shared" si="280"/>
        <v>HATTERAS LINEN</v>
      </c>
      <c r="T2613" s="84" t="str">
        <f t="shared" si="283"/>
        <v>бежевый</v>
      </c>
      <c r="Y2613" s="60">
        <f t="shared" si="284"/>
        <v>2</v>
      </c>
      <c r="Z2613" s="49">
        <f t="shared" si="285"/>
        <v>520</v>
      </c>
      <c r="AA2613" s="60">
        <f t="shared" si="286"/>
        <v>2520</v>
      </c>
    </row>
    <row r="2614" spans="1:27">
      <c r="A2614" s="84" t="str">
        <f t="shared" si="281"/>
        <v>181111167</v>
      </c>
      <c r="B2614" s="84" t="str">
        <f t="shared" si="282"/>
        <v>02-521-05</v>
      </c>
      <c r="C2614" s="113" t="s">
        <v>4755</v>
      </c>
      <c r="D2614" s="113" t="s">
        <v>4756</v>
      </c>
      <c r="E2614" s="113" t="s">
        <v>790</v>
      </c>
      <c r="F2614" s="114">
        <v>55</v>
      </c>
      <c r="G2614" s="113" t="s">
        <v>4757</v>
      </c>
      <c r="H2614" s="113" t="s">
        <v>240</v>
      </c>
      <c r="I2614" s="113" t="s">
        <v>792</v>
      </c>
      <c r="J2614" s="113" t="s">
        <v>325</v>
      </c>
      <c r="K2614" s="113" t="s">
        <v>382</v>
      </c>
      <c r="L2614" s="113" t="s">
        <v>420</v>
      </c>
      <c r="M2614" s="113" t="s">
        <v>388</v>
      </c>
      <c r="N2614" s="113" t="s">
        <v>43</v>
      </c>
      <c r="O2614" s="113" t="s">
        <v>448</v>
      </c>
      <c r="P2614" s="113" t="s">
        <v>824</v>
      </c>
      <c r="Q2614" s="113">
        <v>67</v>
      </c>
      <c r="R2614" s="113" t="s">
        <v>83</v>
      </c>
      <c r="S2614" s="84" t="str">
        <f t="shared" si="280"/>
        <v>BUCKET COTTON</v>
      </c>
      <c r="T2614" s="84" t="str">
        <f t="shared" si="283"/>
        <v>серый / коричневый</v>
      </c>
      <c r="Y2614" s="60">
        <f t="shared" si="284"/>
        <v>2</v>
      </c>
      <c r="Z2614" s="49">
        <f t="shared" si="285"/>
        <v>521</v>
      </c>
      <c r="AA2614" s="60">
        <f t="shared" si="286"/>
        <v>2521</v>
      </c>
    </row>
    <row r="2615" spans="1:27">
      <c r="A2615" s="84" t="str">
        <f t="shared" si="281"/>
        <v>181111167</v>
      </c>
      <c r="B2615" s="84" t="str">
        <f t="shared" si="282"/>
        <v>02-521-05</v>
      </c>
      <c r="C2615" s="113" t="s">
        <v>4758</v>
      </c>
      <c r="D2615" s="113" t="s">
        <v>4756</v>
      </c>
      <c r="E2615" s="113" t="s">
        <v>787</v>
      </c>
      <c r="F2615" s="114">
        <v>57</v>
      </c>
      <c r="G2615" s="113" t="s">
        <v>4757</v>
      </c>
      <c r="H2615" s="113" t="s">
        <v>240</v>
      </c>
      <c r="I2615" s="113" t="s">
        <v>792</v>
      </c>
      <c r="J2615" s="113" t="s">
        <v>325</v>
      </c>
      <c r="K2615" s="113" t="s">
        <v>382</v>
      </c>
      <c r="L2615" s="113" t="s">
        <v>420</v>
      </c>
      <c r="M2615" s="113" t="s">
        <v>388</v>
      </c>
      <c r="N2615" s="113" t="s">
        <v>43</v>
      </c>
      <c r="O2615" s="113" t="s">
        <v>448</v>
      </c>
      <c r="P2615" s="113" t="s">
        <v>824</v>
      </c>
      <c r="Q2615" s="113">
        <v>67</v>
      </c>
      <c r="R2615" s="113" t="s">
        <v>83</v>
      </c>
      <c r="S2615" s="84" t="str">
        <f t="shared" si="280"/>
        <v>BUCKET COTTON</v>
      </c>
      <c r="T2615" s="84" t="str">
        <f t="shared" si="283"/>
        <v>серый / коричневый</v>
      </c>
      <c r="Y2615" s="60">
        <f t="shared" si="284"/>
        <v>2</v>
      </c>
      <c r="Z2615" s="49">
        <f t="shared" si="285"/>
        <v>521</v>
      </c>
      <c r="AA2615" s="60">
        <f t="shared" si="286"/>
        <v>2521</v>
      </c>
    </row>
    <row r="2616" spans="1:27">
      <c r="A2616" s="84" t="str">
        <f t="shared" si="281"/>
        <v>181111167</v>
      </c>
      <c r="B2616" s="84" t="str">
        <f t="shared" si="282"/>
        <v>02-521-05</v>
      </c>
      <c r="C2616" s="113" t="s">
        <v>4759</v>
      </c>
      <c r="D2616" s="113" t="s">
        <v>4756</v>
      </c>
      <c r="E2616" s="113" t="s">
        <v>785</v>
      </c>
      <c r="F2616" s="114">
        <v>59</v>
      </c>
      <c r="G2616" s="113" t="s">
        <v>4757</v>
      </c>
      <c r="H2616" s="113" t="s">
        <v>240</v>
      </c>
      <c r="I2616" s="113" t="s">
        <v>792</v>
      </c>
      <c r="J2616" s="113" t="s">
        <v>325</v>
      </c>
      <c r="K2616" s="113" t="s">
        <v>382</v>
      </c>
      <c r="L2616" s="113" t="s">
        <v>420</v>
      </c>
      <c r="M2616" s="113" t="s">
        <v>388</v>
      </c>
      <c r="N2616" s="113" t="s">
        <v>43</v>
      </c>
      <c r="O2616" s="113" t="s">
        <v>448</v>
      </c>
      <c r="P2616" s="113" t="s">
        <v>824</v>
      </c>
      <c r="Q2616" s="113">
        <v>67</v>
      </c>
      <c r="R2616" s="113" t="s">
        <v>83</v>
      </c>
      <c r="S2616" s="84" t="str">
        <f t="shared" si="280"/>
        <v>BUCKET COTTON</v>
      </c>
      <c r="T2616" s="84" t="str">
        <f t="shared" si="283"/>
        <v>серый / коричневый</v>
      </c>
      <c r="Y2616" s="60">
        <f t="shared" si="284"/>
        <v>2</v>
      </c>
      <c r="Z2616" s="49">
        <f t="shared" si="285"/>
        <v>521</v>
      </c>
      <c r="AA2616" s="60">
        <f t="shared" si="286"/>
        <v>2521</v>
      </c>
    </row>
    <row r="2617" spans="1:27">
      <c r="A2617" s="84" t="str">
        <f t="shared" si="281"/>
        <v>181111167</v>
      </c>
      <c r="B2617" s="84" t="str">
        <f t="shared" si="282"/>
        <v>02-521-05</v>
      </c>
      <c r="C2617" s="113" t="s">
        <v>4760</v>
      </c>
      <c r="D2617" s="113" t="s">
        <v>4756</v>
      </c>
      <c r="E2617" s="113" t="s">
        <v>788</v>
      </c>
      <c r="F2617" s="114">
        <v>61</v>
      </c>
      <c r="G2617" s="113" t="s">
        <v>4757</v>
      </c>
      <c r="H2617" s="113" t="s">
        <v>240</v>
      </c>
      <c r="I2617" s="113" t="s">
        <v>792</v>
      </c>
      <c r="J2617" s="113" t="s">
        <v>325</v>
      </c>
      <c r="K2617" s="113" t="s">
        <v>382</v>
      </c>
      <c r="L2617" s="113" t="s">
        <v>420</v>
      </c>
      <c r="M2617" s="113" t="s">
        <v>388</v>
      </c>
      <c r="N2617" s="113" t="s">
        <v>43</v>
      </c>
      <c r="O2617" s="113" t="s">
        <v>448</v>
      </c>
      <c r="P2617" s="113" t="s">
        <v>824</v>
      </c>
      <c r="Q2617" s="113">
        <v>67</v>
      </c>
      <c r="R2617" s="113" t="s">
        <v>83</v>
      </c>
      <c r="S2617" s="84" t="str">
        <f t="shared" si="280"/>
        <v>BUCKET COTTON</v>
      </c>
      <c r="T2617" s="84" t="str">
        <f t="shared" si="283"/>
        <v>серый / коричневый</v>
      </c>
      <c r="Y2617" s="60">
        <f t="shared" si="284"/>
        <v>2</v>
      </c>
      <c r="Z2617" s="49">
        <f t="shared" si="285"/>
        <v>521</v>
      </c>
      <c r="AA2617" s="60">
        <f t="shared" si="286"/>
        <v>2521</v>
      </c>
    </row>
    <row r="2618" spans="1:27">
      <c r="A2618" s="84" t="str">
        <f t="shared" si="281"/>
        <v>181111167</v>
      </c>
      <c r="B2618" s="84" t="str">
        <f t="shared" si="282"/>
        <v>02-521-05</v>
      </c>
      <c r="C2618" s="113" t="s">
        <v>4761</v>
      </c>
      <c r="D2618" s="113" t="s">
        <v>4756</v>
      </c>
      <c r="E2618" s="113" t="s">
        <v>789</v>
      </c>
      <c r="F2618" s="114">
        <v>63</v>
      </c>
      <c r="G2618" s="113" t="s">
        <v>4757</v>
      </c>
      <c r="H2618" s="113" t="s">
        <v>240</v>
      </c>
      <c r="I2618" s="113" t="s">
        <v>792</v>
      </c>
      <c r="J2618" s="113" t="s">
        <v>325</v>
      </c>
      <c r="K2618" s="113" t="s">
        <v>382</v>
      </c>
      <c r="L2618" s="113" t="s">
        <v>420</v>
      </c>
      <c r="M2618" s="113" t="s">
        <v>388</v>
      </c>
      <c r="N2618" s="113" t="s">
        <v>43</v>
      </c>
      <c r="O2618" s="113" t="s">
        <v>448</v>
      </c>
      <c r="P2618" s="113" t="s">
        <v>824</v>
      </c>
      <c r="Q2618" s="113">
        <v>67</v>
      </c>
      <c r="R2618" s="113" t="s">
        <v>83</v>
      </c>
      <c r="S2618" s="84" t="str">
        <f t="shared" si="280"/>
        <v>BUCKET COTTON</v>
      </c>
      <c r="T2618" s="84" t="str">
        <f t="shared" si="283"/>
        <v>серый / коричневый</v>
      </c>
      <c r="Y2618" s="60">
        <f t="shared" si="284"/>
        <v>2</v>
      </c>
      <c r="Z2618" s="49">
        <f t="shared" si="285"/>
        <v>521</v>
      </c>
      <c r="AA2618" s="60">
        <f t="shared" si="286"/>
        <v>2521</v>
      </c>
    </row>
    <row r="2619" spans="1:27">
      <c r="A2619" s="84" t="str">
        <f t="shared" si="281"/>
        <v>181191299</v>
      </c>
      <c r="B2619" s="84" t="str">
        <f t="shared" si="282"/>
        <v>02-522-11</v>
      </c>
      <c r="C2619" s="113" t="s">
        <v>4762</v>
      </c>
      <c r="D2619" s="113" t="s">
        <v>4763</v>
      </c>
      <c r="E2619" s="113" t="s">
        <v>790</v>
      </c>
      <c r="F2619" s="114">
        <v>55</v>
      </c>
      <c r="G2619" s="113" t="s">
        <v>4764</v>
      </c>
      <c r="H2619" s="113" t="s">
        <v>155</v>
      </c>
      <c r="I2619" s="113" t="s">
        <v>792</v>
      </c>
      <c r="J2619" s="113" t="s">
        <v>325</v>
      </c>
      <c r="K2619" s="113" t="s">
        <v>382</v>
      </c>
      <c r="L2619" s="113" t="s">
        <v>420</v>
      </c>
      <c r="M2619" s="113" t="s">
        <v>388</v>
      </c>
      <c r="N2619" s="113" t="s">
        <v>43</v>
      </c>
      <c r="O2619" s="113" t="s">
        <v>428</v>
      </c>
      <c r="P2619" s="113" t="s">
        <v>824</v>
      </c>
      <c r="Q2619" s="113">
        <v>99</v>
      </c>
      <c r="R2619" s="113" t="s">
        <v>60</v>
      </c>
      <c r="S2619" s="84" t="str">
        <f t="shared" si="280"/>
        <v>BUCKET DOUBLE SIDED COTTON</v>
      </c>
      <c r="T2619" s="84" t="str">
        <f t="shared" si="283"/>
        <v>зеленый / синий</v>
      </c>
      <c r="Y2619" s="60">
        <f t="shared" si="284"/>
        <v>2</v>
      </c>
      <c r="Z2619" s="49">
        <f t="shared" si="285"/>
        <v>522</v>
      </c>
      <c r="AA2619" s="60">
        <f t="shared" si="286"/>
        <v>2522</v>
      </c>
    </row>
    <row r="2620" spans="1:27">
      <c r="A2620" s="84" t="str">
        <f t="shared" si="281"/>
        <v>181191299</v>
      </c>
      <c r="B2620" s="84" t="str">
        <f t="shared" si="282"/>
        <v>02-522-11</v>
      </c>
      <c r="C2620" s="113" t="s">
        <v>4765</v>
      </c>
      <c r="D2620" s="113" t="s">
        <v>4763</v>
      </c>
      <c r="E2620" s="113" t="s">
        <v>787</v>
      </c>
      <c r="F2620" s="114">
        <v>57</v>
      </c>
      <c r="G2620" s="113" t="s">
        <v>4764</v>
      </c>
      <c r="H2620" s="113" t="s">
        <v>155</v>
      </c>
      <c r="I2620" s="113" t="s">
        <v>792</v>
      </c>
      <c r="J2620" s="113" t="s">
        <v>325</v>
      </c>
      <c r="K2620" s="113" t="s">
        <v>382</v>
      </c>
      <c r="L2620" s="113" t="s">
        <v>420</v>
      </c>
      <c r="M2620" s="113" t="s">
        <v>388</v>
      </c>
      <c r="N2620" s="113" t="s">
        <v>43</v>
      </c>
      <c r="O2620" s="113" t="s">
        <v>428</v>
      </c>
      <c r="P2620" s="113" t="s">
        <v>824</v>
      </c>
      <c r="Q2620" s="113">
        <v>99</v>
      </c>
      <c r="R2620" s="113" t="s">
        <v>60</v>
      </c>
      <c r="S2620" s="84" t="str">
        <f t="shared" si="280"/>
        <v>BUCKET DOUBLE SIDED COTTON</v>
      </c>
      <c r="T2620" s="84" t="str">
        <f t="shared" si="283"/>
        <v>зеленый / синий</v>
      </c>
      <c r="Y2620" s="60">
        <f t="shared" si="284"/>
        <v>2</v>
      </c>
      <c r="Z2620" s="49">
        <f t="shared" si="285"/>
        <v>522</v>
      </c>
      <c r="AA2620" s="60">
        <f t="shared" si="286"/>
        <v>2522</v>
      </c>
    </row>
    <row r="2621" spans="1:27">
      <c r="A2621" s="84" t="str">
        <f t="shared" si="281"/>
        <v>181191299</v>
      </c>
      <c r="B2621" s="84" t="str">
        <f t="shared" si="282"/>
        <v>02-522-11</v>
      </c>
      <c r="C2621" s="113" t="s">
        <v>4766</v>
      </c>
      <c r="D2621" s="113" t="s">
        <v>4763</v>
      </c>
      <c r="E2621" s="113" t="s">
        <v>785</v>
      </c>
      <c r="F2621" s="114">
        <v>59</v>
      </c>
      <c r="G2621" s="113" t="s">
        <v>4764</v>
      </c>
      <c r="H2621" s="113" t="s">
        <v>155</v>
      </c>
      <c r="I2621" s="113" t="s">
        <v>792</v>
      </c>
      <c r="J2621" s="113" t="s">
        <v>325</v>
      </c>
      <c r="K2621" s="113" t="s">
        <v>382</v>
      </c>
      <c r="L2621" s="113" t="s">
        <v>420</v>
      </c>
      <c r="M2621" s="113" t="s">
        <v>388</v>
      </c>
      <c r="N2621" s="113" t="s">
        <v>43</v>
      </c>
      <c r="O2621" s="113" t="s">
        <v>428</v>
      </c>
      <c r="P2621" s="113" t="s">
        <v>824</v>
      </c>
      <c r="Q2621" s="113">
        <v>99</v>
      </c>
      <c r="R2621" s="113" t="s">
        <v>60</v>
      </c>
      <c r="S2621" s="84" t="str">
        <f t="shared" si="280"/>
        <v>BUCKET DOUBLE SIDED COTTON</v>
      </c>
      <c r="T2621" s="84" t="str">
        <f t="shared" si="283"/>
        <v>зеленый / синий</v>
      </c>
      <c r="Y2621" s="60">
        <f t="shared" si="284"/>
        <v>2</v>
      </c>
      <c r="Z2621" s="49">
        <f t="shared" si="285"/>
        <v>522</v>
      </c>
      <c r="AA2621" s="60">
        <f t="shared" si="286"/>
        <v>2522</v>
      </c>
    </row>
    <row r="2622" spans="1:27">
      <c r="A2622" s="84" t="str">
        <f t="shared" si="281"/>
        <v>181191299</v>
      </c>
      <c r="B2622" s="84" t="str">
        <f t="shared" si="282"/>
        <v>02-522-11</v>
      </c>
      <c r="C2622" s="113" t="s">
        <v>4767</v>
      </c>
      <c r="D2622" s="113" t="s">
        <v>4763</v>
      </c>
      <c r="E2622" s="113" t="s">
        <v>788</v>
      </c>
      <c r="F2622" s="114">
        <v>61</v>
      </c>
      <c r="G2622" s="113" t="s">
        <v>4764</v>
      </c>
      <c r="H2622" s="113" t="s">
        <v>155</v>
      </c>
      <c r="I2622" s="113" t="s">
        <v>792</v>
      </c>
      <c r="J2622" s="113" t="s">
        <v>325</v>
      </c>
      <c r="K2622" s="113" t="s">
        <v>382</v>
      </c>
      <c r="L2622" s="113" t="s">
        <v>420</v>
      </c>
      <c r="M2622" s="113" t="s">
        <v>388</v>
      </c>
      <c r="N2622" s="113" t="s">
        <v>43</v>
      </c>
      <c r="O2622" s="113" t="s">
        <v>428</v>
      </c>
      <c r="P2622" s="113" t="s">
        <v>824</v>
      </c>
      <c r="Q2622" s="113">
        <v>99</v>
      </c>
      <c r="R2622" s="113" t="s">
        <v>60</v>
      </c>
      <c r="S2622" s="84" t="str">
        <f t="shared" si="280"/>
        <v>BUCKET DOUBLE SIDED COTTON</v>
      </c>
      <c r="T2622" s="84" t="str">
        <f t="shared" si="283"/>
        <v>зеленый / синий</v>
      </c>
      <c r="Y2622" s="60">
        <f t="shared" si="284"/>
        <v>2</v>
      </c>
      <c r="Z2622" s="49">
        <f t="shared" si="285"/>
        <v>522</v>
      </c>
      <c r="AA2622" s="60">
        <f t="shared" si="286"/>
        <v>2522</v>
      </c>
    </row>
    <row r="2623" spans="1:27">
      <c r="A2623" s="84" t="str">
        <f t="shared" si="281"/>
        <v>189110122</v>
      </c>
      <c r="B2623" s="84" t="str">
        <f t="shared" si="282"/>
        <v>02-523-19</v>
      </c>
      <c r="C2623" s="113" t="s">
        <v>4768</v>
      </c>
      <c r="D2623" s="113" t="s">
        <v>4769</v>
      </c>
      <c r="E2623" s="113" t="s">
        <v>790</v>
      </c>
      <c r="F2623" s="114">
        <v>55</v>
      </c>
      <c r="G2623" s="113" t="s">
        <v>4770</v>
      </c>
      <c r="H2623" s="113" t="s">
        <v>91</v>
      </c>
      <c r="I2623" s="113" t="s">
        <v>804</v>
      </c>
      <c r="J2623" s="113" t="s">
        <v>325</v>
      </c>
      <c r="K2623" s="113" t="s">
        <v>382</v>
      </c>
      <c r="L2623" s="113" t="s">
        <v>420</v>
      </c>
      <c r="M2623" s="113" t="s">
        <v>388</v>
      </c>
      <c r="N2623" s="113" t="s">
        <v>43</v>
      </c>
      <c r="O2623" s="113" t="s">
        <v>386</v>
      </c>
      <c r="P2623" s="113" t="s">
        <v>824</v>
      </c>
      <c r="Q2623" s="113">
        <v>22</v>
      </c>
      <c r="R2623" s="113" t="s">
        <v>91</v>
      </c>
      <c r="S2623" s="84" t="str">
        <f t="shared" si="280"/>
        <v>BUCKET COTTON LINEN</v>
      </c>
      <c r="T2623" s="84" t="str">
        <f t="shared" si="283"/>
        <v>голубой</v>
      </c>
      <c r="Y2623" s="60">
        <f t="shared" si="284"/>
        <v>2</v>
      </c>
      <c r="Z2623" s="49">
        <f t="shared" si="285"/>
        <v>523</v>
      </c>
      <c r="AA2623" s="60">
        <f t="shared" si="286"/>
        <v>2523</v>
      </c>
    </row>
    <row r="2624" spans="1:27">
      <c r="A2624" s="84" t="str">
        <f t="shared" si="281"/>
        <v>189110122</v>
      </c>
      <c r="B2624" s="84" t="str">
        <f t="shared" si="282"/>
        <v>02-523-19</v>
      </c>
      <c r="C2624" s="113" t="s">
        <v>4771</v>
      </c>
      <c r="D2624" s="113" t="s">
        <v>4769</v>
      </c>
      <c r="E2624" s="113" t="s">
        <v>787</v>
      </c>
      <c r="F2624" s="114">
        <v>57</v>
      </c>
      <c r="G2624" s="113" t="s">
        <v>4770</v>
      </c>
      <c r="H2624" s="113" t="s">
        <v>91</v>
      </c>
      <c r="I2624" s="113" t="s">
        <v>804</v>
      </c>
      <c r="J2624" s="113" t="s">
        <v>325</v>
      </c>
      <c r="K2624" s="113" t="s">
        <v>382</v>
      </c>
      <c r="L2624" s="113" t="s">
        <v>420</v>
      </c>
      <c r="M2624" s="113" t="s">
        <v>388</v>
      </c>
      <c r="N2624" s="113" t="s">
        <v>43</v>
      </c>
      <c r="O2624" s="113" t="s">
        <v>386</v>
      </c>
      <c r="P2624" s="113" t="s">
        <v>824</v>
      </c>
      <c r="Q2624" s="113">
        <v>22</v>
      </c>
      <c r="R2624" s="113" t="s">
        <v>91</v>
      </c>
      <c r="S2624" s="84" t="str">
        <f t="shared" si="280"/>
        <v>BUCKET COTTON LINEN</v>
      </c>
      <c r="T2624" s="84" t="str">
        <f t="shared" si="283"/>
        <v>голубой</v>
      </c>
      <c r="Y2624" s="60">
        <f t="shared" si="284"/>
        <v>2</v>
      </c>
      <c r="Z2624" s="49">
        <f t="shared" si="285"/>
        <v>523</v>
      </c>
      <c r="AA2624" s="60">
        <f t="shared" si="286"/>
        <v>2523</v>
      </c>
    </row>
    <row r="2625" spans="1:27">
      <c r="A2625" s="84" t="str">
        <f t="shared" si="281"/>
        <v>189110122</v>
      </c>
      <c r="B2625" s="84" t="str">
        <f t="shared" si="282"/>
        <v>02-523-19</v>
      </c>
      <c r="C2625" s="113" t="s">
        <v>4772</v>
      </c>
      <c r="D2625" s="113" t="s">
        <v>4769</v>
      </c>
      <c r="E2625" s="113" t="s">
        <v>785</v>
      </c>
      <c r="F2625" s="114">
        <v>59</v>
      </c>
      <c r="G2625" s="113" t="s">
        <v>4770</v>
      </c>
      <c r="H2625" s="113" t="s">
        <v>91</v>
      </c>
      <c r="I2625" s="113" t="s">
        <v>804</v>
      </c>
      <c r="J2625" s="113" t="s">
        <v>325</v>
      </c>
      <c r="K2625" s="113" t="s">
        <v>382</v>
      </c>
      <c r="L2625" s="113" t="s">
        <v>420</v>
      </c>
      <c r="M2625" s="113" t="s">
        <v>388</v>
      </c>
      <c r="N2625" s="113" t="s">
        <v>43</v>
      </c>
      <c r="O2625" s="113" t="s">
        <v>386</v>
      </c>
      <c r="P2625" s="113" t="s">
        <v>824</v>
      </c>
      <c r="Q2625" s="113">
        <v>22</v>
      </c>
      <c r="R2625" s="113" t="s">
        <v>91</v>
      </c>
      <c r="S2625" s="84" t="str">
        <f t="shared" si="280"/>
        <v>BUCKET COTTON LINEN</v>
      </c>
      <c r="T2625" s="84" t="str">
        <f t="shared" si="283"/>
        <v>голубой</v>
      </c>
      <c r="Y2625" s="60">
        <f t="shared" si="284"/>
        <v>2</v>
      </c>
      <c r="Z2625" s="49">
        <f t="shared" si="285"/>
        <v>523</v>
      </c>
      <c r="AA2625" s="60">
        <f t="shared" si="286"/>
        <v>2523</v>
      </c>
    </row>
    <row r="2626" spans="1:27">
      <c r="A2626" s="84" t="str">
        <f t="shared" si="281"/>
        <v>189110122</v>
      </c>
      <c r="B2626" s="84" t="str">
        <f t="shared" si="282"/>
        <v>02-523-19</v>
      </c>
      <c r="C2626" s="113" t="s">
        <v>4773</v>
      </c>
      <c r="D2626" s="113" t="s">
        <v>4769</v>
      </c>
      <c r="E2626" s="113" t="s">
        <v>788</v>
      </c>
      <c r="F2626" s="114">
        <v>61</v>
      </c>
      <c r="G2626" s="113" t="s">
        <v>4770</v>
      </c>
      <c r="H2626" s="113" t="s">
        <v>91</v>
      </c>
      <c r="I2626" s="113" t="s">
        <v>804</v>
      </c>
      <c r="J2626" s="113" t="s">
        <v>325</v>
      </c>
      <c r="K2626" s="113" t="s">
        <v>382</v>
      </c>
      <c r="L2626" s="113" t="s">
        <v>420</v>
      </c>
      <c r="M2626" s="113" t="s">
        <v>388</v>
      </c>
      <c r="N2626" s="113" t="s">
        <v>43</v>
      </c>
      <c r="O2626" s="113" t="s">
        <v>386</v>
      </c>
      <c r="P2626" s="113" t="s">
        <v>824</v>
      </c>
      <c r="Q2626" s="113">
        <v>22</v>
      </c>
      <c r="R2626" s="113" t="s">
        <v>91</v>
      </c>
      <c r="S2626" s="84" t="str">
        <f t="shared" ref="S2626:S2689" si="287">IF(A2626&lt;&gt;"",IF(FIND(" ",G2626)&gt;=1,MID(G2626,FIND(" ",G2626)+1,LEN(G2626)),""),"")</f>
        <v>BUCKET COTTON LINEN</v>
      </c>
      <c r="T2626" s="84" t="str">
        <f t="shared" si="283"/>
        <v>голубой</v>
      </c>
      <c r="Y2626" s="60">
        <f t="shared" si="284"/>
        <v>2</v>
      </c>
      <c r="Z2626" s="49">
        <f t="shared" si="285"/>
        <v>523</v>
      </c>
      <c r="AA2626" s="60">
        <f t="shared" si="286"/>
        <v>2523</v>
      </c>
    </row>
    <row r="2627" spans="1:27">
      <c r="A2627" s="84" t="str">
        <f t="shared" ref="A2627:A2690" si="288">IF(G2627&amp;Q2627&lt;&gt;"",IF(FIND(" ",G2627)&gt;=1,MID(G2627,1,FIND(" ",G2627)-1)&amp;Q2627,G2627&amp;Q2627),"")</f>
        <v>189110149</v>
      </c>
      <c r="B2627" s="84" t="str">
        <f t="shared" ref="B2627:B2690" si="289">IF(C2627&lt;&gt;"",LEFT(C2627,9),"")</f>
        <v>02-523-03</v>
      </c>
      <c r="C2627" s="113" t="s">
        <v>4774</v>
      </c>
      <c r="D2627" s="113" t="s">
        <v>4775</v>
      </c>
      <c r="E2627" s="113" t="s">
        <v>790</v>
      </c>
      <c r="F2627" s="114">
        <v>55</v>
      </c>
      <c r="G2627" s="113" t="s">
        <v>4770</v>
      </c>
      <c r="H2627" s="113" t="s">
        <v>312</v>
      </c>
      <c r="I2627" s="113" t="s">
        <v>804</v>
      </c>
      <c r="J2627" s="113" t="s">
        <v>325</v>
      </c>
      <c r="K2627" s="113" t="s">
        <v>382</v>
      </c>
      <c r="L2627" s="113" t="s">
        <v>420</v>
      </c>
      <c r="M2627" s="113" t="s">
        <v>388</v>
      </c>
      <c r="N2627" s="113" t="s">
        <v>43</v>
      </c>
      <c r="O2627" s="113" t="s">
        <v>386</v>
      </c>
      <c r="P2627" s="113" t="s">
        <v>824</v>
      </c>
      <c r="Q2627" s="113">
        <v>49</v>
      </c>
      <c r="R2627" s="113" t="s">
        <v>60</v>
      </c>
      <c r="S2627" s="84" t="str">
        <f t="shared" si="287"/>
        <v>BUCKET COTTON LINEN</v>
      </c>
      <c r="T2627" s="84" t="str">
        <f t="shared" ref="T2627:T2690" si="290">IF(H2627&lt;&gt;"",H2627,"")</f>
        <v>ярко-зеленый</v>
      </c>
      <c r="Y2627" s="60">
        <f t="shared" ref="Y2627:Y2690" si="291">IFERROR(VALUE(MID($C2627,1,2)),0)</f>
        <v>2</v>
      </c>
      <c r="Z2627" s="49">
        <f t="shared" ref="Z2627:Z2690" si="292">IFERROR(VALUE(MID($C2627,4,3)),0)</f>
        <v>523</v>
      </c>
      <c r="AA2627" s="60">
        <f t="shared" ref="AA2627:AA2690" si="293">VALUE(RIGHT("00"&amp;Y2627,2)&amp;RIGHT("000"&amp;Z2627,3))</f>
        <v>2523</v>
      </c>
    </row>
    <row r="2628" spans="1:27">
      <c r="A2628" s="84" t="str">
        <f t="shared" si="288"/>
        <v>189110149</v>
      </c>
      <c r="B2628" s="84" t="str">
        <f t="shared" si="289"/>
        <v>02-523-03</v>
      </c>
      <c r="C2628" s="113" t="s">
        <v>4776</v>
      </c>
      <c r="D2628" s="113" t="s">
        <v>4775</v>
      </c>
      <c r="E2628" s="113" t="s">
        <v>787</v>
      </c>
      <c r="F2628" s="114">
        <v>57</v>
      </c>
      <c r="G2628" s="113" t="s">
        <v>4770</v>
      </c>
      <c r="H2628" s="113" t="s">
        <v>312</v>
      </c>
      <c r="I2628" s="113" t="s">
        <v>804</v>
      </c>
      <c r="J2628" s="113" t="s">
        <v>325</v>
      </c>
      <c r="K2628" s="113" t="s">
        <v>382</v>
      </c>
      <c r="L2628" s="113" t="s">
        <v>420</v>
      </c>
      <c r="M2628" s="113" t="s">
        <v>388</v>
      </c>
      <c r="N2628" s="113" t="s">
        <v>43</v>
      </c>
      <c r="O2628" s="113" t="s">
        <v>386</v>
      </c>
      <c r="P2628" s="113" t="s">
        <v>824</v>
      </c>
      <c r="Q2628" s="113">
        <v>49</v>
      </c>
      <c r="R2628" s="113" t="s">
        <v>60</v>
      </c>
      <c r="S2628" s="84" t="str">
        <f t="shared" si="287"/>
        <v>BUCKET COTTON LINEN</v>
      </c>
      <c r="T2628" s="84" t="str">
        <f t="shared" si="290"/>
        <v>ярко-зеленый</v>
      </c>
      <c r="Y2628" s="60">
        <f t="shared" si="291"/>
        <v>2</v>
      </c>
      <c r="Z2628" s="49">
        <f t="shared" si="292"/>
        <v>523</v>
      </c>
      <c r="AA2628" s="60">
        <f t="shared" si="293"/>
        <v>2523</v>
      </c>
    </row>
    <row r="2629" spans="1:27">
      <c r="A2629" s="84" t="str">
        <f t="shared" si="288"/>
        <v>189110149</v>
      </c>
      <c r="B2629" s="84" t="str">
        <f t="shared" si="289"/>
        <v>02-523-03</v>
      </c>
      <c r="C2629" s="113" t="s">
        <v>4777</v>
      </c>
      <c r="D2629" s="113" t="s">
        <v>4775</v>
      </c>
      <c r="E2629" s="113" t="s">
        <v>785</v>
      </c>
      <c r="F2629" s="114">
        <v>59</v>
      </c>
      <c r="G2629" s="113" t="s">
        <v>4770</v>
      </c>
      <c r="H2629" s="113" t="s">
        <v>312</v>
      </c>
      <c r="I2629" s="113" t="s">
        <v>804</v>
      </c>
      <c r="J2629" s="113" t="s">
        <v>325</v>
      </c>
      <c r="K2629" s="113" t="s">
        <v>382</v>
      </c>
      <c r="L2629" s="113" t="s">
        <v>420</v>
      </c>
      <c r="M2629" s="113" t="s">
        <v>388</v>
      </c>
      <c r="N2629" s="113" t="s">
        <v>43</v>
      </c>
      <c r="O2629" s="113" t="s">
        <v>386</v>
      </c>
      <c r="P2629" s="113" t="s">
        <v>824</v>
      </c>
      <c r="Q2629" s="113">
        <v>49</v>
      </c>
      <c r="R2629" s="113" t="s">
        <v>60</v>
      </c>
      <c r="S2629" s="84" t="str">
        <f t="shared" si="287"/>
        <v>BUCKET COTTON LINEN</v>
      </c>
      <c r="T2629" s="84" t="str">
        <f t="shared" si="290"/>
        <v>ярко-зеленый</v>
      </c>
      <c r="Y2629" s="60">
        <f t="shared" si="291"/>
        <v>2</v>
      </c>
      <c r="Z2629" s="49">
        <f t="shared" si="292"/>
        <v>523</v>
      </c>
      <c r="AA2629" s="60">
        <f t="shared" si="293"/>
        <v>2523</v>
      </c>
    </row>
    <row r="2630" spans="1:27">
      <c r="A2630" s="84" t="str">
        <f t="shared" si="288"/>
        <v>189110149</v>
      </c>
      <c r="B2630" s="84" t="str">
        <f t="shared" si="289"/>
        <v>02-523-03</v>
      </c>
      <c r="C2630" s="113" t="s">
        <v>4778</v>
      </c>
      <c r="D2630" s="113" t="s">
        <v>4775</v>
      </c>
      <c r="E2630" s="113" t="s">
        <v>788</v>
      </c>
      <c r="F2630" s="114">
        <v>61</v>
      </c>
      <c r="G2630" s="113" t="s">
        <v>4770</v>
      </c>
      <c r="H2630" s="113" t="s">
        <v>312</v>
      </c>
      <c r="I2630" s="113" t="s">
        <v>804</v>
      </c>
      <c r="J2630" s="113" t="s">
        <v>325</v>
      </c>
      <c r="K2630" s="113" t="s">
        <v>382</v>
      </c>
      <c r="L2630" s="113" t="s">
        <v>420</v>
      </c>
      <c r="M2630" s="113" t="s">
        <v>388</v>
      </c>
      <c r="N2630" s="113" t="s">
        <v>43</v>
      </c>
      <c r="O2630" s="113" t="s">
        <v>386</v>
      </c>
      <c r="P2630" s="113" t="s">
        <v>824</v>
      </c>
      <c r="Q2630" s="113">
        <v>49</v>
      </c>
      <c r="R2630" s="113" t="s">
        <v>60</v>
      </c>
      <c r="S2630" s="84" t="str">
        <f t="shared" si="287"/>
        <v>BUCKET COTTON LINEN</v>
      </c>
      <c r="T2630" s="84" t="str">
        <f t="shared" si="290"/>
        <v>ярко-зеленый</v>
      </c>
      <c r="Y2630" s="60">
        <f t="shared" si="291"/>
        <v>2</v>
      </c>
      <c r="Z2630" s="49">
        <f t="shared" si="292"/>
        <v>523</v>
      </c>
      <c r="AA2630" s="60">
        <f t="shared" si="293"/>
        <v>2523</v>
      </c>
    </row>
    <row r="2631" spans="1:27">
      <c r="A2631" s="84" t="str">
        <f t="shared" si="288"/>
        <v>189110189</v>
      </c>
      <c r="B2631" s="84" t="str">
        <f t="shared" si="289"/>
        <v>02-523-13</v>
      </c>
      <c r="C2631" s="113" t="s">
        <v>4779</v>
      </c>
      <c r="D2631" s="113" t="s">
        <v>4780</v>
      </c>
      <c r="E2631" s="113" t="s">
        <v>790</v>
      </c>
      <c r="F2631" s="114">
        <v>55</v>
      </c>
      <c r="G2631" s="113" t="s">
        <v>4770</v>
      </c>
      <c r="H2631" s="113" t="s">
        <v>199</v>
      </c>
      <c r="I2631" s="113" t="s">
        <v>804</v>
      </c>
      <c r="J2631" s="113" t="s">
        <v>325</v>
      </c>
      <c r="K2631" s="113" t="s">
        <v>382</v>
      </c>
      <c r="L2631" s="113" t="s">
        <v>420</v>
      </c>
      <c r="M2631" s="113" t="s">
        <v>388</v>
      </c>
      <c r="N2631" s="113" t="s">
        <v>43</v>
      </c>
      <c r="O2631" s="113" t="s">
        <v>386</v>
      </c>
      <c r="P2631" s="113" t="s">
        <v>824</v>
      </c>
      <c r="Q2631" s="113">
        <v>89</v>
      </c>
      <c r="R2631" s="113" t="s">
        <v>199</v>
      </c>
      <c r="S2631" s="84" t="str">
        <f t="shared" si="287"/>
        <v>BUCKET COTTON LINEN</v>
      </c>
      <c r="T2631" s="84" t="str">
        <f t="shared" si="290"/>
        <v>оранжевый</v>
      </c>
      <c r="Y2631" s="60">
        <f t="shared" si="291"/>
        <v>2</v>
      </c>
      <c r="Z2631" s="49">
        <f t="shared" si="292"/>
        <v>523</v>
      </c>
      <c r="AA2631" s="60">
        <f t="shared" si="293"/>
        <v>2523</v>
      </c>
    </row>
    <row r="2632" spans="1:27">
      <c r="A2632" s="84" t="str">
        <f t="shared" si="288"/>
        <v>189110189</v>
      </c>
      <c r="B2632" s="84" t="str">
        <f t="shared" si="289"/>
        <v>02-523-13</v>
      </c>
      <c r="C2632" s="113" t="s">
        <v>4781</v>
      </c>
      <c r="D2632" s="113" t="s">
        <v>4780</v>
      </c>
      <c r="E2632" s="113" t="s">
        <v>787</v>
      </c>
      <c r="F2632" s="114">
        <v>57</v>
      </c>
      <c r="G2632" s="113" t="s">
        <v>4770</v>
      </c>
      <c r="H2632" s="113" t="s">
        <v>199</v>
      </c>
      <c r="I2632" s="113" t="s">
        <v>804</v>
      </c>
      <c r="J2632" s="113" t="s">
        <v>325</v>
      </c>
      <c r="K2632" s="113" t="s">
        <v>382</v>
      </c>
      <c r="L2632" s="113" t="s">
        <v>420</v>
      </c>
      <c r="M2632" s="113" t="s">
        <v>388</v>
      </c>
      <c r="N2632" s="113" t="s">
        <v>43</v>
      </c>
      <c r="O2632" s="113" t="s">
        <v>386</v>
      </c>
      <c r="P2632" s="113" t="s">
        <v>824</v>
      </c>
      <c r="Q2632" s="113">
        <v>89</v>
      </c>
      <c r="R2632" s="113" t="s">
        <v>199</v>
      </c>
      <c r="S2632" s="84" t="str">
        <f t="shared" si="287"/>
        <v>BUCKET COTTON LINEN</v>
      </c>
      <c r="T2632" s="84" t="str">
        <f t="shared" si="290"/>
        <v>оранжевый</v>
      </c>
      <c r="Y2632" s="60">
        <f t="shared" si="291"/>
        <v>2</v>
      </c>
      <c r="Z2632" s="49">
        <f t="shared" si="292"/>
        <v>523</v>
      </c>
      <c r="AA2632" s="60">
        <f t="shared" si="293"/>
        <v>2523</v>
      </c>
    </row>
    <row r="2633" spans="1:27">
      <c r="A2633" s="84" t="str">
        <f t="shared" si="288"/>
        <v>189110189</v>
      </c>
      <c r="B2633" s="84" t="str">
        <f t="shared" si="289"/>
        <v>02-523-13</v>
      </c>
      <c r="C2633" s="113" t="s">
        <v>4782</v>
      </c>
      <c r="D2633" s="113" t="s">
        <v>4780</v>
      </c>
      <c r="E2633" s="113" t="s">
        <v>785</v>
      </c>
      <c r="F2633" s="114">
        <v>59</v>
      </c>
      <c r="G2633" s="113" t="s">
        <v>4770</v>
      </c>
      <c r="H2633" s="113" t="s">
        <v>199</v>
      </c>
      <c r="I2633" s="113" t="s">
        <v>804</v>
      </c>
      <c r="J2633" s="113" t="s">
        <v>325</v>
      </c>
      <c r="K2633" s="113" t="s">
        <v>382</v>
      </c>
      <c r="L2633" s="113" t="s">
        <v>420</v>
      </c>
      <c r="M2633" s="113" t="s">
        <v>388</v>
      </c>
      <c r="N2633" s="113" t="s">
        <v>43</v>
      </c>
      <c r="O2633" s="113" t="s">
        <v>386</v>
      </c>
      <c r="P2633" s="113" t="s">
        <v>824</v>
      </c>
      <c r="Q2633" s="113">
        <v>89</v>
      </c>
      <c r="R2633" s="113" t="s">
        <v>199</v>
      </c>
      <c r="S2633" s="84" t="str">
        <f t="shared" si="287"/>
        <v>BUCKET COTTON LINEN</v>
      </c>
      <c r="T2633" s="84" t="str">
        <f t="shared" si="290"/>
        <v>оранжевый</v>
      </c>
      <c r="Y2633" s="60">
        <f t="shared" si="291"/>
        <v>2</v>
      </c>
      <c r="Z2633" s="49">
        <f t="shared" si="292"/>
        <v>523</v>
      </c>
      <c r="AA2633" s="60">
        <f t="shared" si="293"/>
        <v>2523</v>
      </c>
    </row>
    <row r="2634" spans="1:27">
      <c r="A2634" s="84" t="str">
        <f t="shared" si="288"/>
        <v>189110189</v>
      </c>
      <c r="B2634" s="84" t="str">
        <f t="shared" si="289"/>
        <v>02-523-13</v>
      </c>
      <c r="C2634" s="113" t="s">
        <v>4783</v>
      </c>
      <c r="D2634" s="113" t="s">
        <v>4780</v>
      </c>
      <c r="E2634" s="113" t="s">
        <v>788</v>
      </c>
      <c r="F2634" s="114">
        <v>61</v>
      </c>
      <c r="G2634" s="113" t="s">
        <v>4770</v>
      </c>
      <c r="H2634" s="113" t="s">
        <v>199</v>
      </c>
      <c r="I2634" s="113" t="s">
        <v>804</v>
      </c>
      <c r="J2634" s="113" t="s">
        <v>325</v>
      </c>
      <c r="K2634" s="113" t="s">
        <v>382</v>
      </c>
      <c r="L2634" s="113" t="s">
        <v>420</v>
      </c>
      <c r="M2634" s="113" t="s">
        <v>388</v>
      </c>
      <c r="N2634" s="113" t="s">
        <v>43</v>
      </c>
      <c r="O2634" s="113" t="s">
        <v>386</v>
      </c>
      <c r="P2634" s="113" t="s">
        <v>824</v>
      </c>
      <c r="Q2634" s="113">
        <v>89</v>
      </c>
      <c r="R2634" s="113" t="s">
        <v>199</v>
      </c>
      <c r="S2634" s="84" t="str">
        <f t="shared" si="287"/>
        <v>BUCKET COTTON LINEN</v>
      </c>
      <c r="T2634" s="84" t="str">
        <f t="shared" si="290"/>
        <v>оранжевый</v>
      </c>
      <c r="Y2634" s="60">
        <f t="shared" si="291"/>
        <v>2</v>
      </c>
      <c r="Z2634" s="49">
        <f t="shared" si="292"/>
        <v>523</v>
      </c>
      <c r="AA2634" s="60">
        <f t="shared" si="293"/>
        <v>2523</v>
      </c>
    </row>
    <row r="2635" spans="1:27">
      <c r="A2635" s="84" t="str">
        <f t="shared" si="288"/>
        <v>88211082</v>
      </c>
      <c r="B2635" s="84" t="str">
        <f t="shared" si="289"/>
        <v>02-524-16</v>
      </c>
      <c r="C2635" s="113" t="s">
        <v>4784</v>
      </c>
      <c r="D2635" s="113" t="s">
        <v>4785</v>
      </c>
      <c r="E2635" s="113" t="s">
        <v>787</v>
      </c>
      <c r="F2635" s="114">
        <v>57</v>
      </c>
      <c r="G2635" s="113" t="s">
        <v>4786</v>
      </c>
      <c r="H2635" s="113" t="s">
        <v>55</v>
      </c>
      <c r="I2635" s="113" t="s">
        <v>792</v>
      </c>
      <c r="J2635" s="113" t="s">
        <v>361</v>
      </c>
      <c r="K2635" s="113" t="s">
        <v>382</v>
      </c>
      <c r="L2635" s="113" t="s">
        <v>420</v>
      </c>
      <c r="M2635" s="113" t="s">
        <v>388</v>
      </c>
      <c r="N2635" s="113" t="s">
        <v>43</v>
      </c>
      <c r="O2635" s="113" t="s">
        <v>433</v>
      </c>
      <c r="P2635" s="113" t="s">
        <v>824</v>
      </c>
      <c r="Q2635" s="113">
        <v>2</v>
      </c>
      <c r="R2635" s="113" t="s">
        <v>71</v>
      </c>
      <c r="S2635" s="84" t="str">
        <f t="shared" si="287"/>
        <v>DOCKER DENIM</v>
      </c>
      <c r="T2635" s="84" t="str">
        <f t="shared" si="290"/>
        <v>темно-синий</v>
      </c>
      <c r="Y2635" s="60">
        <f t="shared" si="291"/>
        <v>2</v>
      </c>
      <c r="Z2635" s="49">
        <f t="shared" si="292"/>
        <v>524</v>
      </c>
      <c r="AA2635" s="60">
        <f t="shared" si="293"/>
        <v>2524</v>
      </c>
    </row>
    <row r="2636" spans="1:27">
      <c r="A2636" s="84" t="str">
        <f t="shared" si="288"/>
        <v>88211082</v>
      </c>
      <c r="B2636" s="84" t="str">
        <f t="shared" si="289"/>
        <v>02-524-16</v>
      </c>
      <c r="C2636" s="113" t="s">
        <v>4787</v>
      </c>
      <c r="D2636" s="113" t="s">
        <v>4785</v>
      </c>
      <c r="E2636" s="113" t="s">
        <v>785</v>
      </c>
      <c r="F2636" s="114">
        <v>59</v>
      </c>
      <c r="G2636" s="113" t="s">
        <v>4786</v>
      </c>
      <c r="H2636" s="113" t="s">
        <v>55</v>
      </c>
      <c r="I2636" s="113" t="s">
        <v>792</v>
      </c>
      <c r="J2636" s="113" t="s">
        <v>361</v>
      </c>
      <c r="K2636" s="113" t="s">
        <v>382</v>
      </c>
      <c r="L2636" s="113" t="s">
        <v>420</v>
      </c>
      <c r="M2636" s="113" t="s">
        <v>388</v>
      </c>
      <c r="N2636" s="113" t="s">
        <v>43</v>
      </c>
      <c r="O2636" s="113" t="s">
        <v>433</v>
      </c>
      <c r="P2636" s="113" t="s">
        <v>824</v>
      </c>
      <c r="Q2636" s="113">
        <v>2</v>
      </c>
      <c r="R2636" s="113" t="s">
        <v>71</v>
      </c>
      <c r="S2636" s="84" t="str">
        <f t="shared" si="287"/>
        <v>DOCKER DENIM</v>
      </c>
      <c r="T2636" s="84" t="str">
        <f t="shared" si="290"/>
        <v>темно-синий</v>
      </c>
      <c r="Y2636" s="60">
        <f t="shared" si="291"/>
        <v>2</v>
      </c>
      <c r="Z2636" s="49">
        <f t="shared" si="292"/>
        <v>524</v>
      </c>
      <c r="AA2636" s="60">
        <f t="shared" si="293"/>
        <v>2524</v>
      </c>
    </row>
    <row r="2637" spans="1:27">
      <c r="A2637" s="84" t="str">
        <f t="shared" si="288"/>
        <v>88211082</v>
      </c>
      <c r="B2637" s="84" t="str">
        <f t="shared" si="289"/>
        <v>02-524-16</v>
      </c>
      <c r="C2637" s="113" t="s">
        <v>4788</v>
      </c>
      <c r="D2637" s="113" t="s">
        <v>4785</v>
      </c>
      <c r="E2637" s="113" t="s">
        <v>788</v>
      </c>
      <c r="F2637" s="114">
        <v>61</v>
      </c>
      <c r="G2637" s="113" t="s">
        <v>4786</v>
      </c>
      <c r="H2637" s="113" t="s">
        <v>55</v>
      </c>
      <c r="I2637" s="113" t="s">
        <v>792</v>
      </c>
      <c r="J2637" s="113" t="s">
        <v>361</v>
      </c>
      <c r="K2637" s="113" t="s">
        <v>382</v>
      </c>
      <c r="L2637" s="113" t="s">
        <v>420</v>
      </c>
      <c r="M2637" s="113" t="s">
        <v>388</v>
      </c>
      <c r="N2637" s="113" t="s">
        <v>43</v>
      </c>
      <c r="O2637" s="113" t="s">
        <v>433</v>
      </c>
      <c r="P2637" s="113" t="s">
        <v>824</v>
      </c>
      <c r="Q2637" s="113">
        <v>2</v>
      </c>
      <c r="R2637" s="113" t="s">
        <v>71</v>
      </c>
      <c r="S2637" s="84" t="str">
        <f t="shared" si="287"/>
        <v>DOCKER DENIM</v>
      </c>
      <c r="T2637" s="84" t="str">
        <f t="shared" si="290"/>
        <v>темно-синий</v>
      </c>
      <c r="Y2637" s="60">
        <f t="shared" si="291"/>
        <v>2</v>
      </c>
      <c r="Z2637" s="49">
        <f t="shared" si="292"/>
        <v>524</v>
      </c>
      <c r="AA2637" s="60">
        <f t="shared" si="293"/>
        <v>2524</v>
      </c>
    </row>
    <row r="2638" spans="1:27">
      <c r="A2638" s="84" t="str">
        <f t="shared" si="288"/>
        <v>882390128</v>
      </c>
      <c r="B2638" s="84" t="str">
        <f t="shared" si="289"/>
        <v>02-525-92</v>
      </c>
      <c r="C2638" s="113" t="s">
        <v>4789</v>
      </c>
      <c r="D2638" s="113" t="s">
        <v>4790</v>
      </c>
      <c r="E2638" s="113" t="s">
        <v>787</v>
      </c>
      <c r="F2638" s="114">
        <v>57</v>
      </c>
      <c r="G2638" s="113" t="s">
        <v>4791</v>
      </c>
      <c r="H2638" s="113" t="s">
        <v>175</v>
      </c>
      <c r="I2638" s="113" t="s">
        <v>3173</v>
      </c>
      <c r="J2638" s="113" t="s">
        <v>361</v>
      </c>
      <c r="K2638" s="113" t="s">
        <v>382</v>
      </c>
      <c r="L2638" s="113" t="s">
        <v>420</v>
      </c>
      <c r="M2638" s="113" t="s">
        <v>388</v>
      </c>
      <c r="N2638" s="113" t="s">
        <v>37</v>
      </c>
      <c r="O2638" s="113" t="s">
        <v>433</v>
      </c>
      <c r="P2638" s="113" t="s">
        <v>824</v>
      </c>
      <c r="Q2638" s="113">
        <v>28</v>
      </c>
      <c r="R2638" s="113" t="s">
        <v>86</v>
      </c>
      <c r="S2638" s="84" t="str">
        <f t="shared" si="287"/>
        <v>DOCKER PATCHWORK</v>
      </c>
      <c r="T2638" s="84" t="str">
        <f t="shared" si="290"/>
        <v>коричневый / синий</v>
      </c>
      <c r="Y2638" s="60">
        <f t="shared" si="291"/>
        <v>2</v>
      </c>
      <c r="Z2638" s="49">
        <f t="shared" si="292"/>
        <v>525</v>
      </c>
      <c r="AA2638" s="60">
        <f t="shared" si="293"/>
        <v>2525</v>
      </c>
    </row>
    <row r="2639" spans="1:27">
      <c r="A2639" s="84" t="str">
        <f t="shared" si="288"/>
        <v>882390128</v>
      </c>
      <c r="B2639" s="84" t="str">
        <f t="shared" si="289"/>
        <v>02-525-92</v>
      </c>
      <c r="C2639" s="113" t="s">
        <v>4792</v>
      </c>
      <c r="D2639" s="113" t="s">
        <v>4790</v>
      </c>
      <c r="E2639" s="113" t="s">
        <v>785</v>
      </c>
      <c r="F2639" s="114">
        <v>59</v>
      </c>
      <c r="G2639" s="113" t="s">
        <v>4791</v>
      </c>
      <c r="H2639" s="113" t="s">
        <v>175</v>
      </c>
      <c r="I2639" s="113" t="s">
        <v>3173</v>
      </c>
      <c r="J2639" s="113" t="s">
        <v>361</v>
      </c>
      <c r="K2639" s="113" t="s">
        <v>382</v>
      </c>
      <c r="L2639" s="113" t="s">
        <v>420</v>
      </c>
      <c r="M2639" s="113" t="s">
        <v>388</v>
      </c>
      <c r="N2639" s="113" t="s">
        <v>37</v>
      </c>
      <c r="O2639" s="113" t="s">
        <v>433</v>
      </c>
      <c r="P2639" s="113" t="s">
        <v>824</v>
      </c>
      <c r="Q2639" s="113">
        <v>28</v>
      </c>
      <c r="R2639" s="113" t="s">
        <v>86</v>
      </c>
      <c r="S2639" s="84" t="str">
        <f t="shared" si="287"/>
        <v>DOCKER PATCHWORK</v>
      </c>
      <c r="T2639" s="84" t="str">
        <f t="shared" si="290"/>
        <v>коричневый / синий</v>
      </c>
      <c r="Y2639" s="60">
        <f t="shared" si="291"/>
        <v>2</v>
      </c>
      <c r="Z2639" s="49">
        <f t="shared" si="292"/>
        <v>525</v>
      </c>
      <c r="AA2639" s="60">
        <f t="shared" si="293"/>
        <v>2525</v>
      </c>
    </row>
    <row r="2640" spans="1:27">
      <c r="A2640" s="84" t="str">
        <f t="shared" si="288"/>
        <v>882390128</v>
      </c>
      <c r="B2640" s="84" t="str">
        <f t="shared" si="289"/>
        <v>02-525-92</v>
      </c>
      <c r="C2640" s="113" t="s">
        <v>4793</v>
      </c>
      <c r="D2640" s="113" t="s">
        <v>4790</v>
      </c>
      <c r="E2640" s="113" t="s">
        <v>788</v>
      </c>
      <c r="F2640" s="114">
        <v>61</v>
      </c>
      <c r="G2640" s="113" t="s">
        <v>4791</v>
      </c>
      <c r="H2640" s="113" t="s">
        <v>175</v>
      </c>
      <c r="I2640" s="113" t="s">
        <v>3173</v>
      </c>
      <c r="J2640" s="113" t="s">
        <v>361</v>
      </c>
      <c r="K2640" s="113" t="s">
        <v>382</v>
      </c>
      <c r="L2640" s="113" t="s">
        <v>420</v>
      </c>
      <c r="M2640" s="113" t="s">
        <v>388</v>
      </c>
      <c r="N2640" s="113" t="s">
        <v>37</v>
      </c>
      <c r="O2640" s="113" t="s">
        <v>433</v>
      </c>
      <c r="P2640" s="113" t="s">
        <v>824</v>
      </c>
      <c r="Q2640" s="113">
        <v>28</v>
      </c>
      <c r="R2640" s="113" t="s">
        <v>86</v>
      </c>
      <c r="S2640" s="84" t="str">
        <f t="shared" si="287"/>
        <v>DOCKER PATCHWORK</v>
      </c>
      <c r="T2640" s="84" t="str">
        <f t="shared" si="290"/>
        <v>коричневый / синий</v>
      </c>
      <c r="Y2640" s="60">
        <f t="shared" si="291"/>
        <v>2</v>
      </c>
      <c r="Z2640" s="49">
        <f t="shared" si="292"/>
        <v>525</v>
      </c>
      <c r="AA2640" s="60">
        <f t="shared" si="293"/>
        <v>2525</v>
      </c>
    </row>
    <row r="2641" spans="1:27">
      <c r="A2641" s="84" t="str">
        <f t="shared" si="288"/>
        <v>883110155</v>
      </c>
      <c r="B2641" s="84" t="str">
        <f t="shared" si="289"/>
        <v>02-500-03</v>
      </c>
      <c r="C2641" s="113" t="s">
        <v>4794</v>
      </c>
      <c r="D2641" s="113" t="s">
        <v>4795</v>
      </c>
      <c r="E2641" s="113" t="s">
        <v>787</v>
      </c>
      <c r="F2641" s="114">
        <v>57</v>
      </c>
      <c r="G2641" s="113" t="s">
        <v>4578</v>
      </c>
      <c r="H2641" s="113" t="s">
        <v>195</v>
      </c>
      <c r="I2641" s="113" t="s">
        <v>792</v>
      </c>
      <c r="J2641" s="113" t="s">
        <v>361</v>
      </c>
      <c r="K2641" s="113" t="s">
        <v>382</v>
      </c>
      <c r="L2641" s="113" t="s">
        <v>420</v>
      </c>
      <c r="M2641" s="113" t="s">
        <v>388</v>
      </c>
      <c r="N2641" s="113" t="s">
        <v>43</v>
      </c>
      <c r="O2641" s="113" t="s">
        <v>386</v>
      </c>
      <c r="P2641" s="113" t="s">
        <v>824</v>
      </c>
      <c r="Q2641" s="113">
        <v>55</v>
      </c>
      <c r="R2641" s="113" t="s">
        <v>195</v>
      </c>
      <c r="S2641" s="84" t="str">
        <f t="shared" si="287"/>
        <v>DOCKER COTTON</v>
      </c>
      <c r="T2641" s="84" t="str">
        <f t="shared" si="290"/>
        <v>оливковый</v>
      </c>
      <c r="Y2641" s="60">
        <f t="shared" si="291"/>
        <v>2</v>
      </c>
      <c r="Z2641" s="49">
        <f t="shared" si="292"/>
        <v>500</v>
      </c>
      <c r="AA2641" s="60">
        <f t="shared" si="293"/>
        <v>2500</v>
      </c>
    </row>
    <row r="2642" spans="1:27">
      <c r="A2642" s="84" t="str">
        <f t="shared" si="288"/>
        <v>883110155</v>
      </c>
      <c r="B2642" s="84" t="str">
        <f t="shared" si="289"/>
        <v>02-500-03</v>
      </c>
      <c r="C2642" s="113" t="s">
        <v>4796</v>
      </c>
      <c r="D2642" s="113" t="s">
        <v>4795</v>
      </c>
      <c r="E2642" s="113" t="s">
        <v>785</v>
      </c>
      <c r="F2642" s="114">
        <v>59</v>
      </c>
      <c r="G2642" s="113" t="s">
        <v>4578</v>
      </c>
      <c r="H2642" s="113" t="s">
        <v>195</v>
      </c>
      <c r="I2642" s="113" t="s">
        <v>792</v>
      </c>
      <c r="J2642" s="113" t="s">
        <v>361</v>
      </c>
      <c r="K2642" s="113" t="s">
        <v>382</v>
      </c>
      <c r="L2642" s="113" t="s">
        <v>420</v>
      </c>
      <c r="M2642" s="113" t="s">
        <v>388</v>
      </c>
      <c r="N2642" s="113" t="s">
        <v>43</v>
      </c>
      <c r="O2642" s="113" t="s">
        <v>386</v>
      </c>
      <c r="P2642" s="113" t="s">
        <v>824</v>
      </c>
      <c r="Q2642" s="113">
        <v>55</v>
      </c>
      <c r="R2642" s="113" t="s">
        <v>195</v>
      </c>
      <c r="S2642" s="84" t="str">
        <f t="shared" si="287"/>
        <v>DOCKER COTTON</v>
      </c>
      <c r="T2642" s="84" t="str">
        <f t="shared" si="290"/>
        <v>оливковый</v>
      </c>
      <c r="Y2642" s="60">
        <f t="shared" si="291"/>
        <v>2</v>
      </c>
      <c r="Z2642" s="49">
        <f t="shared" si="292"/>
        <v>500</v>
      </c>
      <c r="AA2642" s="60">
        <f t="shared" si="293"/>
        <v>2500</v>
      </c>
    </row>
    <row r="2643" spans="1:27">
      <c r="A2643" s="84" t="str">
        <f t="shared" si="288"/>
        <v>883110155</v>
      </c>
      <c r="B2643" s="84" t="str">
        <f t="shared" si="289"/>
        <v>02-500-03</v>
      </c>
      <c r="C2643" s="113" t="s">
        <v>4797</v>
      </c>
      <c r="D2643" s="113" t="s">
        <v>4795</v>
      </c>
      <c r="E2643" s="113" t="s">
        <v>788</v>
      </c>
      <c r="F2643" s="114">
        <v>61</v>
      </c>
      <c r="G2643" s="113" t="s">
        <v>4578</v>
      </c>
      <c r="H2643" s="113" t="s">
        <v>195</v>
      </c>
      <c r="I2643" s="113" t="s">
        <v>792</v>
      </c>
      <c r="J2643" s="113" t="s">
        <v>361</v>
      </c>
      <c r="K2643" s="113" t="s">
        <v>382</v>
      </c>
      <c r="L2643" s="113" t="s">
        <v>420</v>
      </c>
      <c r="M2643" s="113" t="s">
        <v>388</v>
      </c>
      <c r="N2643" s="113" t="s">
        <v>43</v>
      </c>
      <c r="O2643" s="113" t="s">
        <v>386</v>
      </c>
      <c r="P2643" s="113" t="s">
        <v>824</v>
      </c>
      <c r="Q2643" s="113">
        <v>55</v>
      </c>
      <c r="R2643" s="113" t="s">
        <v>195</v>
      </c>
      <c r="S2643" s="84" t="str">
        <f t="shared" si="287"/>
        <v>DOCKER COTTON</v>
      </c>
      <c r="T2643" s="84" t="str">
        <f t="shared" si="290"/>
        <v>оливковый</v>
      </c>
      <c r="Y2643" s="60">
        <f t="shared" si="291"/>
        <v>2</v>
      </c>
      <c r="Z2643" s="49">
        <f t="shared" si="292"/>
        <v>500</v>
      </c>
      <c r="AA2643" s="60">
        <f t="shared" si="293"/>
        <v>2500</v>
      </c>
    </row>
    <row r="2644" spans="1:27">
      <c r="A2644" s="84" t="str">
        <f t="shared" si="288"/>
        <v>123855135</v>
      </c>
      <c r="B2644" s="84" t="str">
        <f t="shared" si="289"/>
        <v>02-526-08</v>
      </c>
      <c r="C2644" s="113" t="s">
        <v>4798</v>
      </c>
      <c r="D2644" s="113" t="s">
        <v>4799</v>
      </c>
      <c r="E2644" s="113" t="s">
        <v>787</v>
      </c>
      <c r="F2644" s="114">
        <v>57</v>
      </c>
      <c r="G2644" s="113" t="s">
        <v>4800</v>
      </c>
      <c r="H2644" s="113" t="s">
        <v>83</v>
      </c>
      <c r="I2644" s="113" t="s">
        <v>806</v>
      </c>
      <c r="J2644" s="113" t="s">
        <v>329</v>
      </c>
      <c r="K2644" s="113" t="s">
        <v>382</v>
      </c>
      <c r="L2644" s="113" t="s">
        <v>420</v>
      </c>
      <c r="M2644" s="113" t="s">
        <v>384</v>
      </c>
      <c r="N2644" s="113" t="s">
        <v>35</v>
      </c>
      <c r="O2644" s="113" t="s">
        <v>386</v>
      </c>
      <c r="P2644" s="113" t="s">
        <v>824</v>
      </c>
      <c r="Q2644" s="113">
        <v>35</v>
      </c>
      <c r="R2644" s="113" t="s">
        <v>83</v>
      </c>
      <c r="S2644" s="84" t="str">
        <f t="shared" si="287"/>
        <v>TRILBY TOYO</v>
      </c>
      <c r="T2644" s="84" t="str">
        <f t="shared" si="290"/>
        <v>серый</v>
      </c>
      <c r="Y2644" s="60">
        <f t="shared" si="291"/>
        <v>2</v>
      </c>
      <c r="Z2644" s="49">
        <f t="shared" si="292"/>
        <v>526</v>
      </c>
      <c r="AA2644" s="60">
        <f t="shared" si="293"/>
        <v>2526</v>
      </c>
    </row>
    <row r="2645" spans="1:27">
      <c r="A2645" s="84" t="str">
        <f t="shared" si="288"/>
        <v>123855135</v>
      </c>
      <c r="B2645" s="84" t="str">
        <f t="shared" si="289"/>
        <v>02-526-08</v>
      </c>
      <c r="C2645" s="113" t="s">
        <v>4801</v>
      </c>
      <c r="D2645" s="113" t="s">
        <v>4799</v>
      </c>
      <c r="E2645" s="113" t="s">
        <v>785</v>
      </c>
      <c r="F2645" s="114">
        <v>59</v>
      </c>
      <c r="G2645" s="113" t="s">
        <v>4800</v>
      </c>
      <c r="H2645" s="113" t="s">
        <v>83</v>
      </c>
      <c r="I2645" s="113" t="s">
        <v>806</v>
      </c>
      <c r="J2645" s="113" t="s">
        <v>329</v>
      </c>
      <c r="K2645" s="113" t="s">
        <v>382</v>
      </c>
      <c r="L2645" s="113" t="s">
        <v>420</v>
      </c>
      <c r="M2645" s="113" t="s">
        <v>384</v>
      </c>
      <c r="N2645" s="113" t="s">
        <v>35</v>
      </c>
      <c r="O2645" s="113" t="s">
        <v>386</v>
      </c>
      <c r="P2645" s="113" t="s">
        <v>824</v>
      </c>
      <c r="Q2645" s="113">
        <v>35</v>
      </c>
      <c r="R2645" s="113" t="s">
        <v>83</v>
      </c>
      <c r="S2645" s="84" t="str">
        <f t="shared" si="287"/>
        <v>TRILBY TOYO</v>
      </c>
      <c r="T2645" s="84" t="str">
        <f t="shared" si="290"/>
        <v>серый</v>
      </c>
      <c r="Y2645" s="60">
        <f t="shared" si="291"/>
        <v>2</v>
      </c>
      <c r="Z2645" s="49">
        <f t="shared" si="292"/>
        <v>526</v>
      </c>
      <c r="AA2645" s="60">
        <f t="shared" si="293"/>
        <v>2526</v>
      </c>
    </row>
    <row r="2646" spans="1:27">
      <c r="A2646" s="84" t="str">
        <f t="shared" si="288"/>
        <v>123855135</v>
      </c>
      <c r="B2646" s="84" t="str">
        <f t="shared" si="289"/>
        <v>02-526-08</v>
      </c>
      <c r="C2646" s="113" t="s">
        <v>4802</v>
      </c>
      <c r="D2646" s="113" t="s">
        <v>4799</v>
      </c>
      <c r="E2646" s="113" t="s">
        <v>788</v>
      </c>
      <c r="F2646" s="114">
        <v>61</v>
      </c>
      <c r="G2646" s="113" t="s">
        <v>4800</v>
      </c>
      <c r="H2646" s="113" t="s">
        <v>83</v>
      </c>
      <c r="I2646" s="113" t="s">
        <v>806</v>
      </c>
      <c r="J2646" s="113" t="s">
        <v>329</v>
      </c>
      <c r="K2646" s="113" t="s">
        <v>382</v>
      </c>
      <c r="L2646" s="113" t="s">
        <v>420</v>
      </c>
      <c r="M2646" s="113" t="s">
        <v>384</v>
      </c>
      <c r="N2646" s="113" t="s">
        <v>35</v>
      </c>
      <c r="O2646" s="113" t="s">
        <v>386</v>
      </c>
      <c r="P2646" s="113" t="s">
        <v>824</v>
      </c>
      <c r="Q2646" s="113">
        <v>35</v>
      </c>
      <c r="R2646" s="113" t="s">
        <v>83</v>
      </c>
      <c r="S2646" s="84" t="str">
        <f t="shared" si="287"/>
        <v>TRILBY TOYO</v>
      </c>
      <c r="T2646" s="84" t="str">
        <f t="shared" si="290"/>
        <v>серый</v>
      </c>
      <c r="Y2646" s="60">
        <f t="shared" si="291"/>
        <v>2</v>
      </c>
      <c r="Z2646" s="49">
        <f t="shared" si="292"/>
        <v>526</v>
      </c>
      <c r="AA2646" s="60">
        <f t="shared" si="293"/>
        <v>2526</v>
      </c>
    </row>
    <row r="2647" spans="1:27">
      <c r="A2647" s="84" t="str">
        <f t="shared" si="288"/>
        <v>123855135</v>
      </c>
      <c r="B2647" s="84" t="str">
        <f t="shared" si="289"/>
        <v>02-526-08</v>
      </c>
      <c r="C2647" s="113" t="s">
        <v>4803</v>
      </c>
      <c r="D2647" s="113" t="s">
        <v>4799</v>
      </c>
      <c r="E2647" s="113" t="s">
        <v>789</v>
      </c>
      <c r="F2647" s="114">
        <v>63</v>
      </c>
      <c r="G2647" s="113" t="s">
        <v>4800</v>
      </c>
      <c r="H2647" s="113" t="s">
        <v>83</v>
      </c>
      <c r="I2647" s="113" t="s">
        <v>806</v>
      </c>
      <c r="J2647" s="113" t="s">
        <v>329</v>
      </c>
      <c r="K2647" s="113" t="s">
        <v>382</v>
      </c>
      <c r="L2647" s="113" t="s">
        <v>420</v>
      </c>
      <c r="M2647" s="113" t="s">
        <v>384</v>
      </c>
      <c r="N2647" s="113" t="s">
        <v>35</v>
      </c>
      <c r="O2647" s="113" t="s">
        <v>386</v>
      </c>
      <c r="P2647" s="113" t="s">
        <v>824</v>
      </c>
      <c r="Q2647" s="113">
        <v>35</v>
      </c>
      <c r="R2647" s="113" t="s">
        <v>83</v>
      </c>
      <c r="S2647" s="84" t="str">
        <f t="shared" si="287"/>
        <v>TRILBY TOYO</v>
      </c>
      <c r="T2647" s="84" t="str">
        <f t="shared" si="290"/>
        <v>серый</v>
      </c>
      <c r="Y2647" s="60">
        <f t="shared" si="291"/>
        <v>2</v>
      </c>
      <c r="Z2647" s="49">
        <f t="shared" si="292"/>
        <v>526</v>
      </c>
      <c r="AA2647" s="60">
        <f t="shared" si="293"/>
        <v>2526</v>
      </c>
    </row>
    <row r="2648" spans="1:27">
      <c r="A2648" s="84" t="str">
        <f t="shared" si="288"/>
        <v>123855177</v>
      </c>
      <c r="B2648" s="84" t="str">
        <f t="shared" si="289"/>
        <v>02-526-02</v>
      </c>
      <c r="C2648" s="113" t="s">
        <v>4804</v>
      </c>
      <c r="D2648" s="113" t="s">
        <v>4805</v>
      </c>
      <c r="E2648" s="113" t="s">
        <v>790</v>
      </c>
      <c r="F2648" s="114">
        <v>55</v>
      </c>
      <c r="G2648" s="113" t="s">
        <v>4800</v>
      </c>
      <c r="H2648" s="113" t="s">
        <v>63</v>
      </c>
      <c r="I2648" s="113" t="s">
        <v>806</v>
      </c>
      <c r="J2648" s="113" t="s">
        <v>329</v>
      </c>
      <c r="K2648" s="113" t="s">
        <v>382</v>
      </c>
      <c r="L2648" s="113" t="s">
        <v>420</v>
      </c>
      <c r="M2648" s="113" t="s">
        <v>384</v>
      </c>
      <c r="N2648" s="113" t="s">
        <v>35</v>
      </c>
      <c r="O2648" s="113" t="s">
        <v>386</v>
      </c>
      <c r="P2648" s="113" t="s">
        <v>824</v>
      </c>
      <c r="Q2648" s="113">
        <v>77</v>
      </c>
      <c r="R2648" s="113" t="s">
        <v>63</v>
      </c>
      <c r="S2648" s="84" t="str">
        <f t="shared" si="287"/>
        <v>TRILBY TOYO</v>
      </c>
      <c r="T2648" s="84" t="str">
        <f t="shared" si="290"/>
        <v>бежевый</v>
      </c>
      <c r="Y2648" s="60">
        <f t="shared" si="291"/>
        <v>2</v>
      </c>
      <c r="Z2648" s="49">
        <f t="shared" si="292"/>
        <v>526</v>
      </c>
      <c r="AA2648" s="60">
        <f t="shared" si="293"/>
        <v>2526</v>
      </c>
    </row>
    <row r="2649" spans="1:27">
      <c r="A2649" s="84" t="str">
        <f t="shared" si="288"/>
        <v>123855177</v>
      </c>
      <c r="B2649" s="84" t="str">
        <f t="shared" si="289"/>
        <v>02-526-02</v>
      </c>
      <c r="C2649" s="113" t="s">
        <v>4806</v>
      </c>
      <c r="D2649" s="113" t="s">
        <v>4805</v>
      </c>
      <c r="E2649" s="113" t="s">
        <v>787</v>
      </c>
      <c r="F2649" s="114">
        <v>57</v>
      </c>
      <c r="G2649" s="113" t="s">
        <v>4800</v>
      </c>
      <c r="H2649" s="113" t="s">
        <v>63</v>
      </c>
      <c r="I2649" s="113" t="s">
        <v>806</v>
      </c>
      <c r="J2649" s="113" t="s">
        <v>329</v>
      </c>
      <c r="K2649" s="113" t="s">
        <v>382</v>
      </c>
      <c r="L2649" s="113" t="s">
        <v>420</v>
      </c>
      <c r="M2649" s="113" t="s">
        <v>384</v>
      </c>
      <c r="N2649" s="113" t="s">
        <v>35</v>
      </c>
      <c r="O2649" s="113" t="s">
        <v>386</v>
      </c>
      <c r="P2649" s="113" t="s">
        <v>824</v>
      </c>
      <c r="Q2649" s="113">
        <v>77</v>
      </c>
      <c r="R2649" s="113" t="s">
        <v>63</v>
      </c>
      <c r="S2649" s="84" t="str">
        <f t="shared" si="287"/>
        <v>TRILBY TOYO</v>
      </c>
      <c r="T2649" s="84" t="str">
        <f t="shared" si="290"/>
        <v>бежевый</v>
      </c>
      <c r="Y2649" s="60">
        <f t="shared" si="291"/>
        <v>2</v>
      </c>
      <c r="Z2649" s="49">
        <f t="shared" si="292"/>
        <v>526</v>
      </c>
      <c r="AA2649" s="60">
        <f t="shared" si="293"/>
        <v>2526</v>
      </c>
    </row>
    <row r="2650" spans="1:27">
      <c r="A2650" s="84" t="str">
        <f t="shared" si="288"/>
        <v>123855177</v>
      </c>
      <c r="B2650" s="84" t="str">
        <f t="shared" si="289"/>
        <v>02-526-02</v>
      </c>
      <c r="C2650" s="113" t="s">
        <v>4807</v>
      </c>
      <c r="D2650" s="113" t="s">
        <v>4805</v>
      </c>
      <c r="E2650" s="113" t="s">
        <v>785</v>
      </c>
      <c r="F2650" s="114">
        <v>59</v>
      </c>
      <c r="G2650" s="113" t="s">
        <v>4800</v>
      </c>
      <c r="H2650" s="113" t="s">
        <v>63</v>
      </c>
      <c r="I2650" s="113" t="s">
        <v>806</v>
      </c>
      <c r="J2650" s="113" t="s">
        <v>329</v>
      </c>
      <c r="K2650" s="113" t="s">
        <v>382</v>
      </c>
      <c r="L2650" s="113" t="s">
        <v>420</v>
      </c>
      <c r="M2650" s="113" t="s">
        <v>384</v>
      </c>
      <c r="N2650" s="113" t="s">
        <v>35</v>
      </c>
      <c r="O2650" s="113" t="s">
        <v>386</v>
      </c>
      <c r="P2650" s="113" t="s">
        <v>824</v>
      </c>
      <c r="Q2650" s="113">
        <v>77</v>
      </c>
      <c r="R2650" s="113" t="s">
        <v>63</v>
      </c>
      <c r="S2650" s="84" t="str">
        <f t="shared" si="287"/>
        <v>TRILBY TOYO</v>
      </c>
      <c r="T2650" s="84" t="str">
        <f t="shared" si="290"/>
        <v>бежевый</v>
      </c>
      <c r="Y2650" s="60">
        <f t="shared" si="291"/>
        <v>2</v>
      </c>
      <c r="Z2650" s="49">
        <f t="shared" si="292"/>
        <v>526</v>
      </c>
      <c r="AA2650" s="60">
        <f t="shared" si="293"/>
        <v>2526</v>
      </c>
    </row>
    <row r="2651" spans="1:27">
      <c r="A2651" s="84" t="str">
        <f t="shared" si="288"/>
        <v>123855177</v>
      </c>
      <c r="B2651" s="84" t="str">
        <f t="shared" si="289"/>
        <v>02-526-02</v>
      </c>
      <c r="C2651" s="113" t="s">
        <v>4808</v>
      </c>
      <c r="D2651" s="113" t="s">
        <v>4805</v>
      </c>
      <c r="E2651" s="113" t="s">
        <v>788</v>
      </c>
      <c r="F2651" s="114">
        <v>61</v>
      </c>
      <c r="G2651" s="113" t="s">
        <v>4800</v>
      </c>
      <c r="H2651" s="113" t="s">
        <v>63</v>
      </c>
      <c r="I2651" s="113" t="s">
        <v>806</v>
      </c>
      <c r="J2651" s="113" t="s">
        <v>329</v>
      </c>
      <c r="K2651" s="113" t="s">
        <v>382</v>
      </c>
      <c r="L2651" s="113" t="s">
        <v>420</v>
      </c>
      <c r="M2651" s="113" t="s">
        <v>384</v>
      </c>
      <c r="N2651" s="113" t="s">
        <v>35</v>
      </c>
      <c r="O2651" s="113" t="s">
        <v>386</v>
      </c>
      <c r="P2651" s="113" t="s">
        <v>824</v>
      </c>
      <c r="Q2651" s="113">
        <v>77</v>
      </c>
      <c r="R2651" s="113" t="s">
        <v>63</v>
      </c>
      <c r="S2651" s="84" t="str">
        <f t="shared" si="287"/>
        <v>TRILBY TOYO</v>
      </c>
      <c r="T2651" s="84" t="str">
        <f t="shared" si="290"/>
        <v>бежевый</v>
      </c>
      <c r="Y2651" s="60">
        <f t="shared" si="291"/>
        <v>2</v>
      </c>
      <c r="Z2651" s="49">
        <f t="shared" si="292"/>
        <v>526</v>
      </c>
      <c r="AA2651" s="60">
        <f t="shared" si="293"/>
        <v>2526</v>
      </c>
    </row>
    <row r="2652" spans="1:27">
      <c r="A2652" s="84" t="str">
        <f t="shared" si="288"/>
        <v>123855177</v>
      </c>
      <c r="B2652" s="84" t="str">
        <f t="shared" si="289"/>
        <v>02-526-02</v>
      </c>
      <c r="C2652" s="113" t="s">
        <v>4809</v>
      </c>
      <c r="D2652" s="113" t="s">
        <v>4805</v>
      </c>
      <c r="E2652" s="113" t="s">
        <v>789</v>
      </c>
      <c r="F2652" s="114">
        <v>63</v>
      </c>
      <c r="G2652" s="113" t="s">
        <v>4800</v>
      </c>
      <c r="H2652" s="113" t="s">
        <v>63</v>
      </c>
      <c r="I2652" s="113" t="s">
        <v>806</v>
      </c>
      <c r="J2652" s="113" t="s">
        <v>329</v>
      </c>
      <c r="K2652" s="113" t="s">
        <v>382</v>
      </c>
      <c r="L2652" s="113" t="s">
        <v>420</v>
      </c>
      <c r="M2652" s="113" t="s">
        <v>384</v>
      </c>
      <c r="N2652" s="113" t="s">
        <v>35</v>
      </c>
      <c r="O2652" s="113" t="s">
        <v>386</v>
      </c>
      <c r="P2652" s="113" t="s">
        <v>824</v>
      </c>
      <c r="Q2652" s="113">
        <v>77</v>
      </c>
      <c r="R2652" s="113" t="s">
        <v>63</v>
      </c>
      <c r="S2652" s="84" t="str">
        <f t="shared" si="287"/>
        <v>TRILBY TOYO</v>
      </c>
      <c r="T2652" s="84" t="str">
        <f t="shared" si="290"/>
        <v>бежевый</v>
      </c>
      <c r="Y2652" s="60">
        <f t="shared" si="291"/>
        <v>2</v>
      </c>
      <c r="Z2652" s="49">
        <f t="shared" si="292"/>
        <v>526</v>
      </c>
      <c r="AA2652" s="60">
        <f t="shared" si="293"/>
        <v>2526</v>
      </c>
    </row>
    <row r="2653" spans="1:27">
      <c r="A2653" s="84" t="str">
        <f t="shared" si="288"/>
        <v>13285031</v>
      </c>
      <c r="B2653" s="84" t="str">
        <f t="shared" si="289"/>
        <v>02-527-09</v>
      </c>
      <c r="C2653" s="113" t="s">
        <v>4810</v>
      </c>
      <c r="D2653" s="113" t="s">
        <v>4811</v>
      </c>
      <c r="E2653" s="113" t="s">
        <v>787</v>
      </c>
      <c r="F2653" s="114">
        <v>57</v>
      </c>
      <c r="G2653" s="113" t="s">
        <v>4812</v>
      </c>
      <c r="H2653" s="113" t="s">
        <v>53</v>
      </c>
      <c r="I2653" s="113" t="s">
        <v>806</v>
      </c>
      <c r="J2653" s="113" t="s">
        <v>329</v>
      </c>
      <c r="K2653" s="113" t="s">
        <v>382</v>
      </c>
      <c r="L2653" s="113" t="s">
        <v>420</v>
      </c>
      <c r="M2653" s="113" t="s">
        <v>384</v>
      </c>
      <c r="N2653" s="113" t="s">
        <v>35</v>
      </c>
      <c r="O2653" s="113" t="s">
        <v>386</v>
      </c>
      <c r="P2653" s="113" t="s">
        <v>824</v>
      </c>
      <c r="Q2653" s="113">
        <v>1</v>
      </c>
      <c r="R2653" s="113" t="s">
        <v>53</v>
      </c>
      <c r="S2653" s="84" t="str">
        <f t="shared" si="287"/>
        <v>PLAYER BLACK TOYO</v>
      </c>
      <c r="T2653" s="84" t="str">
        <f t="shared" si="290"/>
        <v>черный</v>
      </c>
      <c r="Y2653" s="60">
        <f t="shared" si="291"/>
        <v>2</v>
      </c>
      <c r="Z2653" s="49">
        <f t="shared" si="292"/>
        <v>527</v>
      </c>
      <c r="AA2653" s="60">
        <f t="shared" si="293"/>
        <v>2527</v>
      </c>
    </row>
    <row r="2654" spans="1:27">
      <c r="A2654" s="84" t="str">
        <f t="shared" si="288"/>
        <v>13285031</v>
      </c>
      <c r="B2654" s="84" t="str">
        <f t="shared" si="289"/>
        <v>02-527-09</v>
      </c>
      <c r="C2654" s="113" t="s">
        <v>4813</v>
      </c>
      <c r="D2654" s="113" t="s">
        <v>4811</v>
      </c>
      <c r="E2654" s="113" t="s">
        <v>785</v>
      </c>
      <c r="F2654" s="114">
        <v>59</v>
      </c>
      <c r="G2654" s="113" t="s">
        <v>4812</v>
      </c>
      <c r="H2654" s="113" t="s">
        <v>53</v>
      </c>
      <c r="I2654" s="113" t="s">
        <v>806</v>
      </c>
      <c r="J2654" s="113" t="s">
        <v>329</v>
      </c>
      <c r="K2654" s="113" t="s">
        <v>382</v>
      </c>
      <c r="L2654" s="113" t="s">
        <v>420</v>
      </c>
      <c r="M2654" s="113" t="s">
        <v>384</v>
      </c>
      <c r="N2654" s="113" t="s">
        <v>35</v>
      </c>
      <c r="O2654" s="113" t="s">
        <v>386</v>
      </c>
      <c r="P2654" s="113" t="s">
        <v>824</v>
      </c>
      <c r="Q2654" s="113">
        <v>1</v>
      </c>
      <c r="R2654" s="113" t="s">
        <v>53</v>
      </c>
      <c r="S2654" s="84" t="str">
        <f t="shared" si="287"/>
        <v>PLAYER BLACK TOYO</v>
      </c>
      <c r="T2654" s="84" t="str">
        <f t="shared" si="290"/>
        <v>черный</v>
      </c>
      <c r="Y2654" s="60">
        <f t="shared" si="291"/>
        <v>2</v>
      </c>
      <c r="Z2654" s="49">
        <f t="shared" si="292"/>
        <v>527</v>
      </c>
      <c r="AA2654" s="60">
        <f t="shared" si="293"/>
        <v>2527</v>
      </c>
    </row>
    <row r="2655" spans="1:27">
      <c r="A2655" s="84" t="str">
        <f t="shared" si="288"/>
        <v>13285031</v>
      </c>
      <c r="B2655" s="84" t="str">
        <f t="shared" si="289"/>
        <v>02-527-09</v>
      </c>
      <c r="C2655" s="113" t="s">
        <v>4814</v>
      </c>
      <c r="D2655" s="113" t="s">
        <v>4811</v>
      </c>
      <c r="E2655" s="113" t="s">
        <v>788</v>
      </c>
      <c r="F2655" s="114">
        <v>61</v>
      </c>
      <c r="G2655" s="113" t="s">
        <v>4812</v>
      </c>
      <c r="H2655" s="113" t="s">
        <v>53</v>
      </c>
      <c r="I2655" s="113" t="s">
        <v>806</v>
      </c>
      <c r="J2655" s="113" t="s">
        <v>329</v>
      </c>
      <c r="K2655" s="113" t="s">
        <v>382</v>
      </c>
      <c r="L2655" s="113" t="s">
        <v>420</v>
      </c>
      <c r="M2655" s="113" t="s">
        <v>384</v>
      </c>
      <c r="N2655" s="113" t="s">
        <v>35</v>
      </c>
      <c r="O2655" s="113" t="s">
        <v>386</v>
      </c>
      <c r="P2655" s="113" t="s">
        <v>824</v>
      </c>
      <c r="Q2655" s="113">
        <v>1</v>
      </c>
      <c r="R2655" s="113" t="s">
        <v>53</v>
      </c>
      <c r="S2655" s="84" t="str">
        <f t="shared" si="287"/>
        <v>PLAYER BLACK TOYO</v>
      </c>
      <c r="T2655" s="84" t="str">
        <f t="shared" si="290"/>
        <v>черный</v>
      </c>
      <c r="Y2655" s="60">
        <f t="shared" si="291"/>
        <v>2</v>
      </c>
      <c r="Z2655" s="49">
        <f t="shared" si="292"/>
        <v>527</v>
      </c>
      <c r="AA2655" s="60">
        <f t="shared" si="293"/>
        <v>2527</v>
      </c>
    </row>
    <row r="2656" spans="1:27">
      <c r="A2656" s="84" t="str">
        <f t="shared" si="288"/>
        <v>13285031</v>
      </c>
      <c r="B2656" s="84" t="str">
        <f t="shared" si="289"/>
        <v>02-527-09</v>
      </c>
      <c r="C2656" s="113" t="s">
        <v>4815</v>
      </c>
      <c r="D2656" s="113" t="s">
        <v>4811</v>
      </c>
      <c r="E2656" s="113" t="s">
        <v>789</v>
      </c>
      <c r="F2656" s="114">
        <v>63</v>
      </c>
      <c r="G2656" s="113" t="s">
        <v>4812</v>
      </c>
      <c r="H2656" s="113" t="s">
        <v>53</v>
      </c>
      <c r="I2656" s="113" t="s">
        <v>806</v>
      </c>
      <c r="J2656" s="113" t="s">
        <v>329</v>
      </c>
      <c r="K2656" s="113" t="s">
        <v>382</v>
      </c>
      <c r="L2656" s="113" t="s">
        <v>420</v>
      </c>
      <c r="M2656" s="113" t="s">
        <v>384</v>
      </c>
      <c r="N2656" s="113" t="s">
        <v>35</v>
      </c>
      <c r="O2656" s="113" t="s">
        <v>386</v>
      </c>
      <c r="P2656" s="113" t="s">
        <v>824</v>
      </c>
      <c r="Q2656" s="113">
        <v>1</v>
      </c>
      <c r="R2656" s="113" t="s">
        <v>53</v>
      </c>
      <c r="S2656" s="84" t="str">
        <f t="shared" si="287"/>
        <v>PLAYER BLACK TOYO</v>
      </c>
      <c r="T2656" s="84" t="str">
        <f t="shared" si="290"/>
        <v>черный</v>
      </c>
      <c r="Y2656" s="60">
        <f t="shared" si="291"/>
        <v>2</v>
      </c>
      <c r="Z2656" s="49">
        <f t="shared" si="292"/>
        <v>527</v>
      </c>
      <c r="AA2656" s="60">
        <f t="shared" si="293"/>
        <v>2527</v>
      </c>
    </row>
    <row r="2657" spans="1:27">
      <c r="A2657" s="84" t="str">
        <f t="shared" si="288"/>
        <v>16911011</v>
      </c>
      <c r="B2657" s="84" t="str">
        <f t="shared" si="289"/>
        <v>02-528-09</v>
      </c>
      <c r="C2657" s="113" t="s">
        <v>4816</v>
      </c>
      <c r="D2657" s="113" t="s">
        <v>4817</v>
      </c>
      <c r="E2657" s="113" t="s">
        <v>787</v>
      </c>
      <c r="F2657" s="114">
        <v>57</v>
      </c>
      <c r="G2657" s="113" t="s">
        <v>4818</v>
      </c>
      <c r="H2657" s="113" t="s">
        <v>53</v>
      </c>
      <c r="I2657" s="113" t="s">
        <v>792</v>
      </c>
      <c r="J2657" s="113" t="s">
        <v>346</v>
      </c>
      <c r="K2657" s="113" t="s">
        <v>382</v>
      </c>
      <c r="L2657" s="113" t="s">
        <v>420</v>
      </c>
      <c r="M2657" s="113" t="s">
        <v>384</v>
      </c>
      <c r="N2657" s="113" t="s">
        <v>43</v>
      </c>
      <c r="O2657" s="113" t="s">
        <v>385</v>
      </c>
      <c r="P2657" s="113" t="s">
        <v>824</v>
      </c>
      <c r="Q2657" s="113">
        <v>1</v>
      </c>
      <c r="R2657" s="113" t="s">
        <v>53</v>
      </c>
      <c r="S2657" s="84" t="str">
        <f t="shared" si="287"/>
        <v>PORK PIE COTTON</v>
      </c>
      <c r="T2657" s="84" t="str">
        <f t="shared" si="290"/>
        <v>черный</v>
      </c>
      <c r="Y2657" s="60">
        <f t="shared" si="291"/>
        <v>2</v>
      </c>
      <c r="Z2657" s="49">
        <f t="shared" si="292"/>
        <v>528</v>
      </c>
      <c r="AA2657" s="60">
        <f t="shared" si="293"/>
        <v>2528</v>
      </c>
    </row>
    <row r="2658" spans="1:27">
      <c r="A2658" s="84" t="str">
        <f t="shared" si="288"/>
        <v>16911011</v>
      </c>
      <c r="B2658" s="84" t="str">
        <f t="shared" si="289"/>
        <v>02-528-09</v>
      </c>
      <c r="C2658" s="113" t="s">
        <v>4819</v>
      </c>
      <c r="D2658" s="113" t="s">
        <v>4817</v>
      </c>
      <c r="E2658" s="113" t="s">
        <v>785</v>
      </c>
      <c r="F2658" s="114">
        <v>59</v>
      </c>
      <c r="G2658" s="113" t="s">
        <v>4818</v>
      </c>
      <c r="H2658" s="113" t="s">
        <v>53</v>
      </c>
      <c r="I2658" s="113" t="s">
        <v>792</v>
      </c>
      <c r="J2658" s="113" t="s">
        <v>346</v>
      </c>
      <c r="K2658" s="113" t="s">
        <v>382</v>
      </c>
      <c r="L2658" s="113" t="s">
        <v>420</v>
      </c>
      <c r="M2658" s="113" t="s">
        <v>384</v>
      </c>
      <c r="N2658" s="113" t="s">
        <v>43</v>
      </c>
      <c r="O2658" s="113" t="s">
        <v>385</v>
      </c>
      <c r="P2658" s="113" t="s">
        <v>824</v>
      </c>
      <c r="Q2658" s="113">
        <v>1</v>
      </c>
      <c r="R2658" s="113" t="s">
        <v>53</v>
      </c>
      <c r="S2658" s="84" t="str">
        <f t="shared" si="287"/>
        <v>PORK PIE COTTON</v>
      </c>
      <c r="T2658" s="84" t="str">
        <f t="shared" si="290"/>
        <v>черный</v>
      </c>
      <c r="Y2658" s="60">
        <f t="shared" si="291"/>
        <v>2</v>
      </c>
      <c r="Z2658" s="49">
        <f t="shared" si="292"/>
        <v>528</v>
      </c>
      <c r="AA2658" s="60">
        <f t="shared" si="293"/>
        <v>2528</v>
      </c>
    </row>
    <row r="2659" spans="1:27">
      <c r="A2659" s="84" t="str">
        <f t="shared" si="288"/>
        <v>16911011</v>
      </c>
      <c r="B2659" s="84" t="str">
        <f t="shared" si="289"/>
        <v>02-528-09</v>
      </c>
      <c r="C2659" s="113" t="s">
        <v>4820</v>
      </c>
      <c r="D2659" s="113" t="s">
        <v>4817</v>
      </c>
      <c r="E2659" s="113" t="s">
        <v>788</v>
      </c>
      <c r="F2659" s="114">
        <v>61</v>
      </c>
      <c r="G2659" s="113" t="s">
        <v>4818</v>
      </c>
      <c r="H2659" s="113" t="s">
        <v>53</v>
      </c>
      <c r="I2659" s="113" t="s">
        <v>792</v>
      </c>
      <c r="J2659" s="113" t="s">
        <v>346</v>
      </c>
      <c r="K2659" s="113" t="s">
        <v>382</v>
      </c>
      <c r="L2659" s="113" t="s">
        <v>420</v>
      </c>
      <c r="M2659" s="113" t="s">
        <v>384</v>
      </c>
      <c r="N2659" s="113" t="s">
        <v>43</v>
      </c>
      <c r="O2659" s="113" t="s">
        <v>385</v>
      </c>
      <c r="P2659" s="113" t="s">
        <v>824</v>
      </c>
      <c r="Q2659" s="113">
        <v>1</v>
      </c>
      <c r="R2659" s="113" t="s">
        <v>53</v>
      </c>
      <c r="S2659" s="84" t="str">
        <f t="shared" si="287"/>
        <v>PORK PIE COTTON</v>
      </c>
      <c r="T2659" s="84" t="str">
        <f t="shared" si="290"/>
        <v>черный</v>
      </c>
      <c r="Y2659" s="60">
        <f t="shared" si="291"/>
        <v>2</v>
      </c>
      <c r="Z2659" s="49">
        <f t="shared" si="292"/>
        <v>528</v>
      </c>
      <c r="AA2659" s="60">
        <f t="shared" si="293"/>
        <v>2528</v>
      </c>
    </row>
    <row r="2660" spans="1:27">
      <c r="A2660" s="84" t="str">
        <f t="shared" si="288"/>
        <v>16911017</v>
      </c>
      <c r="B2660" s="84" t="str">
        <f t="shared" si="289"/>
        <v>02-528-02</v>
      </c>
      <c r="C2660" s="113" t="s">
        <v>4821</v>
      </c>
      <c r="D2660" s="113" t="s">
        <v>4822</v>
      </c>
      <c r="E2660" s="113" t="s">
        <v>787</v>
      </c>
      <c r="F2660" s="114">
        <v>57</v>
      </c>
      <c r="G2660" s="113" t="s">
        <v>4818</v>
      </c>
      <c r="H2660" s="113" t="s">
        <v>63</v>
      </c>
      <c r="I2660" s="113" t="s">
        <v>792</v>
      </c>
      <c r="J2660" s="113" t="s">
        <v>346</v>
      </c>
      <c r="K2660" s="113" t="s">
        <v>382</v>
      </c>
      <c r="L2660" s="113" t="s">
        <v>420</v>
      </c>
      <c r="M2660" s="113" t="s">
        <v>384</v>
      </c>
      <c r="N2660" s="113" t="s">
        <v>43</v>
      </c>
      <c r="O2660" s="113" t="s">
        <v>385</v>
      </c>
      <c r="P2660" s="113" t="s">
        <v>824</v>
      </c>
      <c r="Q2660" s="113">
        <v>7</v>
      </c>
      <c r="R2660" s="113" t="s">
        <v>63</v>
      </c>
      <c r="S2660" s="84" t="str">
        <f t="shared" si="287"/>
        <v>PORK PIE COTTON</v>
      </c>
      <c r="T2660" s="84" t="str">
        <f t="shared" si="290"/>
        <v>бежевый</v>
      </c>
      <c r="Y2660" s="60">
        <f t="shared" si="291"/>
        <v>2</v>
      </c>
      <c r="Z2660" s="49">
        <f t="shared" si="292"/>
        <v>528</v>
      </c>
      <c r="AA2660" s="60">
        <f t="shared" si="293"/>
        <v>2528</v>
      </c>
    </row>
    <row r="2661" spans="1:27">
      <c r="A2661" s="84" t="str">
        <f t="shared" si="288"/>
        <v>16911017</v>
      </c>
      <c r="B2661" s="84" t="str">
        <f t="shared" si="289"/>
        <v>02-528-02</v>
      </c>
      <c r="C2661" s="113" t="s">
        <v>4823</v>
      </c>
      <c r="D2661" s="113" t="s">
        <v>4822</v>
      </c>
      <c r="E2661" s="113" t="s">
        <v>785</v>
      </c>
      <c r="F2661" s="114">
        <v>59</v>
      </c>
      <c r="G2661" s="113" t="s">
        <v>4818</v>
      </c>
      <c r="H2661" s="113" t="s">
        <v>63</v>
      </c>
      <c r="I2661" s="113" t="s">
        <v>792</v>
      </c>
      <c r="J2661" s="113" t="s">
        <v>346</v>
      </c>
      <c r="K2661" s="113" t="s">
        <v>382</v>
      </c>
      <c r="L2661" s="113" t="s">
        <v>420</v>
      </c>
      <c r="M2661" s="113" t="s">
        <v>384</v>
      </c>
      <c r="N2661" s="113" t="s">
        <v>43</v>
      </c>
      <c r="O2661" s="113" t="s">
        <v>385</v>
      </c>
      <c r="P2661" s="113" t="s">
        <v>824</v>
      </c>
      <c r="Q2661" s="113">
        <v>7</v>
      </c>
      <c r="R2661" s="113" t="s">
        <v>63</v>
      </c>
      <c r="S2661" s="84" t="str">
        <f t="shared" si="287"/>
        <v>PORK PIE COTTON</v>
      </c>
      <c r="T2661" s="84" t="str">
        <f t="shared" si="290"/>
        <v>бежевый</v>
      </c>
      <c r="Y2661" s="60">
        <f t="shared" si="291"/>
        <v>2</v>
      </c>
      <c r="Z2661" s="49">
        <f t="shared" si="292"/>
        <v>528</v>
      </c>
      <c r="AA2661" s="60">
        <f t="shared" si="293"/>
        <v>2528</v>
      </c>
    </row>
    <row r="2662" spans="1:27">
      <c r="A2662" s="84" t="str">
        <f t="shared" si="288"/>
        <v>16911017</v>
      </c>
      <c r="B2662" s="84" t="str">
        <f t="shared" si="289"/>
        <v>02-528-02</v>
      </c>
      <c r="C2662" s="113" t="s">
        <v>4824</v>
      </c>
      <c r="D2662" s="113" t="s">
        <v>4822</v>
      </c>
      <c r="E2662" s="113" t="s">
        <v>788</v>
      </c>
      <c r="F2662" s="114">
        <v>61</v>
      </c>
      <c r="G2662" s="113" t="s">
        <v>4818</v>
      </c>
      <c r="H2662" s="113" t="s">
        <v>63</v>
      </c>
      <c r="I2662" s="113" t="s">
        <v>792</v>
      </c>
      <c r="J2662" s="113" t="s">
        <v>346</v>
      </c>
      <c r="K2662" s="113" t="s">
        <v>382</v>
      </c>
      <c r="L2662" s="113" t="s">
        <v>420</v>
      </c>
      <c r="M2662" s="113" t="s">
        <v>384</v>
      </c>
      <c r="N2662" s="113" t="s">
        <v>43</v>
      </c>
      <c r="O2662" s="113" t="s">
        <v>385</v>
      </c>
      <c r="P2662" s="113" t="s">
        <v>824</v>
      </c>
      <c r="Q2662" s="113">
        <v>7</v>
      </c>
      <c r="R2662" s="113" t="s">
        <v>63</v>
      </c>
      <c r="S2662" s="84" t="str">
        <f t="shared" si="287"/>
        <v>PORK PIE COTTON</v>
      </c>
      <c r="T2662" s="84" t="str">
        <f t="shared" si="290"/>
        <v>бежевый</v>
      </c>
      <c r="Y2662" s="60">
        <f t="shared" si="291"/>
        <v>2</v>
      </c>
      <c r="Z2662" s="49">
        <f t="shared" si="292"/>
        <v>528</v>
      </c>
      <c r="AA2662" s="60">
        <f t="shared" si="293"/>
        <v>2528</v>
      </c>
    </row>
    <row r="2663" spans="1:27">
      <c r="A2663" s="84" t="str">
        <f t="shared" si="288"/>
        <v>2193501330</v>
      </c>
      <c r="B2663" s="84" t="str">
        <f t="shared" si="289"/>
        <v>02-529-05</v>
      </c>
      <c r="C2663" s="113" t="s">
        <v>4825</v>
      </c>
      <c r="D2663" s="113" t="s">
        <v>4826</v>
      </c>
      <c r="E2663" s="113" t="s">
        <v>790</v>
      </c>
      <c r="F2663" s="114">
        <v>55</v>
      </c>
      <c r="G2663" s="113" t="s">
        <v>4827</v>
      </c>
      <c r="H2663" s="113" t="s">
        <v>277</v>
      </c>
      <c r="I2663" s="113" t="s">
        <v>805</v>
      </c>
      <c r="J2663" s="113" t="s">
        <v>330</v>
      </c>
      <c r="K2663" s="113" t="s">
        <v>382</v>
      </c>
      <c r="L2663" s="113" t="s">
        <v>420</v>
      </c>
      <c r="M2663" s="113" t="s">
        <v>384</v>
      </c>
      <c r="N2663" s="113" t="s">
        <v>37</v>
      </c>
      <c r="O2663" s="113" t="s">
        <v>385</v>
      </c>
      <c r="P2663" s="113" t="s">
        <v>824</v>
      </c>
      <c r="Q2663" s="113">
        <v>330</v>
      </c>
      <c r="R2663" s="113" t="s">
        <v>83</v>
      </c>
      <c r="S2663" s="84" t="str">
        <f t="shared" si="287"/>
        <v>FEDORA LINEN</v>
      </c>
      <c r="T2663" s="84" t="str">
        <f t="shared" si="290"/>
        <v>темно-серый</v>
      </c>
      <c r="Y2663" s="60">
        <f t="shared" si="291"/>
        <v>2</v>
      </c>
      <c r="Z2663" s="49">
        <f t="shared" si="292"/>
        <v>529</v>
      </c>
      <c r="AA2663" s="60">
        <f t="shared" si="293"/>
        <v>2529</v>
      </c>
    </row>
    <row r="2664" spans="1:27">
      <c r="A2664" s="84" t="str">
        <f t="shared" si="288"/>
        <v>2193501330</v>
      </c>
      <c r="B2664" s="84" t="str">
        <f t="shared" si="289"/>
        <v>02-529-05</v>
      </c>
      <c r="C2664" s="113" t="s">
        <v>4828</v>
      </c>
      <c r="D2664" s="113" t="s">
        <v>4826</v>
      </c>
      <c r="E2664" s="113" t="s">
        <v>787</v>
      </c>
      <c r="F2664" s="114">
        <v>57</v>
      </c>
      <c r="G2664" s="113" t="s">
        <v>4827</v>
      </c>
      <c r="H2664" s="113" t="s">
        <v>277</v>
      </c>
      <c r="I2664" s="113" t="s">
        <v>805</v>
      </c>
      <c r="J2664" s="113" t="s">
        <v>330</v>
      </c>
      <c r="K2664" s="113" t="s">
        <v>382</v>
      </c>
      <c r="L2664" s="113" t="s">
        <v>420</v>
      </c>
      <c r="M2664" s="113" t="s">
        <v>384</v>
      </c>
      <c r="N2664" s="113" t="s">
        <v>37</v>
      </c>
      <c r="O2664" s="113" t="s">
        <v>385</v>
      </c>
      <c r="P2664" s="113" t="s">
        <v>824</v>
      </c>
      <c r="Q2664" s="113">
        <v>330</v>
      </c>
      <c r="R2664" s="113" t="s">
        <v>83</v>
      </c>
      <c r="S2664" s="84" t="str">
        <f t="shared" si="287"/>
        <v>FEDORA LINEN</v>
      </c>
      <c r="T2664" s="84" t="str">
        <f t="shared" si="290"/>
        <v>темно-серый</v>
      </c>
      <c r="Y2664" s="60">
        <f t="shared" si="291"/>
        <v>2</v>
      </c>
      <c r="Z2664" s="49">
        <f t="shared" si="292"/>
        <v>529</v>
      </c>
      <c r="AA2664" s="60">
        <f t="shared" si="293"/>
        <v>2529</v>
      </c>
    </row>
    <row r="2665" spans="1:27">
      <c r="A2665" s="84" t="str">
        <f t="shared" si="288"/>
        <v>2193501330</v>
      </c>
      <c r="B2665" s="84" t="str">
        <f t="shared" si="289"/>
        <v>02-529-05</v>
      </c>
      <c r="C2665" s="113" t="s">
        <v>4829</v>
      </c>
      <c r="D2665" s="113" t="s">
        <v>4826</v>
      </c>
      <c r="E2665" s="113" t="s">
        <v>785</v>
      </c>
      <c r="F2665" s="114">
        <v>59</v>
      </c>
      <c r="G2665" s="113" t="s">
        <v>4827</v>
      </c>
      <c r="H2665" s="113" t="s">
        <v>277</v>
      </c>
      <c r="I2665" s="113" t="s">
        <v>805</v>
      </c>
      <c r="J2665" s="113" t="s">
        <v>330</v>
      </c>
      <c r="K2665" s="113" t="s">
        <v>382</v>
      </c>
      <c r="L2665" s="113" t="s">
        <v>420</v>
      </c>
      <c r="M2665" s="113" t="s">
        <v>384</v>
      </c>
      <c r="N2665" s="113" t="s">
        <v>37</v>
      </c>
      <c r="O2665" s="113" t="s">
        <v>385</v>
      </c>
      <c r="P2665" s="113" t="s">
        <v>824</v>
      </c>
      <c r="Q2665" s="113">
        <v>330</v>
      </c>
      <c r="R2665" s="113" t="s">
        <v>83</v>
      </c>
      <c r="S2665" s="84" t="str">
        <f t="shared" si="287"/>
        <v>FEDORA LINEN</v>
      </c>
      <c r="T2665" s="84" t="str">
        <f t="shared" si="290"/>
        <v>темно-серый</v>
      </c>
      <c r="Y2665" s="60">
        <f t="shared" si="291"/>
        <v>2</v>
      </c>
      <c r="Z2665" s="49">
        <f t="shared" si="292"/>
        <v>529</v>
      </c>
      <c r="AA2665" s="60">
        <f t="shared" si="293"/>
        <v>2529</v>
      </c>
    </row>
    <row r="2666" spans="1:27">
      <c r="A2666" s="84" t="str">
        <f t="shared" si="288"/>
        <v>2193501330</v>
      </c>
      <c r="B2666" s="84" t="str">
        <f t="shared" si="289"/>
        <v>02-529-05</v>
      </c>
      <c r="C2666" s="113" t="s">
        <v>4830</v>
      </c>
      <c r="D2666" s="113" t="s">
        <v>4826</v>
      </c>
      <c r="E2666" s="113" t="s">
        <v>788</v>
      </c>
      <c r="F2666" s="114">
        <v>61</v>
      </c>
      <c r="G2666" s="113" t="s">
        <v>4827</v>
      </c>
      <c r="H2666" s="113" t="s">
        <v>277</v>
      </c>
      <c r="I2666" s="113" t="s">
        <v>805</v>
      </c>
      <c r="J2666" s="113" t="s">
        <v>330</v>
      </c>
      <c r="K2666" s="113" t="s">
        <v>382</v>
      </c>
      <c r="L2666" s="113" t="s">
        <v>420</v>
      </c>
      <c r="M2666" s="113" t="s">
        <v>384</v>
      </c>
      <c r="N2666" s="113" t="s">
        <v>37</v>
      </c>
      <c r="O2666" s="113" t="s">
        <v>385</v>
      </c>
      <c r="P2666" s="113" t="s">
        <v>824</v>
      </c>
      <c r="Q2666" s="113">
        <v>330</v>
      </c>
      <c r="R2666" s="113" t="s">
        <v>83</v>
      </c>
      <c r="S2666" s="84" t="str">
        <f t="shared" si="287"/>
        <v>FEDORA LINEN</v>
      </c>
      <c r="T2666" s="84" t="str">
        <f t="shared" si="290"/>
        <v>темно-серый</v>
      </c>
      <c r="Y2666" s="60">
        <f t="shared" si="291"/>
        <v>2</v>
      </c>
      <c r="Z2666" s="49">
        <f t="shared" si="292"/>
        <v>529</v>
      </c>
      <c r="AA2666" s="60">
        <f t="shared" si="293"/>
        <v>2529</v>
      </c>
    </row>
    <row r="2667" spans="1:27">
      <c r="A2667" s="84" t="str">
        <f t="shared" si="288"/>
        <v>2193501330</v>
      </c>
      <c r="B2667" s="84" t="str">
        <f t="shared" si="289"/>
        <v>02-529-05</v>
      </c>
      <c r="C2667" s="113" t="s">
        <v>4831</v>
      </c>
      <c r="D2667" s="113" t="s">
        <v>4826</v>
      </c>
      <c r="E2667" s="113" t="s">
        <v>789</v>
      </c>
      <c r="F2667" s="114">
        <v>63</v>
      </c>
      <c r="G2667" s="113" t="s">
        <v>4827</v>
      </c>
      <c r="H2667" s="113" t="s">
        <v>277</v>
      </c>
      <c r="I2667" s="113" t="s">
        <v>805</v>
      </c>
      <c r="J2667" s="113" t="s">
        <v>330</v>
      </c>
      <c r="K2667" s="113" t="s">
        <v>382</v>
      </c>
      <c r="L2667" s="113" t="s">
        <v>420</v>
      </c>
      <c r="M2667" s="113" t="s">
        <v>384</v>
      </c>
      <c r="N2667" s="113" t="s">
        <v>37</v>
      </c>
      <c r="O2667" s="113" t="s">
        <v>385</v>
      </c>
      <c r="P2667" s="113" t="s">
        <v>824</v>
      </c>
      <c r="Q2667" s="113">
        <v>330</v>
      </c>
      <c r="R2667" s="113" t="s">
        <v>83</v>
      </c>
      <c r="S2667" s="84" t="str">
        <f t="shared" si="287"/>
        <v>FEDORA LINEN</v>
      </c>
      <c r="T2667" s="84" t="str">
        <f t="shared" si="290"/>
        <v>темно-серый</v>
      </c>
      <c r="Y2667" s="60">
        <f t="shared" si="291"/>
        <v>2</v>
      </c>
      <c r="Z2667" s="49">
        <f t="shared" si="292"/>
        <v>529</v>
      </c>
      <c r="AA2667" s="60">
        <f t="shared" si="293"/>
        <v>2529</v>
      </c>
    </row>
    <row r="2668" spans="1:27">
      <c r="A2668" s="84" t="str">
        <f t="shared" si="288"/>
        <v>2193501371</v>
      </c>
      <c r="B2668" s="84" t="str">
        <f t="shared" si="289"/>
        <v>02-529-08</v>
      </c>
      <c r="C2668" s="113" t="s">
        <v>4832</v>
      </c>
      <c r="D2668" s="113" t="s">
        <v>4833</v>
      </c>
      <c r="E2668" s="113" t="s">
        <v>790</v>
      </c>
      <c r="F2668" s="114">
        <v>55</v>
      </c>
      <c r="G2668" s="113" t="s">
        <v>4827</v>
      </c>
      <c r="H2668" s="113" t="s">
        <v>83</v>
      </c>
      <c r="I2668" s="113" t="s">
        <v>805</v>
      </c>
      <c r="J2668" s="113" t="s">
        <v>330</v>
      </c>
      <c r="K2668" s="113" t="s">
        <v>382</v>
      </c>
      <c r="L2668" s="113" t="s">
        <v>420</v>
      </c>
      <c r="M2668" s="113" t="s">
        <v>384</v>
      </c>
      <c r="N2668" s="113" t="s">
        <v>37</v>
      </c>
      <c r="O2668" s="113" t="s">
        <v>385</v>
      </c>
      <c r="P2668" s="113" t="s">
        <v>824</v>
      </c>
      <c r="Q2668" s="113">
        <v>371</v>
      </c>
      <c r="R2668" s="113" t="s">
        <v>83</v>
      </c>
      <c r="S2668" s="84" t="str">
        <f t="shared" si="287"/>
        <v>FEDORA LINEN</v>
      </c>
      <c r="T2668" s="84" t="str">
        <f t="shared" si="290"/>
        <v>серый</v>
      </c>
      <c r="Y2668" s="60">
        <f t="shared" si="291"/>
        <v>2</v>
      </c>
      <c r="Z2668" s="49">
        <f t="shared" si="292"/>
        <v>529</v>
      </c>
      <c r="AA2668" s="60">
        <f t="shared" si="293"/>
        <v>2529</v>
      </c>
    </row>
    <row r="2669" spans="1:27">
      <c r="A2669" s="84" t="str">
        <f t="shared" si="288"/>
        <v>2193501371</v>
      </c>
      <c r="B2669" s="84" t="str">
        <f t="shared" si="289"/>
        <v>02-529-08</v>
      </c>
      <c r="C2669" s="113" t="s">
        <v>4834</v>
      </c>
      <c r="D2669" s="113" t="s">
        <v>4833</v>
      </c>
      <c r="E2669" s="113" t="s">
        <v>787</v>
      </c>
      <c r="F2669" s="114">
        <v>57</v>
      </c>
      <c r="G2669" s="113" t="s">
        <v>4827</v>
      </c>
      <c r="H2669" s="113" t="s">
        <v>83</v>
      </c>
      <c r="I2669" s="113" t="s">
        <v>805</v>
      </c>
      <c r="J2669" s="113" t="s">
        <v>330</v>
      </c>
      <c r="K2669" s="113" t="s">
        <v>382</v>
      </c>
      <c r="L2669" s="113" t="s">
        <v>420</v>
      </c>
      <c r="M2669" s="113" t="s">
        <v>384</v>
      </c>
      <c r="N2669" s="113" t="s">
        <v>37</v>
      </c>
      <c r="O2669" s="113" t="s">
        <v>385</v>
      </c>
      <c r="P2669" s="113" t="s">
        <v>824</v>
      </c>
      <c r="Q2669" s="113">
        <v>371</v>
      </c>
      <c r="R2669" s="113" t="s">
        <v>83</v>
      </c>
      <c r="S2669" s="84" t="str">
        <f t="shared" si="287"/>
        <v>FEDORA LINEN</v>
      </c>
      <c r="T2669" s="84" t="str">
        <f t="shared" si="290"/>
        <v>серый</v>
      </c>
      <c r="Y2669" s="60">
        <f t="shared" si="291"/>
        <v>2</v>
      </c>
      <c r="Z2669" s="49">
        <f t="shared" si="292"/>
        <v>529</v>
      </c>
      <c r="AA2669" s="60">
        <f t="shared" si="293"/>
        <v>2529</v>
      </c>
    </row>
    <row r="2670" spans="1:27">
      <c r="A2670" s="84" t="str">
        <f t="shared" si="288"/>
        <v>2193501371</v>
      </c>
      <c r="B2670" s="84" t="str">
        <f t="shared" si="289"/>
        <v>02-529-08</v>
      </c>
      <c r="C2670" s="113" t="s">
        <v>4835</v>
      </c>
      <c r="D2670" s="113" t="s">
        <v>4833</v>
      </c>
      <c r="E2670" s="113" t="s">
        <v>785</v>
      </c>
      <c r="F2670" s="114">
        <v>59</v>
      </c>
      <c r="G2670" s="113" t="s">
        <v>4827</v>
      </c>
      <c r="H2670" s="113" t="s">
        <v>83</v>
      </c>
      <c r="I2670" s="113" t="s">
        <v>805</v>
      </c>
      <c r="J2670" s="113" t="s">
        <v>330</v>
      </c>
      <c r="K2670" s="113" t="s">
        <v>382</v>
      </c>
      <c r="L2670" s="113" t="s">
        <v>420</v>
      </c>
      <c r="M2670" s="113" t="s">
        <v>384</v>
      </c>
      <c r="N2670" s="113" t="s">
        <v>37</v>
      </c>
      <c r="O2670" s="113" t="s">
        <v>385</v>
      </c>
      <c r="P2670" s="113" t="s">
        <v>824</v>
      </c>
      <c r="Q2670" s="113">
        <v>371</v>
      </c>
      <c r="R2670" s="113" t="s">
        <v>83</v>
      </c>
      <c r="S2670" s="84" t="str">
        <f t="shared" si="287"/>
        <v>FEDORA LINEN</v>
      </c>
      <c r="T2670" s="84" t="str">
        <f t="shared" si="290"/>
        <v>серый</v>
      </c>
      <c r="Y2670" s="60">
        <f t="shared" si="291"/>
        <v>2</v>
      </c>
      <c r="Z2670" s="49">
        <f t="shared" si="292"/>
        <v>529</v>
      </c>
      <c r="AA2670" s="60">
        <f t="shared" si="293"/>
        <v>2529</v>
      </c>
    </row>
    <row r="2671" spans="1:27">
      <c r="A2671" s="84" t="str">
        <f t="shared" si="288"/>
        <v>2193501371</v>
      </c>
      <c r="B2671" s="84" t="str">
        <f t="shared" si="289"/>
        <v>02-529-08</v>
      </c>
      <c r="C2671" s="113" t="s">
        <v>4836</v>
      </c>
      <c r="D2671" s="113" t="s">
        <v>4833</v>
      </c>
      <c r="E2671" s="113" t="s">
        <v>788</v>
      </c>
      <c r="F2671" s="114">
        <v>61</v>
      </c>
      <c r="G2671" s="113" t="s">
        <v>4827</v>
      </c>
      <c r="H2671" s="113" t="s">
        <v>83</v>
      </c>
      <c r="I2671" s="113" t="s">
        <v>805</v>
      </c>
      <c r="J2671" s="113" t="s">
        <v>330</v>
      </c>
      <c r="K2671" s="113" t="s">
        <v>382</v>
      </c>
      <c r="L2671" s="113" t="s">
        <v>420</v>
      </c>
      <c r="M2671" s="113" t="s">
        <v>384</v>
      </c>
      <c r="N2671" s="113" t="s">
        <v>37</v>
      </c>
      <c r="O2671" s="113" t="s">
        <v>385</v>
      </c>
      <c r="P2671" s="113" t="s">
        <v>824</v>
      </c>
      <c r="Q2671" s="113">
        <v>371</v>
      </c>
      <c r="R2671" s="113" t="s">
        <v>83</v>
      </c>
      <c r="S2671" s="84" t="str">
        <f t="shared" si="287"/>
        <v>FEDORA LINEN</v>
      </c>
      <c r="T2671" s="84" t="str">
        <f t="shared" si="290"/>
        <v>серый</v>
      </c>
      <c r="Y2671" s="60">
        <f t="shared" si="291"/>
        <v>2</v>
      </c>
      <c r="Z2671" s="49">
        <f t="shared" si="292"/>
        <v>529</v>
      </c>
      <c r="AA2671" s="60">
        <f t="shared" si="293"/>
        <v>2529</v>
      </c>
    </row>
    <row r="2672" spans="1:27">
      <c r="A2672" s="84" t="str">
        <f t="shared" si="288"/>
        <v>2193501371</v>
      </c>
      <c r="B2672" s="84" t="str">
        <f t="shared" si="289"/>
        <v>02-529-08</v>
      </c>
      <c r="C2672" s="113" t="s">
        <v>4837</v>
      </c>
      <c r="D2672" s="113" t="s">
        <v>4833</v>
      </c>
      <c r="E2672" s="113" t="s">
        <v>789</v>
      </c>
      <c r="F2672" s="114">
        <v>63</v>
      </c>
      <c r="G2672" s="113" t="s">
        <v>4827</v>
      </c>
      <c r="H2672" s="113" t="s">
        <v>83</v>
      </c>
      <c r="I2672" s="113" t="s">
        <v>805</v>
      </c>
      <c r="J2672" s="113" t="s">
        <v>330</v>
      </c>
      <c r="K2672" s="113" t="s">
        <v>382</v>
      </c>
      <c r="L2672" s="113" t="s">
        <v>420</v>
      </c>
      <c r="M2672" s="113" t="s">
        <v>384</v>
      </c>
      <c r="N2672" s="113" t="s">
        <v>37</v>
      </c>
      <c r="O2672" s="113" t="s">
        <v>385</v>
      </c>
      <c r="P2672" s="113" t="s">
        <v>824</v>
      </c>
      <c r="Q2672" s="113">
        <v>371</v>
      </c>
      <c r="R2672" s="113" t="s">
        <v>83</v>
      </c>
      <c r="S2672" s="84" t="str">
        <f t="shared" si="287"/>
        <v>FEDORA LINEN</v>
      </c>
      <c r="T2672" s="84" t="str">
        <f t="shared" si="290"/>
        <v>серый</v>
      </c>
      <c r="Y2672" s="60">
        <f t="shared" si="291"/>
        <v>2</v>
      </c>
      <c r="Z2672" s="49">
        <f t="shared" si="292"/>
        <v>529</v>
      </c>
      <c r="AA2672" s="60">
        <f t="shared" si="293"/>
        <v>2529</v>
      </c>
    </row>
    <row r="2673" spans="1:27">
      <c r="A2673" s="84" t="str">
        <f t="shared" si="288"/>
        <v>21985097</v>
      </c>
      <c r="B2673" s="84" t="str">
        <f t="shared" si="289"/>
        <v>02-530-14</v>
      </c>
      <c r="C2673" s="113" t="s">
        <v>4838</v>
      </c>
      <c r="D2673" s="113" t="s">
        <v>4839</v>
      </c>
      <c r="E2673" s="113" t="s">
        <v>790</v>
      </c>
      <c r="F2673" s="114">
        <v>55</v>
      </c>
      <c r="G2673" s="113" t="s">
        <v>4840</v>
      </c>
      <c r="H2673" s="113" t="s">
        <v>86</v>
      </c>
      <c r="I2673" s="113" t="s">
        <v>799</v>
      </c>
      <c r="J2673" s="113" t="s">
        <v>330</v>
      </c>
      <c r="K2673" s="113" t="s">
        <v>382</v>
      </c>
      <c r="L2673" s="113" t="s">
        <v>420</v>
      </c>
      <c r="M2673" s="113" t="s">
        <v>384</v>
      </c>
      <c r="N2673" s="113" t="s">
        <v>35</v>
      </c>
      <c r="O2673" s="113" t="s">
        <v>386</v>
      </c>
      <c r="P2673" s="113" t="s">
        <v>824</v>
      </c>
      <c r="Q2673" s="113">
        <v>7</v>
      </c>
      <c r="R2673" s="113" t="s">
        <v>86</v>
      </c>
      <c r="S2673" s="84" t="str">
        <f t="shared" si="287"/>
        <v>FEDORA RAFFIA CROCHET</v>
      </c>
      <c r="T2673" s="84" t="str">
        <f t="shared" si="290"/>
        <v>коричневый</v>
      </c>
      <c r="Y2673" s="60">
        <f t="shared" si="291"/>
        <v>2</v>
      </c>
      <c r="Z2673" s="49">
        <f t="shared" si="292"/>
        <v>530</v>
      </c>
      <c r="AA2673" s="60">
        <f t="shared" si="293"/>
        <v>2530</v>
      </c>
    </row>
    <row r="2674" spans="1:27">
      <c r="A2674" s="84" t="str">
        <f t="shared" si="288"/>
        <v>21985097</v>
      </c>
      <c r="B2674" s="84" t="str">
        <f t="shared" si="289"/>
        <v>02-530-14</v>
      </c>
      <c r="C2674" s="113" t="s">
        <v>4841</v>
      </c>
      <c r="D2674" s="113" t="s">
        <v>4839</v>
      </c>
      <c r="E2674" s="113" t="s">
        <v>787</v>
      </c>
      <c r="F2674" s="114">
        <v>57</v>
      </c>
      <c r="G2674" s="113" t="s">
        <v>4840</v>
      </c>
      <c r="H2674" s="113" t="s">
        <v>86</v>
      </c>
      <c r="I2674" s="113" t="s">
        <v>799</v>
      </c>
      <c r="J2674" s="113" t="s">
        <v>330</v>
      </c>
      <c r="K2674" s="113" t="s">
        <v>382</v>
      </c>
      <c r="L2674" s="113" t="s">
        <v>420</v>
      </c>
      <c r="M2674" s="113" t="s">
        <v>384</v>
      </c>
      <c r="N2674" s="113" t="s">
        <v>35</v>
      </c>
      <c r="O2674" s="113" t="s">
        <v>386</v>
      </c>
      <c r="P2674" s="113" t="s">
        <v>824</v>
      </c>
      <c r="Q2674" s="113">
        <v>7</v>
      </c>
      <c r="R2674" s="113" t="s">
        <v>86</v>
      </c>
      <c r="S2674" s="84" t="str">
        <f t="shared" si="287"/>
        <v>FEDORA RAFFIA CROCHET</v>
      </c>
      <c r="T2674" s="84" t="str">
        <f t="shared" si="290"/>
        <v>коричневый</v>
      </c>
      <c r="Y2674" s="60">
        <f t="shared" si="291"/>
        <v>2</v>
      </c>
      <c r="Z2674" s="49">
        <f t="shared" si="292"/>
        <v>530</v>
      </c>
      <c r="AA2674" s="60">
        <f t="shared" si="293"/>
        <v>2530</v>
      </c>
    </row>
    <row r="2675" spans="1:27">
      <c r="A2675" s="84" t="str">
        <f t="shared" si="288"/>
        <v>21985097</v>
      </c>
      <c r="B2675" s="84" t="str">
        <f t="shared" si="289"/>
        <v>02-530-14</v>
      </c>
      <c r="C2675" s="113" t="s">
        <v>4842</v>
      </c>
      <c r="D2675" s="113" t="s">
        <v>4839</v>
      </c>
      <c r="E2675" s="113" t="s">
        <v>785</v>
      </c>
      <c r="F2675" s="114">
        <v>59</v>
      </c>
      <c r="G2675" s="113" t="s">
        <v>4840</v>
      </c>
      <c r="H2675" s="113" t="s">
        <v>86</v>
      </c>
      <c r="I2675" s="113" t="s">
        <v>799</v>
      </c>
      <c r="J2675" s="113" t="s">
        <v>330</v>
      </c>
      <c r="K2675" s="113" t="s">
        <v>382</v>
      </c>
      <c r="L2675" s="113" t="s">
        <v>420</v>
      </c>
      <c r="M2675" s="113" t="s">
        <v>384</v>
      </c>
      <c r="N2675" s="113" t="s">
        <v>35</v>
      </c>
      <c r="O2675" s="113" t="s">
        <v>386</v>
      </c>
      <c r="P2675" s="113" t="s">
        <v>824</v>
      </c>
      <c r="Q2675" s="113">
        <v>7</v>
      </c>
      <c r="R2675" s="113" t="s">
        <v>86</v>
      </c>
      <c r="S2675" s="84" t="str">
        <f t="shared" si="287"/>
        <v>FEDORA RAFFIA CROCHET</v>
      </c>
      <c r="T2675" s="84" t="str">
        <f t="shared" si="290"/>
        <v>коричневый</v>
      </c>
      <c r="Y2675" s="60">
        <f t="shared" si="291"/>
        <v>2</v>
      </c>
      <c r="Z2675" s="49">
        <f t="shared" si="292"/>
        <v>530</v>
      </c>
      <c r="AA2675" s="60">
        <f t="shared" si="293"/>
        <v>2530</v>
      </c>
    </row>
    <row r="2676" spans="1:27">
      <c r="A2676" s="84" t="str">
        <f t="shared" si="288"/>
        <v>21985097</v>
      </c>
      <c r="B2676" s="84" t="str">
        <f t="shared" si="289"/>
        <v>02-530-14</v>
      </c>
      <c r="C2676" s="113" t="s">
        <v>4843</v>
      </c>
      <c r="D2676" s="113" t="s">
        <v>4839</v>
      </c>
      <c r="E2676" s="113" t="s">
        <v>788</v>
      </c>
      <c r="F2676" s="114">
        <v>61</v>
      </c>
      <c r="G2676" s="113" t="s">
        <v>4840</v>
      </c>
      <c r="H2676" s="113" t="s">
        <v>86</v>
      </c>
      <c r="I2676" s="113" t="s">
        <v>799</v>
      </c>
      <c r="J2676" s="113" t="s">
        <v>330</v>
      </c>
      <c r="K2676" s="113" t="s">
        <v>382</v>
      </c>
      <c r="L2676" s="113" t="s">
        <v>420</v>
      </c>
      <c r="M2676" s="113" t="s">
        <v>384</v>
      </c>
      <c r="N2676" s="113" t="s">
        <v>35</v>
      </c>
      <c r="O2676" s="113" t="s">
        <v>386</v>
      </c>
      <c r="P2676" s="113" t="s">
        <v>824</v>
      </c>
      <c r="Q2676" s="113">
        <v>7</v>
      </c>
      <c r="R2676" s="113" t="s">
        <v>86</v>
      </c>
      <c r="S2676" s="84" t="str">
        <f t="shared" si="287"/>
        <v>FEDORA RAFFIA CROCHET</v>
      </c>
      <c r="T2676" s="84" t="str">
        <f t="shared" si="290"/>
        <v>коричневый</v>
      </c>
      <c r="Y2676" s="60">
        <f t="shared" si="291"/>
        <v>2</v>
      </c>
      <c r="Z2676" s="49">
        <f t="shared" si="292"/>
        <v>530</v>
      </c>
      <c r="AA2676" s="60">
        <f t="shared" si="293"/>
        <v>2530</v>
      </c>
    </row>
    <row r="2677" spans="1:27">
      <c r="A2677" s="84" t="str">
        <f t="shared" si="288"/>
        <v>21985097</v>
      </c>
      <c r="B2677" s="84" t="str">
        <f t="shared" si="289"/>
        <v>02-530-14</v>
      </c>
      <c r="C2677" s="113" t="s">
        <v>4844</v>
      </c>
      <c r="D2677" s="113" t="s">
        <v>4839</v>
      </c>
      <c r="E2677" s="113" t="s">
        <v>789</v>
      </c>
      <c r="F2677" s="114">
        <v>63</v>
      </c>
      <c r="G2677" s="113" t="s">
        <v>4840</v>
      </c>
      <c r="H2677" s="113" t="s">
        <v>86</v>
      </c>
      <c r="I2677" s="113" t="s">
        <v>799</v>
      </c>
      <c r="J2677" s="113" t="s">
        <v>330</v>
      </c>
      <c r="K2677" s="113" t="s">
        <v>382</v>
      </c>
      <c r="L2677" s="113" t="s">
        <v>420</v>
      </c>
      <c r="M2677" s="113" t="s">
        <v>384</v>
      </c>
      <c r="N2677" s="113" t="s">
        <v>35</v>
      </c>
      <c r="O2677" s="113" t="s">
        <v>386</v>
      </c>
      <c r="P2677" s="113" t="s">
        <v>824</v>
      </c>
      <c r="Q2677" s="113">
        <v>7</v>
      </c>
      <c r="R2677" s="113" t="s">
        <v>86</v>
      </c>
      <c r="S2677" s="84" t="str">
        <f t="shared" si="287"/>
        <v>FEDORA RAFFIA CROCHET</v>
      </c>
      <c r="T2677" s="84" t="str">
        <f t="shared" si="290"/>
        <v>коричневый</v>
      </c>
      <c r="Y2677" s="60">
        <f t="shared" si="291"/>
        <v>2</v>
      </c>
      <c r="Z2677" s="49">
        <f t="shared" si="292"/>
        <v>530</v>
      </c>
      <c r="AA2677" s="60">
        <f t="shared" si="293"/>
        <v>2530</v>
      </c>
    </row>
    <row r="2678" spans="1:27">
      <c r="A2678" s="84" t="str">
        <f t="shared" si="288"/>
        <v>219851265</v>
      </c>
      <c r="B2678" s="84" t="str">
        <f t="shared" si="289"/>
        <v>02-531-14</v>
      </c>
      <c r="C2678" s="113" t="s">
        <v>4845</v>
      </c>
      <c r="D2678" s="113" t="s">
        <v>4846</v>
      </c>
      <c r="E2678" s="113" t="s">
        <v>787</v>
      </c>
      <c r="F2678" s="114">
        <v>57</v>
      </c>
      <c r="G2678" s="113" t="s">
        <v>4847</v>
      </c>
      <c r="H2678" s="113" t="s">
        <v>86</v>
      </c>
      <c r="I2678" s="113" t="s">
        <v>806</v>
      </c>
      <c r="J2678" s="113" t="s">
        <v>330</v>
      </c>
      <c r="K2678" s="113" t="s">
        <v>382</v>
      </c>
      <c r="L2678" s="113" t="s">
        <v>420</v>
      </c>
      <c r="M2678" s="113" t="s">
        <v>384</v>
      </c>
      <c r="N2678" s="113" t="s">
        <v>35</v>
      </c>
      <c r="O2678" s="113" t="s">
        <v>386</v>
      </c>
      <c r="P2678" s="113" t="s">
        <v>824</v>
      </c>
      <c r="Q2678" s="113">
        <v>65</v>
      </c>
      <c r="R2678" s="113" t="s">
        <v>86</v>
      </c>
      <c r="S2678" s="84" t="str">
        <f t="shared" si="287"/>
        <v>FEDORA TOYO</v>
      </c>
      <c r="T2678" s="84" t="str">
        <f t="shared" si="290"/>
        <v>коричневый</v>
      </c>
      <c r="Y2678" s="60">
        <f t="shared" si="291"/>
        <v>2</v>
      </c>
      <c r="Z2678" s="49">
        <f t="shared" si="292"/>
        <v>531</v>
      </c>
      <c r="AA2678" s="60">
        <f t="shared" si="293"/>
        <v>2531</v>
      </c>
    </row>
    <row r="2679" spans="1:27">
      <c r="A2679" s="84" t="str">
        <f t="shared" si="288"/>
        <v>219851265</v>
      </c>
      <c r="B2679" s="84" t="str">
        <f t="shared" si="289"/>
        <v>02-531-14</v>
      </c>
      <c r="C2679" s="113" t="s">
        <v>4848</v>
      </c>
      <c r="D2679" s="113" t="s">
        <v>4846</v>
      </c>
      <c r="E2679" s="113" t="s">
        <v>785</v>
      </c>
      <c r="F2679" s="114">
        <v>59</v>
      </c>
      <c r="G2679" s="113" t="s">
        <v>4847</v>
      </c>
      <c r="H2679" s="113" t="s">
        <v>86</v>
      </c>
      <c r="I2679" s="113" t="s">
        <v>806</v>
      </c>
      <c r="J2679" s="113" t="s">
        <v>330</v>
      </c>
      <c r="K2679" s="113" t="s">
        <v>382</v>
      </c>
      <c r="L2679" s="113" t="s">
        <v>420</v>
      </c>
      <c r="M2679" s="113" t="s">
        <v>384</v>
      </c>
      <c r="N2679" s="113" t="s">
        <v>35</v>
      </c>
      <c r="O2679" s="113" t="s">
        <v>386</v>
      </c>
      <c r="P2679" s="113" t="s">
        <v>824</v>
      </c>
      <c r="Q2679" s="113">
        <v>65</v>
      </c>
      <c r="R2679" s="113" t="s">
        <v>86</v>
      </c>
      <c r="S2679" s="84" t="str">
        <f t="shared" si="287"/>
        <v>FEDORA TOYO</v>
      </c>
      <c r="T2679" s="84" t="str">
        <f t="shared" si="290"/>
        <v>коричневый</v>
      </c>
      <c r="Y2679" s="60">
        <f t="shared" si="291"/>
        <v>2</v>
      </c>
      <c r="Z2679" s="49">
        <f t="shared" si="292"/>
        <v>531</v>
      </c>
      <c r="AA2679" s="60">
        <f t="shared" si="293"/>
        <v>2531</v>
      </c>
    </row>
    <row r="2680" spans="1:27">
      <c r="A2680" s="84" t="str">
        <f t="shared" si="288"/>
        <v>219851265</v>
      </c>
      <c r="B2680" s="84" t="str">
        <f t="shared" si="289"/>
        <v>02-531-14</v>
      </c>
      <c r="C2680" s="113" t="s">
        <v>4849</v>
      </c>
      <c r="D2680" s="113" t="s">
        <v>4846</v>
      </c>
      <c r="E2680" s="113" t="s">
        <v>788</v>
      </c>
      <c r="F2680" s="114">
        <v>61</v>
      </c>
      <c r="G2680" s="113" t="s">
        <v>4847</v>
      </c>
      <c r="H2680" s="113" t="s">
        <v>86</v>
      </c>
      <c r="I2680" s="113" t="s">
        <v>806</v>
      </c>
      <c r="J2680" s="113" t="s">
        <v>330</v>
      </c>
      <c r="K2680" s="113" t="s">
        <v>382</v>
      </c>
      <c r="L2680" s="113" t="s">
        <v>420</v>
      </c>
      <c r="M2680" s="113" t="s">
        <v>384</v>
      </c>
      <c r="N2680" s="113" t="s">
        <v>35</v>
      </c>
      <c r="O2680" s="113" t="s">
        <v>386</v>
      </c>
      <c r="P2680" s="113" t="s">
        <v>824</v>
      </c>
      <c r="Q2680" s="113">
        <v>65</v>
      </c>
      <c r="R2680" s="113" t="s">
        <v>86</v>
      </c>
      <c r="S2680" s="84" t="str">
        <f t="shared" si="287"/>
        <v>FEDORA TOYO</v>
      </c>
      <c r="T2680" s="84" t="str">
        <f t="shared" si="290"/>
        <v>коричневый</v>
      </c>
      <c r="Y2680" s="60">
        <f t="shared" si="291"/>
        <v>2</v>
      </c>
      <c r="Z2680" s="49">
        <f t="shared" si="292"/>
        <v>531</v>
      </c>
      <c r="AA2680" s="60">
        <f t="shared" si="293"/>
        <v>2531</v>
      </c>
    </row>
    <row r="2681" spans="1:27">
      <c r="A2681" s="84" t="str">
        <f t="shared" si="288"/>
        <v>219851265</v>
      </c>
      <c r="B2681" s="84" t="str">
        <f t="shared" si="289"/>
        <v>02-531-14</v>
      </c>
      <c r="C2681" s="113" t="s">
        <v>4850</v>
      </c>
      <c r="D2681" s="113" t="s">
        <v>4846</v>
      </c>
      <c r="E2681" s="113" t="s">
        <v>789</v>
      </c>
      <c r="F2681" s="114">
        <v>63</v>
      </c>
      <c r="G2681" s="113" t="s">
        <v>4847</v>
      </c>
      <c r="H2681" s="113" t="s">
        <v>86</v>
      </c>
      <c r="I2681" s="113" t="s">
        <v>806</v>
      </c>
      <c r="J2681" s="113" t="s">
        <v>330</v>
      </c>
      <c r="K2681" s="113" t="s">
        <v>382</v>
      </c>
      <c r="L2681" s="113" t="s">
        <v>420</v>
      </c>
      <c r="M2681" s="113" t="s">
        <v>384</v>
      </c>
      <c r="N2681" s="113" t="s">
        <v>35</v>
      </c>
      <c r="O2681" s="113" t="s">
        <v>386</v>
      </c>
      <c r="P2681" s="113" t="s">
        <v>824</v>
      </c>
      <c r="Q2681" s="113">
        <v>65</v>
      </c>
      <c r="R2681" s="113" t="s">
        <v>86</v>
      </c>
      <c r="S2681" s="84" t="str">
        <f t="shared" si="287"/>
        <v>FEDORA TOYO</v>
      </c>
      <c r="T2681" s="84" t="str">
        <f t="shared" si="290"/>
        <v>коричневый</v>
      </c>
      <c r="Y2681" s="60">
        <f t="shared" si="291"/>
        <v>2</v>
      </c>
      <c r="Z2681" s="49">
        <f t="shared" si="292"/>
        <v>531</v>
      </c>
      <c r="AA2681" s="60">
        <f t="shared" si="293"/>
        <v>2531</v>
      </c>
    </row>
    <row r="2682" spans="1:27">
      <c r="A2682" s="84" t="str">
        <f t="shared" si="288"/>
        <v>219851276</v>
      </c>
      <c r="B2682" s="84" t="str">
        <f t="shared" si="289"/>
        <v>02-531-02</v>
      </c>
      <c r="C2682" s="113" t="s">
        <v>4851</v>
      </c>
      <c r="D2682" s="113" t="s">
        <v>4852</v>
      </c>
      <c r="E2682" s="113" t="s">
        <v>790</v>
      </c>
      <c r="F2682" s="114">
        <v>55</v>
      </c>
      <c r="G2682" s="113" t="s">
        <v>4847</v>
      </c>
      <c r="H2682" s="113" t="s">
        <v>205</v>
      </c>
      <c r="I2682" s="113" t="s">
        <v>806</v>
      </c>
      <c r="J2682" s="113" t="s">
        <v>330</v>
      </c>
      <c r="K2682" s="113" t="s">
        <v>382</v>
      </c>
      <c r="L2682" s="113" t="s">
        <v>420</v>
      </c>
      <c r="M2682" s="113" t="s">
        <v>384</v>
      </c>
      <c r="N2682" s="113" t="s">
        <v>35</v>
      </c>
      <c r="O2682" s="113" t="s">
        <v>386</v>
      </c>
      <c r="P2682" s="113" t="s">
        <v>824</v>
      </c>
      <c r="Q2682" s="113">
        <v>76</v>
      </c>
      <c r="R2682" s="113" t="s">
        <v>63</v>
      </c>
      <c r="S2682" s="84" t="str">
        <f t="shared" si="287"/>
        <v>FEDORA TOYO</v>
      </c>
      <c r="T2682" s="84" t="str">
        <f t="shared" si="290"/>
        <v>песочный</v>
      </c>
      <c r="Y2682" s="60">
        <f t="shared" si="291"/>
        <v>2</v>
      </c>
      <c r="Z2682" s="49">
        <f t="shared" si="292"/>
        <v>531</v>
      </c>
      <c r="AA2682" s="60">
        <f t="shared" si="293"/>
        <v>2531</v>
      </c>
    </row>
    <row r="2683" spans="1:27">
      <c r="A2683" s="84" t="str">
        <f t="shared" si="288"/>
        <v>219851276</v>
      </c>
      <c r="B2683" s="84" t="str">
        <f t="shared" si="289"/>
        <v>02-531-02</v>
      </c>
      <c r="C2683" s="113" t="s">
        <v>4853</v>
      </c>
      <c r="D2683" s="113" t="s">
        <v>4852</v>
      </c>
      <c r="E2683" s="113" t="s">
        <v>787</v>
      </c>
      <c r="F2683" s="114">
        <v>57</v>
      </c>
      <c r="G2683" s="113" t="s">
        <v>4847</v>
      </c>
      <c r="H2683" s="113" t="s">
        <v>205</v>
      </c>
      <c r="I2683" s="113" t="s">
        <v>806</v>
      </c>
      <c r="J2683" s="113" t="s">
        <v>330</v>
      </c>
      <c r="K2683" s="113" t="s">
        <v>382</v>
      </c>
      <c r="L2683" s="113" t="s">
        <v>420</v>
      </c>
      <c r="M2683" s="113" t="s">
        <v>384</v>
      </c>
      <c r="N2683" s="113" t="s">
        <v>35</v>
      </c>
      <c r="O2683" s="113" t="s">
        <v>386</v>
      </c>
      <c r="P2683" s="113" t="s">
        <v>824</v>
      </c>
      <c r="Q2683" s="113">
        <v>76</v>
      </c>
      <c r="R2683" s="113" t="s">
        <v>63</v>
      </c>
      <c r="S2683" s="84" t="str">
        <f t="shared" si="287"/>
        <v>FEDORA TOYO</v>
      </c>
      <c r="T2683" s="84" t="str">
        <f t="shared" si="290"/>
        <v>песочный</v>
      </c>
      <c r="Y2683" s="60">
        <f t="shared" si="291"/>
        <v>2</v>
      </c>
      <c r="Z2683" s="49">
        <f t="shared" si="292"/>
        <v>531</v>
      </c>
      <c r="AA2683" s="60">
        <f t="shared" si="293"/>
        <v>2531</v>
      </c>
    </row>
    <row r="2684" spans="1:27">
      <c r="A2684" s="84" t="str">
        <f t="shared" si="288"/>
        <v>219851276</v>
      </c>
      <c r="B2684" s="84" t="str">
        <f t="shared" si="289"/>
        <v>02-531-02</v>
      </c>
      <c r="C2684" s="113" t="s">
        <v>4854</v>
      </c>
      <c r="D2684" s="113" t="s">
        <v>4852</v>
      </c>
      <c r="E2684" s="113" t="s">
        <v>785</v>
      </c>
      <c r="F2684" s="114">
        <v>59</v>
      </c>
      <c r="G2684" s="113" t="s">
        <v>4847</v>
      </c>
      <c r="H2684" s="113" t="s">
        <v>205</v>
      </c>
      <c r="I2684" s="113" t="s">
        <v>806</v>
      </c>
      <c r="J2684" s="113" t="s">
        <v>330</v>
      </c>
      <c r="K2684" s="113" t="s">
        <v>382</v>
      </c>
      <c r="L2684" s="113" t="s">
        <v>420</v>
      </c>
      <c r="M2684" s="113" t="s">
        <v>384</v>
      </c>
      <c r="N2684" s="113" t="s">
        <v>35</v>
      </c>
      <c r="O2684" s="113" t="s">
        <v>386</v>
      </c>
      <c r="P2684" s="113" t="s">
        <v>824</v>
      </c>
      <c r="Q2684" s="113">
        <v>76</v>
      </c>
      <c r="R2684" s="113" t="s">
        <v>63</v>
      </c>
      <c r="S2684" s="84" t="str">
        <f t="shared" si="287"/>
        <v>FEDORA TOYO</v>
      </c>
      <c r="T2684" s="84" t="str">
        <f t="shared" si="290"/>
        <v>песочный</v>
      </c>
      <c r="Y2684" s="60">
        <f t="shared" si="291"/>
        <v>2</v>
      </c>
      <c r="Z2684" s="49">
        <f t="shared" si="292"/>
        <v>531</v>
      </c>
      <c r="AA2684" s="60">
        <f t="shared" si="293"/>
        <v>2531</v>
      </c>
    </row>
    <row r="2685" spans="1:27">
      <c r="A2685" s="84" t="str">
        <f t="shared" si="288"/>
        <v>219851276</v>
      </c>
      <c r="B2685" s="84" t="str">
        <f t="shared" si="289"/>
        <v>02-531-02</v>
      </c>
      <c r="C2685" s="113" t="s">
        <v>4855</v>
      </c>
      <c r="D2685" s="113" t="s">
        <v>4852</v>
      </c>
      <c r="E2685" s="113" t="s">
        <v>788</v>
      </c>
      <c r="F2685" s="114">
        <v>61</v>
      </c>
      <c r="G2685" s="113" t="s">
        <v>4847</v>
      </c>
      <c r="H2685" s="113" t="s">
        <v>205</v>
      </c>
      <c r="I2685" s="113" t="s">
        <v>806</v>
      </c>
      <c r="J2685" s="113" t="s">
        <v>330</v>
      </c>
      <c r="K2685" s="113" t="s">
        <v>382</v>
      </c>
      <c r="L2685" s="113" t="s">
        <v>420</v>
      </c>
      <c r="M2685" s="113" t="s">
        <v>384</v>
      </c>
      <c r="N2685" s="113" t="s">
        <v>35</v>
      </c>
      <c r="O2685" s="113" t="s">
        <v>386</v>
      </c>
      <c r="P2685" s="113" t="s">
        <v>824</v>
      </c>
      <c r="Q2685" s="113">
        <v>76</v>
      </c>
      <c r="R2685" s="113" t="s">
        <v>63</v>
      </c>
      <c r="S2685" s="84" t="str">
        <f t="shared" si="287"/>
        <v>FEDORA TOYO</v>
      </c>
      <c r="T2685" s="84" t="str">
        <f t="shared" si="290"/>
        <v>песочный</v>
      </c>
      <c r="Y2685" s="60">
        <f t="shared" si="291"/>
        <v>2</v>
      </c>
      <c r="Z2685" s="49">
        <f t="shared" si="292"/>
        <v>531</v>
      </c>
      <c r="AA2685" s="60">
        <f t="shared" si="293"/>
        <v>2531</v>
      </c>
    </row>
    <row r="2686" spans="1:27">
      <c r="A2686" s="84" t="str">
        <f t="shared" si="288"/>
        <v>219851276</v>
      </c>
      <c r="B2686" s="84" t="str">
        <f t="shared" si="289"/>
        <v>02-531-02</v>
      </c>
      <c r="C2686" s="113" t="s">
        <v>4856</v>
      </c>
      <c r="D2686" s="113" t="s">
        <v>4852</v>
      </c>
      <c r="E2686" s="113" t="s">
        <v>789</v>
      </c>
      <c r="F2686" s="114">
        <v>63</v>
      </c>
      <c r="G2686" s="113" t="s">
        <v>4847</v>
      </c>
      <c r="H2686" s="113" t="s">
        <v>205</v>
      </c>
      <c r="I2686" s="113" t="s">
        <v>806</v>
      </c>
      <c r="J2686" s="113" t="s">
        <v>330</v>
      </c>
      <c r="K2686" s="113" t="s">
        <v>382</v>
      </c>
      <c r="L2686" s="113" t="s">
        <v>420</v>
      </c>
      <c r="M2686" s="113" t="s">
        <v>384</v>
      </c>
      <c r="N2686" s="113" t="s">
        <v>35</v>
      </c>
      <c r="O2686" s="113" t="s">
        <v>386</v>
      </c>
      <c r="P2686" s="113" t="s">
        <v>824</v>
      </c>
      <c r="Q2686" s="113">
        <v>76</v>
      </c>
      <c r="R2686" s="113" t="s">
        <v>63</v>
      </c>
      <c r="S2686" s="84" t="str">
        <f t="shared" si="287"/>
        <v>FEDORA TOYO</v>
      </c>
      <c r="T2686" s="84" t="str">
        <f t="shared" si="290"/>
        <v>песочный</v>
      </c>
      <c r="Y2686" s="60">
        <f t="shared" si="291"/>
        <v>2</v>
      </c>
      <c r="Z2686" s="49">
        <f t="shared" si="292"/>
        <v>531</v>
      </c>
      <c r="AA2686" s="60">
        <f t="shared" si="293"/>
        <v>2531</v>
      </c>
    </row>
    <row r="2687" spans="1:27">
      <c r="A2687" s="84" t="str">
        <f t="shared" si="288"/>
        <v>246842372</v>
      </c>
      <c r="B2687" s="84" t="str">
        <f t="shared" si="289"/>
        <v>02-532-36</v>
      </c>
      <c r="C2687" s="113" t="s">
        <v>4857</v>
      </c>
      <c r="D2687" s="113" t="s">
        <v>4858</v>
      </c>
      <c r="E2687" s="113" t="s">
        <v>787</v>
      </c>
      <c r="F2687" s="114">
        <v>57</v>
      </c>
      <c r="G2687" s="113" t="s">
        <v>4859</v>
      </c>
      <c r="H2687" s="113" t="s">
        <v>187</v>
      </c>
      <c r="I2687" s="113" t="s">
        <v>799</v>
      </c>
      <c r="J2687" s="113" t="s">
        <v>330</v>
      </c>
      <c r="K2687" s="113" t="s">
        <v>382</v>
      </c>
      <c r="L2687" s="113" t="s">
        <v>420</v>
      </c>
      <c r="M2687" s="113" t="s">
        <v>384</v>
      </c>
      <c r="N2687" s="113" t="s">
        <v>35</v>
      </c>
      <c r="O2687" s="113" t="s">
        <v>396</v>
      </c>
      <c r="P2687" s="113" t="s">
        <v>824</v>
      </c>
      <c r="Q2687" s="113">
        <v>72</v>
      </c>
      <c r="R2687" s="113" t="s">
        <v>63</v>
      </c>
      <c r="S2687" s="84" t="str">
        <f t="shared" si="287"/>
        <v>TRAVELLER PANAMA</v>
      </c>
      <c r="T2687" s="84" t="str">
        <f t="shared" si="290"/>
        <v>кремовый</v>
      </c>
      <c r="Y2687" s="60">
        <f t="shared" si="291"/>
        <v>2</v>
      </c>
      <c r="Z2687" s="49">
        <f t="shared" si="292"/>
        <v>532</v>
      </c>
      <c r="AA2687" s="60">
        <f t="shared" si="293"/>
        <v>2532</v>
      </c>
    </row>
    <row r="2688" spans="1:27">
      <c r="A2688" s="84" t="str">
        <f t="shared" si="288"/>
        <v>246842372</v>
      </c>
      <c r="B2688" s="84" t="str">
        <f t="shared" si="289"/>
        <v>02-532-36</v>
      </c>
      <c r="C2688" s="113" t="s">
        <v>4860</v>
      </c>
      <c r="D2688" s="113" t="s">
        <v>4858</v>
      </c>
      <c r="E2688" s="113" t="s">
        <v>785</v>
      </c>
      <c r="F2688" s="114">
        <v>59</v>
      </c>
      <c r="G2688" s="113" t="s">
        <v>4859</v>
      </c>
      <c r="H2688" s="113" t="s">
        <v>187</v>
      </c>
      <c r="I2688" s="113" t="s">
        <v>799</v>
      </c>
      <c r="J2688" s="113" t="s">
        <v>330</v>
      </c>
      <c r="K2688" s="113" t="s">
        <v>382</v>
      </c>
      <c r="L2688" s="113" t="s">
        <v>420</v>
      </c>
      <c r="M2688" s="113" t="s">
        <v>384</v>
      </c>
      <c r="N2688" s="113" t="s">
        <v>35</v>
      </c>
      <c r="O2688" s="113" t="s">
        <v>396</v>
      </c>
      <c r="P2688" s="113" t="s">
        <v>824</v>
      </c>
      <c r="Q2688" s="113">
        <v>72</v>
      </c>
      <c r="R2688" s="113" t="s">
        <v>63</v>
      </c>
      <c r="S2688" s="84" t="str">
        <f t="shared" si="287"/>
        <v>TRAVELLER PANAMA</v>
      </c>
      <c r="T2688" s="84" t="str">
        <f t="shared" si="290"/>
        <v>кремовый</v>
      </c>
      <c r="Y2688" s="60">
        <f t="shared" si="291"/>
        <v>2</v>
      </c>
      <c r="Z2688" s="49">
        <f t="shared" si="292"/>
        <v>532</v>
      </c>
      <c r="AA2688" s="60">
        <f t="shared" si="293"/>
        <v>2532</v>
      </c>
    </row>
    <row r="2689" spans="1:27">
      <c r="A2689" s="84" t="str">
        <f t="shared" si="288"/>
        <v>246842372</v>
      </c>
      <c r="B2689" s="84" t="str">
        <f t="shared" si="289"/>
        <v>02-532-36</v>
      </c>
      <c r="C2689" s="113" t="s">
        <v>4861</v>
      </c>
      <c r="D2689" s="113" t="s">
        <v>4858</v>
      </c>
      <c r="E2689" s="113" t="s">
        <v>788</v>
      </c>
      <c r="F2689" s="114">
        <v>61</v>
      </c>
      <c r="G2689" s="113" t="s">
        <v>4859</v>
      </c>
      <c r="H2689" s="113" t="s">
        <v>187</v>
      </c>
      <c r="I2689" s="113" t="s">
        <v>799</v>
      </c>
      <c r="J2689" s="113" t="s">
        <v>330</v>
      </c>
      <c r="K2689" s="113" t="s">
        <v>382</v>
      </c>
      <c r="L2689" s="113" t="s">
        <v>420</v>
      </c>
      <c r="M2689" s="113" t="s">
        <v>384</v>
      </c>
      <c r="N2689" s="113" t="s">
        <v>35</v>
      </c>
      <c r="O2689" s="113" t="s">
        <v>396</v>
      </c>
      <c r="P2689" s="113" t="s">
        <v>824</v>
      </c>
      <c r="Q2689" s="113">
        <v>72</v>
      </c>
      <c r="R2689" s="113" t="s">
        <v>63</v>
      </c>
      <c r="S2689" s="84" t="str">
        <f t="shared" si="287"/>
        <v>TRAVELLER PANAMA</v>
      </c>
      <c r="T2689" s="84" t="str">
        <f t="shared" si="290"/>
        <v>кремовый</v>
      </c>
      <c r="Y2689" s="60">
        <f t="shared" si="291"/>
        <v>2</v>
      </c>
      <c r="Z2689" s="49">
        <f t="shared" si="292"/>
        <v>532</v>
      </c>
      <c r="AA2689" s="60">
        <f t="shared" si="293"/>
        <v>2532</v>
      </c>
    </row>
    <row r="2690" spans="1:27">
      <c r="A2690" s="84" t="str">
        <f t="shared" si="288"/>
        <v>24773017</v>
      </c>
      <c r="B2690" s="84" t="str">
        <f t="shared" si="289"/>
        <v>02-533-14</v>
      </c>
      <c r="C2690" s="113" t="s">
        <v>4862</v>
      </c>
      <c r="D2690" s="113" t="s">
        <v>4863</v>
      </c>
      <c r="E2690" s="113" t="s">
        <v>790</v>
      </c>
      <c r="F2690" s="114">
        <v>55</v>
      </c>
      <c r="G2690" s="113" t="s">
        <v>4864</v>
      </c>
      <c r="H2690" s="113" t="s">
        <v>86</v>
      </c>
      <c r="I2690" s="113" t="s">
        <v>810</v>
      </c>
      <c r="J2690" s="113" t="s">
        <v>330</v>
      </c>
      <c r="K2690" s="113" t="s">
        <v>382</v>
      </c>
      <c r="L2690" s="113" t="s">
        <v>420</v>
      </c>
      <c r="M2690" s="113" t="s">
        <v>388</v>
      </c>
      <c r="N2690" s="113" t="s">
        <v>32</v>
      </c>
      <c r="O2690" s="113" t="s">
        <v>386</v>
      </c>
      <c r="P2690" s="113" t="s">
        <v>824</v>
      </c>
      <c r="Q2690" s="113">
        <v>7</v>
      </c>
      <c r="R2690" s="113" t="s">
        <v>86</v>
      </c>
      <c r="S2690" s="84" t="str">
        <f t="shared" ref="S2690:S2753" si="294">IF(A2690&lt;&gt;"",IF(FIND(" ",G2690)&gt;=1,MID(G2690,FIND(" ",G2690)+1,LEN(G2690)),""),"")</f>
        <v>TRAVELLER CALF LEATHER</v>
      </c>
      <c r="T2690" s="84" t="str">
        <f t="shared" si="290"/>
        <v>коричневый</v>
      </c>
      <c r="Y2690" s="60">
        <f t="shared" si="291"/>
        <v>2</v>
      </c>
      <c r="Z2690" s="49">
        <f t="shared" si="292"/>
        <v>533</v>
      </c>
      <c r="AA2690" s="60">
        <f t="shared" si="293"/>
        <v>2533</v>
      </c>
    </row>
    <row r="2691" spans="1:27">
      <c r="A2691" s="84" t="str">
        <f t="shared" ref="A2691:A2754" si="295">IF(G2691&amp;Q2691&lt;&gt;"",IF(FIND(" ",G2691)&gt;=1,MID(G2691,1,FIND(" ",G2691)-1)&amp;Q2691,G2691&amp;Q2691),"")</f>
        <v>24773017</v>
      </c>
      <c r="B2691" s="84" t="str">
        <f t="shared" ref="B2691:B2754" si="296">IF(C2691&lt;&gt;"",LEFT(C2691,9),"")</f>
        <v>02-533-14</v>
      </c>
      <c r="C2691" s="113" t="s">
        <v>4865</v>
      </c>
      <c r="D2691" s="113" t="s">
        <v>4863</v>
      </c>
      <c r="E2691" s="113" t="s">
        <v>787</v>
      </c>
      <c r="F2691" s="114">
        <v>57</v>
      </c>
      <c r="G2691" s="113" t="s">
        <v>4864</v>
      </c>
      <c r="H2691" s="113" t="s">
        <v>86</v>
      </c>
      <c r="I2691" s="113" t="s">
        <v>810</v>
      </c>
      <c r="J2691" s="113" t="s">
        <v>330</v>
      </c>
      <c r="K2691" s="113" t="s">
        <v>382</v>
      </c>
      <c r="L2691" s="113" t="s">
        <v>420</v>
      </c>
      <c r="M2691" s="113" t="s">
        <v>388</v>
      </c>
      <c r="N2691" s="113" t="s">
        <v>32</v>
      </c>
      <c r="O2691" s="113" t="s">
        <v>386</v>
      </c>
      <c r="P2691" s="113" t="s">
        <v>824</v>
      </c>
      <c r="Q2691" s="113">
        <v>7</v>
      </c>
      <c r="R2691" s="113" t="s">
        <v>86</v>
      </c>
      <c r="S2691" s="84" t="str">
        <f t="shared" si="294"/>
        <v>TRAVELLER CALF LEATHER</v>
      </c>
      <c r="T2691" s="84" t="str">
        <f t="shared" ref="T2691:T2754" si="297">IF(H2691&lt;&gt;"",H2691,"")</f>
        <v>коричневый</v>
      </c>
      <c r="Y2691" s="60">
        <f t="shared" ref="Y2691:Y2754" si="298">IFERROR(VALUE(MID($C2691,1,2)),0)</f>
        <v>2</v>
      </c>
      <c r="Z2691" s="49">
        <f t="shared" ref="Z2691:Z2754" si="299">IFERROR(VALUE(MID($C2691,4,3)),0)</f>
        <v>533</v>
      </c>
      <c r="AA2691" s="60">
        <f t="shared" ref="AA2691:AA2754" si="300">VALUE(RIGHT("00"&amp;Y2691,2)&amp;RIGHT("000"&amp;Z2691,3))</f>
        <v>2533</v>
      </c>
    </row>
    <row r="2692" spans="1:27">
      <c r="A2692" s="84" t="str">
        <f t="shared" si="295"/>
        <v>24773017</v>
      </c>
      <c r="B2692" s="84" t="str">
        <f t="shared" si="296"/>
        <v>02-533-14</v>
      </c>
      <c r="C2692" s="113" t="s">
        <v>4866</v>
      </c>
      <c r="D2692" s="113" t="s">
        <v>4863</v>
      </c>
      <c r="E2692" s="113" t="s">
        <v>785</v>
      </c>
      <c r="F2692" s="114">
        <v>59</v>
      </c>
      <c r="G2692" s="113" t="s">
        <v>4864</v>
      </c>
      <c r="H2692" s="113" t="s">
        <v>86</v>
      </c>
      <c r="I2692" s="113" t="s">
        <v>810</v>
      </c>
      <c r="J2692" s="113" t="s">
        <v>330</v>
      </c>
      <c r="K2692" s="113" t="s">
        <v>382</v>
      </c>
      <c r="L2692" s="113" t="s">
        <v>420</v>
      </c>
      <c r="M2692" s="113" t="s">
        <v>388</v>
      </c>
      <c r="N2692" s="113" t="s">
        <v>32</v>
      </c>
      <c r="O2692" s="113" t="s">
        <v>386</v>
      </c>
      <c r="P2692" s="113" t="s">
        <v>824</v>
      </c>
      <c r="Q2692" s="113">
        <v>7</v>
      </c>
      <c r="R2692" s="113" t="s">
        <v>86</v>
      </c>
      <c r="S2692" s="84" t="str">
        <f t="shared" si="294"/>
        <v>TRAVELLER CALF LEATHER</v>
      </c>
      <c r="T2692" s="84" t="str">
        <f t="shared" si="297"/>
        <v>коричневый</v>
      </c>
      <c r="Y2692" s="60">
        <f t="shared" si="298"/>
        <v>2</v>
      </c>
      <c r="Z2692" s="49">
        <f t="shared" si="299"/>
        <v>533</v>
      </c>
      <c r="AA2692" s="60">
        <f t="shared" si="300"/>
        <v>2533</v>
      </c>
    </row>
    <row r="2693" spans="1:27">
      <c r="A2693" s="84" t="str">
        <f t="shared" si="295"/>
        <v>24773017</v>
      </c>
      <c r="B2693" s="84" t="str">
        <f t="shared" si="296"/>
        <v>02-533-14</v>
      </c>
      <c r="C2693" s="113" t="s">
        <v>4867</v>
      </c>
      <c r="D2693" s="113" t="s">
        <v>4863</v>
      </c>
      <c r="E2693" s="113" t="s">
        <v>788</v>
      </c>
      <c r="F2693" s="114">
        <v>61</v>
      </c>
      <c r="G2693" s="113" t="s">
        <v>4864</v>
      </c>
      <c r="H2693" s="113" t="s">
        <v>86</v>
      </c>
      <c r="I2693" s="113" t="s">
        <v>810</v>
      </c>
      <c r="J2693" s="113" t="s">
        <v>330</v>
      </c>
      <c r="K2693" s="113" t="s">
        <v>382</v>
      </c>
      <c r="L2693" s="113" t="s">
        <v>420</v>
      </c>
      <c r="M2693" s="113" t="s">
        <v>388</v>
      </c>
      <c r="N2693" s="113" t="s">
        <v>32</v>
      </c>
      <c r="O2693" s="113" t="s">
        <v>386</v>
      </c>
      <c r="P2693" s="113" t="s">
        <v>824</v>
      </c>
      <c r="Q2693" s="113">
        <v>7</v>
      </c>
      <c r="R2693" s="113" t="s">
        <v>86</v>
      </c>
      <c r="S2693" s="84" t="str">
        <f t="shared" si="294"/>
        <v>TRAVELLER CALF LEATHER</v>
      </c>
      <c r="T2693" s="84" t="str">
        <f t="shared" si="297"/>
        <v>коричневый</v>
      </c>
      <c r="Y2693" s="60">
        <f t="shared" si="298"/>
        <v>2</v>
      </c>
      <c r="Z2693" s="49">
        <f t="shared" si="299"/>
        <v>533</v>
      </c>
      <c r="AA2693" s="60">
        <f t="shared" si="300"/>
        <v>2533</v>
      </c>
    </row>
    <row r="2694" spans="1:27">
      <c r="A2694" s="84" t="str">
        <f t="shared" si="295"/>
        <v>24773017</v>
      </c>
      <c r="B2694" s="84" t="str">
        <f t="shared" si="296"/>
        <v>02-533-14</v>
      </c>
      <c r="C2694" s="113" t="s">
        <v>4868</v>
      </c>
      <c r="D2694" s="113" t="s">
        <v>4863</v>
      </c>
      <c r="E2694" s="113" t="s">
        <v>789</v>
      </c>
      <c r="F2694" s="114">
        <v>63</v>
      </c>
      <c r="G2694" s="113" t="s">
        <v>4864</v>
      </c>
      <c r="H2694" s="113" t="s">
        <v>86</v>
      </c>
      <c r="I2694" s="113" t="s">
        <v>810</v>
      </c>
      <c r="J2694" s="113" t="s">
        <v>330</v>
      </c>
      <c r="K2694" s="113" t="s">
        <v>382</v>
      </c>
      <c r="L2694" s="113" t="s">
        <v>420</v>
      </c>
      <c r="M2694" s="113" t="s">
        <v>388</v>
      </c>
      <c r="N2694" s="113" t="s">
        <v>32</v>
      </c>
      <c r="O2694" s="113" t="s">
        <v>386</v>
      </c>
      <c r="P2694" s="113" t="s">
        <v>824</v>
      </c>
      <c r="Q2694" s="113">
        <v>7</v>
      </c>
      <c r="R2694" s="113" t="s">
        <v>86</v>
      </c>
      <c r="S2694" s="84" t="str">
        <f t="shared" si="294"/>
        <v>TRAVELLER CALF LEATHER</v>
      </c>
      <c r="T2694" s="84" t="str">
        <f t="shared" si="297"/>
        <v>коричневый</v>
      </c>
      <c r="Y2694" s="60">
        <f t="shared" si="298"/>
        <v>2</v>
      </c>
      <c r="Z2694" s="49">
        <f t="shared" si="299"/>
        <v>533</v>
      </c>
      <c r="AA2694" s="60">
        <f t="shared" si="300"/>
        <v>2533</v>
      </c>
    </row>
    <row r="2695" spans="1:27">
      <c r="A2695" s="84" t="str">
        <f t="shared" si="295"/>
        <v>247851565</v>
      </c>
      <c r="B2695" s="84" t="str">
        <f t="shared" si="296"/>
        <v>02-177-14</v>
      </c>
      <c r="C2695" s="113" t="s">
        <v>4869</v>
      </c>
      <c r="D2695" s="113" t="s">
        <v>4870</v>
      </c>
      <c r="E2695" s="113" t="s">
        <v>790</v>
      </c>
      <c r="F2695" s="114">
        <v>55</v>
      </c>
      <c r="G2695" s="113" t="s">
        <v>1819</v>
      </c>
      <c r="H2695" s="113" t="s">
        <v>86</v>
      </c>
      <c r="I2695" s="113" t="s">
        <v>806</v>
      </c>
      <c r="J2695" s="113" t="s">
        <v>330</v>
      </c>
      <c r="K2695" s="113" t="s">
        <v>382</v>
      </c>
      <c r="L2695" s="113" t="s">
        <v>420</v>
      </c>
      <c r="M2695" s="113" t="s">
        <v>384</v>
      </c>
      <c r="N2695" s="113" t="s">
        <v>35</v>
      </c>
      <c r="O2695" s="113" t="s">
        <v>386</v>
      </c>
      <c r="P2695" s="113" t="s">
        <v>824</v>
      </c>
      <c r="Q2695" s="113">
        <v>65</v>
      </c>
      <c r="R2695" s="113" t="s">
        <v>86</v>
      </c>
      <c r="S2695" s="84" t="str">
        <f t="shared" si="294"/>
        <v>TRAVELLER TOYO</v>
      </c>
      <c r="T2695" s="84" t="str">
        <f t="shared" si="297"/>
        <v>коричневый</v>
      </c>
      <c r="Y2695" s="60">
        <f t="shared" si="298"/>
        <v>2</v>
      </c>
      <c r="Z2695" s="49">
        <f t="shared" si="299"/>
        <v>177</v>
      </c>
      <c r="AA2695" s="60">
        <f t="shared" si="300"/>
        <v>2177</v>
      </c>
    </row>
    <row r="2696" spans="1:27">
      <c r="A2696" s="84" t="str">
        <f t="shared" si="295"/>
        <v>247851565</v>
      </c>
      <c r="B2696" s="84" t="str">
        <f t="shared" si="296"/>
        <v>02-177-14</v>
      </c>
      <c r="C2696" s="113" t="s">
        <v>4871</v>
      </c>
      <c r="D2696" s="113" t="s">
        <v>4870</v>
      </c>
      <c r="E2696" s="113" t="s">
        <v>787</v>
      </c>
      <c r="F2696" s="114">
        <v>57</v>
      </c>
      <c r="G2696" s="113" t="s">
        <v>1819</v>
      </c>
      <c r="H2696" s="113" t="s">
        <v>86</v>
      </c>
      <c r="I2696" s="113" t="s">
        <v>806</v>
      </c>
      <c r="J2696" s="113" t="s">
        <v>330</v>
      </c>
      <c r="K2696" s="113" t="s">
        <v>382</v>
      </c>
      <c r="L2696" s="113" t="s">
        <v>420</v>
      </c>
      <c r="M2696" s="113" t="s">
        <v>384</v>
      </c>
      <c r="N2696" s="113" t="s">
        <v>35</v>
      </c>
      <c r="O2696" s="113" t="s">
        <v>386</v>
      </c>
      <c r="P2696" s="113" t="s">
        <v>824</v>
      </c>
      <c r="Q2696" s="113">
        <v>65</v>
      </c>
      <c r="R2696" s="113" t="s">
        <v>86</v>
      </c>
      <c r="S2696" s="84" t="str">
        <f t="shared" si="294"/>
        <v>TRAVELLER TOYO</v>
      </c>
      <c r="T2696" s="84" t="str">
        <f t="shared" si="297"/>
        <v>коричневый</v>
      </c>
      <c r="Y2696" s="60">
        <f t="shared" si="298"/>
        <v>2</v>
      </c>
      <c r="Z2696" s="49">
        <f t="shared" si="299"/>
        <v>177</v>
      </c>
      <c r="AA2696" s="60">
        <f t="shared" si="300"/>
        <v>2177</v>
      </c>
    </row>
    <row r="2697" spans="1:27">
      <c r="A2697" s="84" t="str">
        <f t="shared" si="295"/>
        <v>247851565</v>
      </c>
      <c r="B2697" s="84" t="str">
        <f t="shared" si="296"/>
        <v>02-177-14</v>
      </c>
      <c r="C2697" s="113" t="s">
        <v>4872</v>
      </c>
      <c r="D2697" s="113" t="s">
        <v>4870</v>
      </c>
      <c r="E2697" s="113" t="s">
        <v>785</v>
      </c>
      <c r="F2697" s="114">
        <v>59</v>
      </c>
      <c r="G2697" s="113" t="s">
        <v>1819</v>
      </c>
      <c r="H2697" s="113" t="s">
        <v>86</v>
      </c>
      <c r="I2697" s="113" t="s">
        <v>806</v>
      </c>
      <c r="J2697" s="113" t="s">
        <v>330</v>
      </c>
      <c r="K2697" s="113" t="s">
        <v>382</v>
      </c>
      <c r="L2697" s="113" t="s">
        <v>420</v>
      </c>
      <c r="M2697" s="113" t="s">
        <v>384</v>
      </c>
      <c r="N2697" s="113" t="s">
        <v>35</v>
      </c>
      <c r="O2697" s="113" t="s">
        <v>386</v>
      </c>
      <c r="P2697" s="113" t="s">
        <v>824</v>
      </c>
      <c r="Q2697" s="113">
        <v>65</v>
      </c>
      <c r="R2697" s="113" t="s">
        <v>86</v>
      </c>
      <c r="S2697" s="84" t="str">
        <f t="shared" si="294"/>
        <v>TRAVELLER TOYO</v>
      </c>
      <c r="T2697" s="84" t="str">
        <f t="shared" si="297"/>
        <v>коричневый</v>
      </c>
      <c r="Y2697" s="60">
        <f t="shared" si="298"/>
        <v>2</v>
      </c>
      <c r="Z2697" s="49">
        <f t="shared" si="299"/>
        <v>177</v>
      </c>
      <c r="AA2697" s="60">
        <f t="shared" si="300"/>
        <v>2177</v>
      </c>
    </row>
    <row r="2698" spans="1:27">
      <c r="A2698" s="84" t="str">
        <f t="shared" si="295"/>
        <v>247851565</v>
      </c>
      <c r="B2698" s="84" t="str">
        <f t="shared" si="296"/>
        <v>02-177-14</v>
      </c>
      <c r="C2698" s="113" t="s">
        <v>4873</v>
      </c>
      <c r="D2698" s="113" t="s">
        <v>4870</v>
      </c>
      <c r="E2698" s="113" t="s">
        <v>788</v>
      </c>
      <c r="F2698" s="114">
        <v>61</v>
      </c>
      <c r="G2698" s="113" t="s">
        <v>1819</v>
      </c>
      <c r="H2698" s="113" t="s">
        <v>86</v>
      </c>
      <c r="I2698" s="113" t="s">
        <v>806</v>
      </c>
      <c r="J2698" s="113" t="s">
        <v>330</v>
      </c>
      <c r="K2698" s="113" t="s">
        <v>382</v>
      </c>
      <c r="L2698" s="113" t="s">
        <v>420</v>
      </c>
      <c r="M2698" s="113" t="s">
        <v>384</v>
      </c>
      <c r="N2698" s="113" t="s">
        <v>35</v>
      </c>
      <c r="O2698" s="113" t="s">
        <v>386</v>
      </c>
      <c r="P2698" s="113" t="s">
        <v>824</v>
      </c>
      <c r="Q2698" s="113">
        <v>65</v>
      </c>
      <c r="R2698" s="113" t="s">
        <v>86</v>
      </c>
      <c r="S2698" s="84" t="str">
        <f t="shared" si="294"/>
        <v>TRAVELLER TOYO</v>
      </c>
      <c r="T2698" s="84" t="str">
        <f t="shared" si="297"/>
        <v>коричневый</v>
      </c>
      <c r="Y2698" s="60">
        <f t="shared" si="298"/>
        <v>2</v>
      </c>
      <c r="Z2698" s="49">
        <f t="shared" si="299"/>
        <v>177</v>
      </c>
      <c r="AA2698" s="60">
        <f t="shared" si="300"/>
        <v>2177</v>
      </c>
    </row>
    <row r="2699" spans="1:27">
      <c r="A2699" s="84" t="str">
        <f t="shared" si="295"/>
        <v>247851565</v>
      </c>
      <c r="B2699" s="84" t="str">
        <f t="shared" si="296"/>
        <v>02-177-14</v>
      </c>
      <c r="C2699" s="113" t="s">
        <v>4874</v>
      </c>
      <c r="D2699" s="113" t="s">
        <v>4870</v>
      </c>
      <c r="E2699" s="113" t="s">
        <v>789</v>
      </c>
      <c r="F2699" s="114">
        <v>63</v>
      </c>
      <c r="G2699" s="113" t="s">
        <v>1819</v>
      </c>
      <c r="H2699" s="113" t="s">
        <v>86</v>
      </c>
      <c r="I2699" s="113" t="s">
        <v>806</v>
      </c>
      <c r="J2699" s="113" t="s">
        <v>330</v>
      </c>
      <c r="K2699" s="113" t="s">
        <v>382</v>
      </c>
      <c r="L2699" s="113" t="s">
        <v>420</v>
      </c>
      <c r="M2699" s="113" t="s">
        <v>384</v>
      </c>
      <c r="N2699" s="113" t="s">
        <v>35</v>
      </c>
      <c r="O2699" s="113" t="s">
        <v>386</v>
      </c>
      <c r="P2699" s="113" t="s">
        <v>824</v>
      </c>
      <c r="Q2699" s="113">
        <v>65</v>
      </c>
      <c r="R2699" s="113" t="s">
        <v>86</v>
      </c>
      <c r="S2699" s="84" t="str">
        <f t="shared" si="294"/>
        <v>TRAVELLER TOYO</v>
      </c>
      <c r="T2699" s="84" t="str">
        <f t="shared" si="297"/>
        <v>коричневый</v>
      </c>
      <c r="Y2699" s="60">
        <f t="shared" si="298"/>
        <v>2</v>
      </c>
      <c r="Z2699" s="49">
        <f t="shared" si="299"/>
        <v>177</v>
      </c>
      <c r="AA2699" s="60">
        <f t="shared" si="300"/>
        <v>2177</v>
      </c>
    </row>
    <row r="2700" spans="1:27">
      <c r="A2700" s="84" t="str">
        <f t="shared" si="295"/>
        <v>247851917</v>
      </c>
      <c r="B2700" s="84" t="str">
        <f t="shared" si="296"/>
        <v>02-534-09</v>
      </c>
      <c r="C2700" s="113" t="s">
        <v>4875</v>
      </c>
      <c r="D2700" s="113" t="s">
        <v>4876</v>
      </c>
      <c r="E2700" s="113" t="s">
        <v>790</v>
      </c>
      <c r="F2700" s="114">
        <v>55</v>
      </c>
      <c r="G2700" s="113" t="s">
        <v>4877</v>
      </c>
      <c r="H2700" s="113" t="s">
        <v>292</v>
      </c>
      <c r="I2700" s="113" t="s">
        <v>806</v>
      </c>
      <c r="J2700" s="113" t="s">
        <v>330</v>
      </c>
      <c r="K2700" s="113" t="s">
        <v>382</v>
      </c>
      <c r="L2700" s="113" t="s">
        <v>420</v>
      </c>
      <c r="M2700" s="113" t="s">
        <v>384</v>
      </c>
      <c r="N2700" s="113" t="s">
        <v>35</v>
      </c>
      <c r="O2700" s="113" t="s">
        <v>386</v>
      </c>
      <c r="P2700" s="113" t="s">
        <v>824</v>
      </c>
      <c r="Q2700" s="113">
        <v>17</v>
      </c>
      <c r="R2700" s="113" t="s">
        <v>53</v>
      </c>
      <c r="S2700" s="84" t="str">
        <f t="shared" si="294"/>
        <v>TRAVELLER TOYO</v>
      </c>
      <c r="T2700" s="84" t="str">
        <f t="shared" si="297"/>
        <v>черный / бежевый</v>
      </c>
      <c r="Y2700" s="60">
        <f t="shared" si="298"/>
        <v>2</v>
      </c>
      <c r="Z2700" s="49">
        <f t="shared" si="299"/>
        <v>534</v>
      </c>
      <c r="AA2700" s="60">
        <f t="shared" si="300"/>
        <v>2534</v>
      </c>
    </row>
    <row r="2701" spans="1:27">
      <c r="A2701" s="84" t="str">
        <f t="shared" si="295"/>
        <v>247851917</v>
      </c>
      <c r="B2701" s="84" t="str">
        <f t="shared" si="296"/>
        <v>02-534-09</v>
      </c>
      <c r="C2701" s="113" t="s">
        <v>4878</v>
      </c>
      <c r="D2701" s="113" t="s">
        <v>4876</v>
      </c>
      <c r="E2701" s="113" t="s">
        <v>787</v>
      </c>
      <c r="F2701" s="114">
        <v>57</v>
      </c>
      <c r="G2701" s="113" t="s">
        <v>4877</v>
      </c>
      <c r="H2701" s="113" t="s">
        <v>292</v>
      </c>
      <c r="I2701" s="113" t="s">
        <v>806</v>
      </c>
      <c r="J2701" s="113" t="s">
        <v>330</v>
      </c>
      <c r="K2701" s="113" t="s">
        <v>382</v>
      </c>
      <c r="L2701" s="113" t="s">
        <v>420</v>
      </c>
      <c r="M2701" s="113" t="s">
        <v>384</v>
      </c>
      <c r="N2701" s="113" t="s">
        <v>35</v>
      </c>
      <c r="O2701" s="113" t="s">
        <v>386</v>
      </c>
      <c r="P2701" s="113" t="s">
        <v>824</v>
      </c>
      <c r="Q2701" s="113">
        <v>17</v>
      </c>
      <c r="R2701" s="113" t="s">
        <v>53</v>
      </c>
      <c r="S2701" s="84" t="str">
        <f t="shared" si="294"/>
        <v>TRAVELLER TOYO</v>
      </c>
      <c r="T2701" s="84" t="str">
        <f t="shared" si="297"/>
        <v>черный / бежевый</v>
      </c>
      <c r="Y2701" s="60">
        <f t="shared" si="298"/>
        <v>2</v>
      </c>
      <c r="Z2701" s="49">
        <f t="shared" si="299"/>
        <v>534</v>
      </c>
      <c r="AA2701" s="60">
        <f t="shared" si="300"/>
        <v>2534</v>
      </c>
    </row>
    <row r="2702" spans="1:27">
      <c r="A2702" s="84" t="str">
        <f t="shared" si="295"/>
        <v>247851917</v>
      </c>
      <c r="B2702" s="84" t="str">
        <f t="shared" si="296"/>
        <v>02-534-09</v>
      </c>
      <c r="C2702" s="113" t="s">
        <v>4879</v>
      </c>
      <c r="D2702" s="113" t="s">
        <v>4876</v>
      </c>
      <c r="E2702" s="113" t="s">
        <v>785</v>
      </c>
      <c r="F2702" s="114">
        <v>59</v>
      </c>
      <c r="G2702" s="113" t="s">
        <v>4877</v>
      </c>
      <c r="H2702" s="113" t="s">
        <v>292</v>
      </c>
      <c r="I2702" s="113" t="s">
        <v>806</v>
      </c>
      <c r="J2702" s="113" t="s">
        <v>330</v>
      </c>
      <c r="K2702" s="113" t="s">
        <v>382</v>
      </c>
      <c r="L2702" s="113" t="s">
        <v>420</v>
      </c>
      <c r="M2702" s="113" t="s">
        <v>384</v>
      </c>
      <c r="N2702" s="113" t="s">
        <v>35</v>
      </c>
      <c r="O2702" s="113" t="s">
        <v>386</v>
      </c>
      <c r="P2702" s="113" t="s">
        <v>824</v>
      </c>
      <c r="Q2702" s="113">
        <v>17</v>
      </c>
      <c r="R2702" s="113" t="s">
        <v>53</v>
      </c>
      <c r="S2702" s="84" t="str">
        <f t="shared" si="294"/>
        <v>TRAVELLER TOYO</v>
      </c>
      <c r="T2702" s="84" t="str">
        <f t="shared" si="297"/>
        <v>черный / бежевый</v>
      </c>
      <c r="Y2702" s="60">
        <f t="shared" si="298"/>
        <v>2</v>
      </c>
      <c r="Z2702" s="49">
        <f t="shared" si="299"/>
        <v>534</v>
      </c>
      <c r="AA2702" s="60">
        <f t="shared" si="300"/>
        <v>2534</v>
      </c>
    </row>
    <row r="2703" spans="1:27">
      <c r="A2703" s="84" t="str">
        <f t="shared" si="295"/>
        <v>247851917</v>
      </c>
      <c r="B2703" s="84" t="str">
        <f t="shared" si="296"/>
        <v>02-534-09</v>
      </c>
      <c r="C2703" s="113" t="s">
        <v>4880</v>
      </c>
      <c r="D2703" s="113" t="s">
        <v>4876</v>
      </c>
      <c r="E2703" s="113" t="s">
        <v>788</v>
      </c>
      <c r="F2703" s="114">
        <v>61</v>
      </c>
      <c r="G2703" s="113" t="s">
        <v>4877</v>
      </c>
      <c r="H2703" s="113" t="s">
        <v>292</v>
      </c>
      <c r="I2703" s="113" t="s">
        <v>806</v>
      </c>
      <c r="J2703" s="113" t="s">
        <v>330</v>
      </c>
      <c r="K2703" s="113" t="s">
        <v>382</v>
      </c>
      <c r="L2703" s="113" t="s">
        <v>420</v>
      </c>
      <c r="M2703" s="113" t="s">
        <v>384</v>
      </c>
      <c r="N2703" s="113" t="s">
        <v>35</v>
      </c>
      <c r="O2703" s="113" t="s">
        <v>386</v>
      </c>
      <c r="P2703" s="113" t="s">
        <v>824</v>
      </c>
      <c r="Q2703" s="113">
        <v>17</v>
      </c>
      <c r="R2703" s="113" t="s">
        <v>53</v>
      </c>
      <c r="S2703" s="84" t="str">
        <f t="shared" si="294"/>
        <v>TRAVELLER TOYO</v>
      </c>
      <c r="T2703" s="84" t="str">
        <f t="shared" si="297"/>
        <v>черный / бежевый</v>
      </c>
      <c r="Y2703" s="60">
        <f t="shared" si="298"/>
        <v>2</v>
      </c>
      <c r="Z2703" s="49">
        <f t="shared" si="299"/>
        <v>534</v>
      </c>
      <c r="AA2703" s="60">
        <f t="shared" si="300"/>
        <v>2534</v>
      </c>
    </row>
    <row r="2704" spans="1:27">
      <c r="A2704" s="84" t="str">
        <f t="shared" si="295"/>
        <v>247851917</v>
      </c>
      <c r="B2704" s="84" t="str">
        <f t="shared" si="296"/>
        <v>02-534-09</v>
      </c>
      <c r="C2704" s="113" t="s">
        <v>4881</v>
      </c>
      <c r="D2704" s="113" t="s">
        <v>4876</v>
      </c>
      <c r="E2704" s="113" t="s">
        <v>789</v>
      </c>
      <c r="F2704" s="114">
        <v>63</v>
      </c>
      <c r="G2704" s="113" t="s">
        <v>4877</v>
      </c>
      <c r="H2704" s="113" t="s">
        <v>292</v>
      </c>
      <c r="I2704" s="113" t="s">
        <v>806</v>
      </c>
      <c r="J2704" s="113" t="s">
        <v>330</v>
      </c>
      <c r="K2704" s="113" t="s">
        <v>382</v>
      </c>
      <c r="L2704" s="113" t="s">
        <v>420</v>
      </c>
      <c r="M2704" s="113" t="s">
        <v>384</v>
      </c>
      <c r="N2704" s="113" t="s">
        <v>35</v>
      </c>
      <c r="O2704" s="113" t="s">
        <v>386</v>
      </c>
      <c r="P2704" s="113" t="s">
        <v>824</v>
      </c>
      <c r="Q2704" s="113">
        <v>17</v>
      </c>
      <c r="R2704" s="113" t="s">
        <v>53</v>
      </c>
      <c r="S2704" s="84" t="str">
        <f t="shared" si="294"/>
        <v>TRAVELLER TOYO</v>
      </c>
      <c r="T2704" s="84" t="str">
        <f t="shared" si="297"/>
        <v>черный / бежевый</v>
      </c>
      <c r="Y2704" s="60">
        <f t="shared" si="298"/>
        <v>2</v>
      </c>
      <c r="Z2704" s="49">
        <f t="shared" si="299"/>
        <v>534</v>
      </c>
      <c r="AA2704" s="60">
        <f t="shared" si="300"/>
        <v>2534</v>
      </c>
    </row>
    <row r="2705" spans="1:27">
      <c r="A2705" s="84" t="str">
        <f t="shared" si="295"/>
        <v>247852035</v>
      </c>
      <c r="B2705" s="84" t="str">
        <f t="shared" si="296"/>
        <v>02-535-16</v>
      </c>
      <c r="C2705" s="113" t="s">
        <v>4882</v>
      </c>
      <c r="D2705" s="113" t="s">
        <v>4883</v>
      </c>
      <c r="E2705" s="113" t="s">
        <v>790</v>
      </c>
      <c r="F2705" s="114">
        <v>55</v>
      </c>
      <c r="G2705" s="113" t="s">
        <v>4884</v>
      </c>
      <c r="H2705" s="113" t="s">
        <v>55</v>
      </c>
      <c r="I2705" s="113" t="s">
        <v>806</v>
      </c>
      <c r="J2705" s="113" t="s">
        <v>330</v>
      </c>
      <c r="K2705" s="113" t="s">
        <v>382</v>
      </c>
      <c r="L2705" s="113" t="s">
        <v>420</v>
      </c>
      <c r="M2705" s="113" t="s">
        <v>384</v>
      </c>
      <c r="N2705" s="113" t="s">
        <v>35</v>
      </c>
      <c r="O2705" s="113" t="s">
        <v>386</v>
      </c>
      <c r="P2705" s="113" t="s">
        <v>824</v>
      </c>
      <c r="Q2705" s="113">
        <v>35</v>
      </c>
      <c r="R2705" s="113" t="s">
        <v>71</v>
      </c>
      <c r="S2705" s="84" t="str">
        <f t="shared" si="294"/>
        <v>TRAVELLER TOYO</v>
      </c>
      <c r="T2705" s="84" t="str">
        <f t="shared" si="297"/>
        <v>темно-синий</v>
      </c>
      <c r="Y2705" s="60">
        <f t="shared" si="298"/>
        <v>2</v>
      </c>
      <c r="Z2705" s="49">
        <f t="shared" si="299"/>
        <v>535</v>
      </c>
      <c r="AA2705" s="60">
        <f t="shared" si="300"/>
        <v>2535</v>
      </c>
    </row>
    <row r="2706" spans="1:27">
      <c r="A2706" s="84" t="str">
        <f t="shared" si="295"/>
        <v>247852035</v>
      </c>
      <c r="B2706" s="84" t="str">
        <f t="shared" si="296"/>
        <v>02-535-16</v>
      </c>
      <c r="C2706" s="113" t="s">
        <v>4885</v>
      </c>
      <c r="D2706" s="113" t="s">
        <v>4883</v>
      </c>
      <c r="E2706" s="113" t="s">
        <v>787</v>
      </c>
      <c r="F2706" s="114">
        <v>57</v>
      </c>
      <c r="G2706" s="113" t="s">
        <v>4884</v>
      </c>
      <c r="H2706" s="113" t="s">
        <v>55</v>
      </c>
      <c r="I2706" s="113" t="s">
        <v>806</v>
      </c>
      <c r="J2706" s="113" t="s">
        <v>330</v>
      </c>
      <c r="K2706" s="113" t="s">
        <v>382</v>
      </c>
      <c r="L2706" s="113" t="s">
        <v>420</v>
      </c>
      <c r="M2706" s="113" t="s">
        <v>384</v>
      </c>
      <c r="N2706" s="113" t="s">
        <v>35</v>
      </c>
      <c r="O2706" s="113" t="s">
        <v>386</v>
      </c>
      <c r="P2706" s="113" t="s">
        <v>824</v>
      </c>
      <c r="Q2706" s="113">
        <v>35</v>
      </c>
      <c r="R2706" s="113" t="s">
        <v>71</v>
      </c>
      <c r="S2706" s="84" t="str">
        <f t="shared" si="294"/>
        <v>TRAVELLER TOYO</v>
      </c>
      <c r="T2706" s="84" t="str">
        <f t="shared" si="297"/>
        <v>темно-синий</v>
      </c>
      <c r="Y2706" s="60">
        <f t="shared" si="298"/>
        <v>2</v>
      </c>
      <c r="Z2706" s="49">
        <f t="shared" si="299"/>
        <v>535</v>
      </c>
      <c r="AA2706" s="60">
        <f t="shared" si="300"/>
        <v>2535</v>
      </c>
    </row>
    <row r="2707" spans="1:27">
      <c r="A2707" s="84" t="str">
        <f t="shared" si="295"/>
        <v>247852035</v>
      </c>
      <c r="B2707" s="84" t="str">
        <f t="shared" si="296"/>
        <v>02-535-16</v>
      </c>
      <c r="C2707" s="113" t="s">
        <v>4886</v>
      </c>
      <c r="D2707" s="113" t="s">
        <v>4883</v>
      </c>
      <c r="E2707" s="113" t="s">
        <v>785</v>
      </c>
      <c r="F2707" s="114">
        <v>59</v>
      </c>
      <c r="G2707" s="113" t="s">
        <v>4884</v>
      </c>
      <c r="H2707" s="113" t="s">
        <v>55</v>
      </c>
      <c r="I2707" s="113" t="s">
        <v>806</v>
      </c>
      <c r="J2707" s="113" t="s">
        <v>330</v>
      </c>
      <c r="K2707" s="113" t="s">
        <v>382</v>
      </c>
      <c r="L2707" s="113" t="s">
        <v>420</v>
      </c>
      <c r="M2707" s="113" t="s">
        <v>384</v>
      </c>
      <c r="N2707" s="113" t="s">
        <v>35</v>
      </c>
      <c r="O2707" s="113" t="s">
        <v>386</v>
      </c>
      <c r="P2707" s="113" t="s">
        <v>824</v>
      </c>
      <c r="Q2707" s="113">
        <v>35</v>
      </c>
      <c r="R2707" s="113" t="s">
        <v>71</v>
      </c>
      <c r="S2707" s="84" t="str">
        <f t="shared" si="294"/>
        <v>TRAVELLER TOYO</v>
      </c>
      <c r="T2707" s="84" t="str">
        <f t="shared" si="297"/>
        <v>темно-синий</v>
      </c>
      <c r="Y2707" s="60">
        <f t="shared" si="298"/>
        <v>2</v>
      </c>
      <c r="Z2707" s="49">
        <f t="shared" si="299"/>
        <v>535</v>
      </c>
      <c r="AA2707" s="60">
        <f t="shared" si="300"/>
        <v>2535</v>
      </c>
    </row>
    <row r="2708" spans="1:27">
      <c r="A2708" s="84" t="str">
        <f t="shared" si="295"/>
        <v>247852035</v>
      </c>
      <c r="B2708" s="84" t="str">
        <f t="shared" si="296"/>
        <v>02-535-16</v>
      </c>
      <c r="C2708" s="113" t="s">
        <v>4887</v>
      </c>
      <c r="D2708" s="113" t="s">
        <v>4883</v>
      </c>
      <c r="E2708" s="113" t="s">
        <v>788</v>
      </c>
      <c r="F2708" s="114">
        <v>61</v>
      </c>
      <c r="G2708" s="113" t="s">
        <v>4884</v>
      </c>
      <c r="H2708" s="113" t="s">
        <v>55</v>
      </c>
      <c r="I2708" s="113" t="s">
        <v>806</v>
      </c>
      <c r="J2708" s="113" t="s">
        <v>330</v>
      </c>
      <c r="K2708" s="113" t="s">
        <v>382</v>
      </c>
      <c r="L2708" s="113" t="s">
        <v>420</v>
      </c>
      <c r="M2708" s="113" t="s">
        <v>384</v>
      </c>
      <c r="N2708" s="113" t="s">
        <v>35</v>
      </c>
      <c r="O2708" s="113" t="s">
        <v>386</v>
      </c>
      <c r="P2708" s="113" t="s">
        <v>824</v>
      </c>
      <c r="Q2708" s="113">
        <v>35</v>
      </c>
      <c r="R2708" s="113" t="s">
        <v>71</v>
      </c>
      <c r="S2708" s="84" t="str">
        <f t="shared" si="294"/>
        <v>TRAVELLER TOYO</v>
      </c>
      <c r="T2708" s="84" t="str">
        <f t="shared" si="297"/>
        <v>темно-синий</v>
      </c>
      <c r="Y2708" s="60">
        <f t="shared" si="298"/>
        <v>2</v>
      </c>
      <c r="Z2708" s="49">
        <f t="shared" si="299"/>
        <v>535</v>
      </c>
      <c r="AA2708" s="60">
        <f t="shared" si="300"/>
        <v>2535</v>
      </c>
    </row>
    <row r="2709" spans="1:27">
      <c r="A2709" s="84" t="str">
        <f t="shared" si="295"/>
        <v>247852035</v>
      </c>
      <c r="B2709" s="84" t="str">
        <f t="shared" si="296"/>
        <v>02-535-16</v>
      </c>
      <c r="C2709" s="113" t="s">
        <v>4888</v>
      </c>
      <c r="D2709" s="113" t="s">
        <v>4883</v>
      </c>
      <c r="E2709" s="113" t="s">
        <v>789</v>
      </c>
      <c r="F2709" s="114">
        <v>63</v>
      </c>
      <c r="G2709" s="113" t="s">
        <v>4884</v>
      </c>
      <c r="H2709" s="113" t="s">
        <v>55</v>
      </c>
      <c r="I2709" s="113" t="s">
        <v>806</v>
      </c>
      <c r="J2709" s="113" t="s">
        <v>330</v>
      </c>
      <c r="K2709" s="113" t="s">
        <v>382</v>
      </c>
      <c r="L2709" s="113" t="s">
        <v>420</v>
      </c>
      <c r="M2709" s="113" t="s">
        <v>384</v>
      </c>
      <c r="N2709" s="113" t="s">
        <v>35</v>
      </c>
      <c r="O2709" s="113" t="s">
        <v>386</v>
      </c>
      <c r="P2709" s="113" t="s">
        <v>824</v>
      </c>
      <c r="Q2709" s="113">
        <v>35</v>
      </c>
      <c r="R2709" s="113" t="s">
        <v>71</v>
      </c>
      <c r="S2709" s="84" t="str">
        <f t="shared" si="294"/>
        <v>TRAVELLER TOYO</v>
      </c>
      <c r="T2709" s="84" t="str">
        <f t="shared" si="297"/>
        <v>темно-синий</v>
      </c>
      <c r="Y2709" s="60">
        <f t="shared" si="298"/>
        <v>2</v>
      </c>
      <c r="Z2709" s="49">
        <f t="shared" si="299"/>
        <v>535</v>
      </c>
      <c r="AA2709" s="60">
        <f t="shared" si="300"/>
        <v>2535</v>
      </c>
    </row>
    <row r="2710" spans="1:27">
      <c r="A2710" s="84" t="str">
        <f t="shared" si="295"/>
        <v>247852077</v>
      </c>
      <c r="B2710" s="84" t="str">
        <f t="shared" si="296"/>
        <v>02-535-36</v>
      </c>
      <c r="C2710" s="113" t="s">
        <v>4889</v>
      </c>
      <c r="D2710" s="113" t="s">
        <v>4890</v>
      </c>
      <c r="E2710" s="113" t="s">
        <v>790</v>
      </c>
      <c r="F2710" s="114">
        <v>55</v>
      </c>
      <c r="G2710" s="113" t="s">
        <v>4884</v>
      </c>
      <c r="H2710" s="113" t="s">
        <v>187</v>
      </c>
      <c r="I2710" s="113" t="s">
        <v>806</v>
      </c>
      <c r="J2710" s="113" t="s">
        <v>330</v>
      </c>
      <c r="K2710" s="113" t="s">
        <v>382</v>
      </c>
      <c r="L2710" s="113" t="s">
        <v>420</v>
      </c>
      <c r="M2710" s="113" t="s">
        <v>384</v>
      </c>
      <c r="N2710" s="113" t="s">
        <v>35</v>
      </c>
      <c r="O2710" s="113" t="s">
        <v>386</v>
      </c>
      <c r="P2710" s="113" t="s">
        <v>824</v>
      </c>
      <c r="Q2710" s="113">
        <v>77</v>
      </c>
      <c r="R2710" s="113" t="s">
        <v>63</v>
      </c>
      <c r="S2710" s="84" t="str">
        <f t="shared" si="294"/>
        <v>TRAVELLER TOYO</v>
      </c>
      <c r="T2710" s="84" t="str">
        <f t="shared" si="297"/>
        <v>кремовый</v>
      </c>
      <c r="Y2710" s="60">
        <f t="shared" si="298"/>
        <v>2</v>
      </c>
      <c r="Z2710" s="49">
        <f t="shared" si="299"/>
        <v>535</v>
      </c>
      <c r="AA2710" s="60">
        <f t="shared" si="300"/>
        <v>2535</v>
      </c>
    </row>
    <row r="2711" spans="1:27">
      <c r="A2711" s="84" t="str">
        <f t="shared" si="295"/>
        <v>247852077</v>
      </c>
      <c r="B2711" s="84" t="str">
        <f t="shared" si="296"/>
        <v>02-535-36</v>
      </c>
      <c r="C2711" s="113" t="s">
        <v>4891</v>
      </c>
      <c r="D2711" s="113" t="s">
        <v>4890</v>
      </c>
      <c r="E2711" s="113" t="s">
        <v>787</v>
      </c>
      <c r="F2711" s="114">
        <v>57</v>
      </c>
      <c r="G2711" s="113" t="s">
        <v>4884</v>
      </c>
      <c r="H2711" s="113" t="s">
        <v>187</v>
      </c>
      <c r="I2711" s="113" t="s">
        <v>806</v>
      </c>
      <c r="J2711" s="113" t="s">
        <v>330</v>
      </c>
      <c r="K2711" s="113" t="s">
        <v>382</v>
      </c>
      <c r="L2711" s="113" t="s">
        <v>420</v>
      </c>
      <c r="M2711" s="113" t="s">
        <v>384</v>
      </c>
      <c r="N2711" s="113" t="s">
        <v>35</v>
      </c>
      <c r="O2711" s="113" t="s">
        <v>386</v>
      </c>
      <c r="P2711" s="113" t="s">
        <v>824</v>
      </c>
      <c r="Q2711" s="113">
        <v>77</v>
      </c>
      <c r="R2711" s="113" t="s">
        <v>63</v>
      </c>
      <c r="S2711" s="84" t="str">
        <f t="shared" si="294"/>
        <v>TRAVELLER TOYO</v>
      </c>
      <c r="T2711" s="84" t="str">
        <f t="shared" si="297"/>
        <v>кремовый</v>
      </c>
      <c r="Y2711" s="60">
        <f t="shared" si="298"/>
        <v>2</v>
      </c>
      <c r="Z2711" s="49">
        <f t="shared" si="299"/>
        <v>535</v>
      </c>
      <c r="AA2711" s="60">
        <f t="shared" si="300"/>
        <v>2535</v>
      </c>
    </row>
    <row r="2712" spans="1:27">
      <c r="A2712" s="84" t="str">
        <f t="shared" si="295"/>
        <v>247852077</v>
      </c>
      <c r="B2712" s="84" t="str">
        <f t="shared" si="296"/>
        <v>02-535-36</v>
      </c>
      <c r="C2712" s="113" t="s">
        <v>4892</v>
      </c>
      <c r="D2712" s="113" t="s">
        <v>4890</v>
      </c>
      <c r="E2712" s="113" t="s">
        <v>785</v>
      </c>
      <c r="F2712" s="114">
        <v>59</v>
      </c>
      <c r="G2712" s="113" t="s">
        <v>4884</v>
      </c>
      <c r="H2712" s="113" t="s">
        <v>187</v>
      </c>
      <c r="I2712" s="113" t="s">
        <v>806</v>
      </c>
      <c r="J2712" s="113" t="s">
        <v>330</v>
      </c>
      <c r="K2712" s="113" t="s">
        <v>382</v>
      </c>
      <c r="L2712" s="113" t="s">
        <v>420</v>
      </c>
      <c r="M2712" s="113" t="s">
        <v>384</v>
      </c>
      <c r="N2712" s="113" t="s">
        <v>35</v>
      </c>
      <c r="O2712" s="113" t="s">
        <v>386</v>
      </c>
      <c r="P2712" s="113" t="s">
        <v>824</v>
      </c>
      <c r="Q2712" s="113">
        <v>77</v>
      </c>
      <c r="R2712" s="113" t="s">
        <v>63</v>
      </c>
      <c r="S2712" s="84" t="str">
        <f t="shared" si="294"/>
        <v>TRAVELLER TOYO</v>
      </c>
      <c r="T2712" s="84" t="str">
        <f t="shared" si="297"/>
        <v>кремовый</v>
      </c>
      <c r="Y2712" s="60">
        <f t="shared" si="298"/>
        <v>2</v>
      </c>
      <c r="Z2712" s="49">
        <f t="shared" si="299"/>
        <v>535</v>
      </c>
      <c r="AA2712" s="60">
        <f t="shared" si="300"/>
        <v>2535</v>
      </c>
    </row>
    <row r="2713" spans="1:27">
      <c r="A2713" s="84" t="str">
        <f t="shared" si="295"/>
        <v>247852077</v>
      </c>
      <c r="B2713" s="84" t="str">
        <f t="shared" si="296"/>
        <v>02-535-36</v>
      </c>
      <c r="C2713" s="113" t="s">
        <v>4893</v>
      </c>
      <c r="D2713" s="113" t="s">
        <v>4890</v>
      </c>
      <c r="E2713" s="113" t="s">
        <v>788</v>
      </c>
      <c r="F2713" s="114">
        <v>61</v>
      </c>
      <c r="G2713" s="113" t="s">
        <v>4884</v>
      </c>
      <c r="H2713" s="113" t="s">
        <v>187</v>
      </c>
      <c r="I2713" s="113" t="s">
        <v>806</v>
      </c>
      <c r="J2713" s="113" t="s">
        <v>330</v>
      </c>
      <c r="K2713" s="113" t="s">
        <v>382</v>
      </c>
      <c r="L2713" s="113" t="s">
        <v>420</v>
      </c>
      <c r="M2713" s="113" t="s">
        <v>384</v>
      </c>
      <c r="N2713" s="113" t="s">
        <v>35</v>
      </c>
      <c r="O2713" s="113" t="s">
        <v>386</v>
      </c>
      <c r="P2713" s="113" t="s">
        <v>824</v>
      </c>
      <c r="Q2713" s="113">
        <v>77</v>
      </c>
      <c r="R2713" s="113" t="s">
        <v>63</v>
      </c>
      <c r="S2713" s="84" t="str">
        <f t="shared" si="294"/>
        <v>TRAVELLER TOYO</v>
      </c>
      <c r="T2713" s="84" t="str">
        <f t="shared" si="297"/>
        <v>кремовый</v>
      </c>
      <c r="Y2713" s="60">
        <f t="shared" si="298"/>
        <v>2</v>
      </c>
      <c r="Z2713" s="49">
        <f t="shared" si="299"/>
        <v>535</v>
      </c>
      <c r="AA2713" s="60">
        <f t="shared" si="300"/>
        <v>2535</v>
      </c>
    </row>
    <row r="2714" spans="1:27">
      <c r="A2714" s="84" t="str">
        <f t="shared" si="295"/>
        <v>247852077</v>
      </c>
      <c r="B2714" s="84" t="str">
        <f t="shared" si="296"/>
        <v>02-535-36</v>
      </c>
      <c r="C2714" s="113" t="s">
        <v>4894</v>
      </c>
      <c r="D2714" s="113" t="s">
        <v>4890</v>
      </c>
      <c r="E2714" s="113" t="s">
        <v>789</v>
      </c>
      <c r="F2714" s="114">
        <v>63</v>
      </c>
      <c r="G2714" s="113" t="s">
        <v>4884</v>
      </c>
      <c r="H2714" s="113" t="s">
        <v>187</v>
      </c>
      <c r="I2714" s="113" t="s">
        <v>806</v>
      </c>
      <c r="J2714" s="113" t="s">
        <v>330</v>
      </c>
      <c r="K2714" s="113" t="s">
        <v>382</v>
      </c>
      <c r="L2714" s="113" t="s">
        <v>420</v>
      </c>
      <c r="M2714" s="113" t="s">
        <v>384</v>
      </c>
      <c r="N2714" s="113" t="s">
        <v>35</v>
      </c>
      <c r="O2714" s="113" t="s">
        <v>386</v>
      </c>
      <c r="P2714" s="113" t="s">
        <v>824</v>
      </c>
      <c r="Q2714" s="113">
        <v>77</v>
      </c>
      <c r="R2714" s="113" t="s">
        <v>63</v>
      </c>
      <c r="S2714" s="84" t="str">
        <f t="shared" si="294"/>
        <v>TRAVELLER TOYO</v>
      </c>
      <c r="T2714" s="84" t="str">
        <f t="shared" si="297"/>
        <v>кремовый</v>
      </c>
      <c r="Y2714" s="60">
        <f t="shared" si="298"/>
        <v>2</v>
      </c>
      <c r="Z2714" s="49">
        <f t="shared" si="299"/>
        <v>535</v>
      </c>
      <c r="AA2714" s="60">
        <f t="shared" si="300"/>
        <v>2535</v>
      </c>
    </row>
    <row r="2715" spans="1:27">
      <c r="A2715" s="84" t="str">
        <f t="shared" si="295"/>
        <v>247852672</v>
      </c>
      <c r="B2715" s="84" t="str">
        <f t="shared" si="296"/>
        <v>02-536-02</v>
      </c>
      <c r="C2715" s="113" t="s">
        <v>4895</v>
      </c>
      <c r="D2715" s="113" t="s">
        <v>4896</v>
      </c>
      <c r="E2715" s="113" t="s">
        <v>790</v>
      </c>
      <c r="F2715" s="114">
        <v>55</v>
      </c>
      <c r="G2715" s="113" t="s">
        <v>4897</v>
      </c>
      <c r="H2715" s="113" t="s">
        <v>205</v>
      </c>
      <c r="I2715" s="113" t="s">
        <v>799</v>
      </c>
      <c r="J2715" s="113" t="s">
        <v>330</v>
      </c>
      <c r="K2715" s="113" t="s">
        <v>382</v>
      </c>
      <c r="L2715" s="113" t="s">
        <v>420</v>
      </c>
      <c r="M2715" s="113" t="s">
        <v>384</v>
      </c>
      <c r="N2715" s="113" t="s">
        <v>35</v>
      </c>
      <c r="O2715" s="113" t="s">
        <v>386</v>
      </c>
      <c r="P2715" s="113" t="s">
        <v>824</v>
      </c>
      <c r="Q2715" s="113">
        <v>72</v>
      </c>
      <c r="R2715" s="113" t="s">
        <v>63</v>
      </c>
      <c r="S2715" s="84" t="str">
        <f t="shared" si="294"/>
        <v>TRAVELLER RAFFIA CROCHET</v>
      </c>
      <c r="T2715" s="84" t="str">
        <f t="shared" si="297"/>
        <v>песочный</v>
      </c>
      <c r="Y2715" s="60">
        <f t="shared" si="298"/>
        <v>2</v>
      </c>
      <c r="Z2715" s="49">
        <f t="shared" si="299"/>
        <v>536</v>
      </c>
      <c r="AA2715" s="60">
        <f t="shared" si="300"/>
        <v>2536</v>
      </c>
    </row>
    <row r="2716" spans="1:27">
      <c r="A2716" s="84" t="str">
        <f t="shared" si="295"/>
        <v>247852672</v>
      </c>
      <c r="B2716" s="84" t="str">
        <f t="shared" si="296"/>
        <v>02-536-02</v>
      </c>
      <c r="C2716" s="113" t="s">
        <v>4898</v>
      </c>
      <c r="D2716" s="113" t="s">
        <v>4896</v>
      </c>
      <c r="E2716" s="113" t="s">
        <v>787</v>
      </c>
      <c r="F2716" s="114">
        <v>57</v>
      </c>
      <c r="G2716" s="113" t="s">
        <v>4897</v>
      </c>
      <c r="H2716" s="113" t="s">
        <v>205</v>
      </c>
      <c r="I2716" s="113" t="s">
        <v>799</v>
      </c>
      <c r="J2716" s="113" t="s">
        <v>330</v>
      </c>
      <c r="K2716" s="113" t="s">
        <v>382</v>
      </c>
      <c r="L2716" s="113" t="s">
        <v>420</v>
      </c>
      <c r="M2716" s="113" t="s">
        <v>384</v>
      </c>
      <c r="N2716" s="113" t="s">
        <v>35</v>
      </c>
      <c r="O2716" s="113" t="s">
        <v>386</v>
      </c>
      <c r="P2716" s="113" t="s">
        <v>824</v>
      </c>
      <c r="Q2716" s="113">
        <v>72</v>
      </c>
      <c r="R2716" s="113" t="s">
        <v>63</v>
      </c>
      <c r="S2716" s="84" t="str">
        <f t="shared" si="294"/>
        <v>TRAVELLER RAFFIA CROCHET</v>
      </c>
      <c r="T2716" s="84" t="str">
        <f t="shared" si="297"/>
        <v>песочный</v>
      </c>
      <c r="Y2716" s="60">
        <f t="shared" si="298"/>
        <v>2</v>
      </c>
      <c r="Z2716" s="49">
        <f t="shared" si="299"/>
        <v>536</v>
      </c>
      <c r="AA2716" s="60">
        <f t="shared" si="300"/>
        <v>2536</v>
      </c>
    </row>
    <row r="2717" spans="1:27">
      <c r="A2717" s="84" t="str">
        <f t="shared" si="295"/>
        <v>247852672</v>
      </c>
      <c r="B2717" s="84" t="str">
        <f t="shared" si="296"/>
        <v>02-536-02</v>
      </c>
      <c r="C2717" s="113" t="s">
        <v>4899</v>
      </c>
      <c r="D2717" s="113" t="s">
        <v>4896</v>
      </c>
      <c r="E2717" s="113" t="s">
        <v>785</v>
      </c>
      <c r="F2717" s="114">
        <v>59</v>
      </c>
      <c r="G2717" s="113" t="s">
        <v>4897</v>
      </c>
      <c r="H2717" s="113" t="s">
        <v>205</v>
      </c>
      <c r="I2717" s="113" t="s">
        <v>799</v>
      </c>
      <c r="J2717" s="113" t="s">
        <v>330</v>
      </c>
      <c r="K2717" s="113" t="s">
        <v>382</v>
      </c>
      <c r="L2717" s="113" t="s">
        <v>420</v>
      </c>
      <c r="M2717" s="113" t="s">
        <v>384</v>
      </c>
      <c r="N2717" s="113" t="s">
        <v>35</v>
      </c>
      <c r="O2717" s="113" t="s">
        <v>386</v>
      </c>
      <c r="P2717" s="113" t="s">
        <v>824</v>
      </c>
      <c r="Q2717" s="113">
        <v>72</v>
      </c>
      <c r="R2717" s="113" t="s">
        <v>63</v>
      </c>
      <c r="S2717" s="84" t="str">
        <f t="shared" si="294"/>
        <v>TRAVELLER RAFFIA CROCHET</v>
      </c>
      <c r="T2717" s="84" t="str">
        <f t="shared" si="297"/>
        <v>песочный</v>
      </c>
      <c r="Y2717" s="60">
        <f t="shared" si="298"/>
        <v>2</v>
      </c>
      <c r="Z2717" s="49">
        <f t="shared" si="299"/>
        <v>536</v>
      </c>
      <c r="AA2717" s="60">
        <f t="shared" si="300"/>
        <v>2536</v>
      </c>
    </row>
    <row r="2718" spans="1:27">
      <c r="A2718" s="84" t="str">
        <f t="shared" si="295"/>
        <v>247852672</v>
      </c>
      <c r="B2718" s="84" t="str">
        <f t="shared" si="296"/>
        <v>02-536-02</v>
      </c>
      <c r="C2718" s="113" t="s">
        <v>4900</v>
      </c>
      <c r="D2718" s="113" t="s">
        <v>4896</v>
      </c>
      <c r="E2718" s="113" t="s">
        <v>788</v>
      </c>
      <c r="F2718" s="114">
        <v>61</v>
      </c>
      <c r="G2718" s="113" t="s">
        <v>4897</v>
      </c>
      <c r="H2718" s="113" t="s">
        <v>205</v>
      </c>
      <c r="I2718" s="113" t="s">
        <v>799</v>
      </c>
      <c r="J2718" s="113" t="s">
        <v>330</v>
      </c>
      <c r="K2718" s="113" t="s">
        <v>382</v>
      </c>
      <c r="L2718" s="113" t="s">
        <v>420</v>
      </c>
      <c r="M2718" s="113" t="s">
        <v>384</v>
      </c>
      <c r="N2718" s="113" t="s">
        <v>35</v>
      </c>
      <c r="O2718" s="113" t="s">
        <v>386</v>
      </c>
      <c r="P2718" s="113" t="s">
        <v>824</v>
      </c>
      <c r="Q2718" s="113">
        <v>72</v>
      </c>
      <c r="R2718" s="113" t="s">
        <v>63</v>
      </c>
      <c r="S2718" s="84" t="str">
        <f t="shared" si="294"/>
        <v>TRAVELLER RAFFIA CROCHET</v>
      </c>
      <c r="T2718" s="84" t="str">
        <f t="shared" si="297"/>
        <v>песочный</v>
      </c>
      <c r="Y2718" s="60">
        <f t="shared" si="298"/>
        <v>2</v>
      </c>
      <c r="Z2718" s="49">
        <f t="shared" si="299"/>
        <v>536</v>
      </c>
      <c r="AA2718" s="60">
        <f t="shared" si="300"/>
        <v>2536</v>
      </c>
    </row>
    <row r="2719" spans="1:27">
      <c r="A2719" s="84" t="str">
        <f t="shared" si="295"/>
        <v>247852672</v>
      </c>
      <c r="B2719" s="84" t="str">
        <f t="shared" si="296"/>
        <v>02-536-02</v>
      </c>
      <c r="C2719" s="113" t="s">
        <v>4901</v>
      </c>
      <c r="D2719" s="113" t="s">
        <v>4896</v>
      </c>
      <c r="E2719" s="113" t="s">
        <v>789</v>
      </c>
      <c r="F2719" s="114">
        <v>63</v>
      </c>
      <c r="G2719" s="113" t="s">
        <v>4897</v>
      </c>
      <c r="H2719" s="113" t="s">
        <v>205</v>
      </c>
      <c r="I2719" s="113" t="s">
        <v>799</v>
      </c>
      <c r="J2719" s="113" t="s">
        <v>330</v>
      </c>
      <c r="K2719" s="113" t="s">
        <v>382</v>
      </c>
      <c r="L2719" s="113" t="s">
        <v>420</v>
      </c>
      <c r="M2719" s="113" t="s">
        <v>384</v>
      </c>
      <c r="N2719" s="113" t="s">
        <v>35</v>
      </c>
      <c r="O2719" s="113" t="s">
        <v>386</v>
      </c>
      <c r="P2719" s="113" t="s">
        <v>824</v>
      </c>
      <c r="Q2719" s="113">
        <v>72</v>
      </c>
      <c r="R2719" s="113" t="s">
        <v>63</v>
      </c>
      <c r="S2719" s="84" t="str">
        <f t="shared" si="294"/>
        <v>TRAVELLER RAFFIA CROCHET</v>
      </c>
      <c r="T2719" s="84" t="str">
        <f t="shared" si="297"/>
        <v>песочный</v>
      </c>
      <c r="Y2719" s="60">
        <f t="shared" si="298"/>
        <v>2</v>
      </c>
      <c r="Z2719" s="49">
        <f t="shared" si="299"/>
        <v>536</v>
      </c>
      <c r="AA2719" s="60">
        <f t="shared" si="300"/>
        <v>2536</v>
      </c>
    </row>
    <row r="2720" spans="1:27">
      <c r="A2720" s="84" t="str">
        <f t="shared" si="295"/>
        <v>25411326</v>
      </c>
      <c r="B2720" s="84" t="str">
        <f t="shared" si="296"/>
        <v>02-537-03</v>
      </c>
      <c r="C2720" s="113" t="s">
        <v>4902</v>
      </c>
      <c r="D2720" s="113" t="s">
        <v>4903</v>
      </c>
      <c r="E2720" s="113" t="s">
        <v>790</v>
      </c>
      <c r="F2720" s="114">
        <v>55</v>
      </c>
      <c r="G2720" s="113" t="s">
        <v>4904</v>
      </c>
      <c r="H2720" s="113" t="s">
        <v>86</v>
      </c>
      <c r="I2720" s="113" t="s">
        <v>820</v>
      </c>
      <c r="J2720" s="113" t="s">
        <v>330</v>
      </c>
      <c r="K2720" s="113" t="s">
        <v>382</v>
      </c>
      <c r="L2720" s="113" t="s">
        <v>420</v>
      </c>
      <c r="M2720" s="113" t="s">
        <v>388</v>
      </c>
      <c r="N2720" s="113" t="s">
        <v>43</v>
      </c>
      <c r="O2720" s="113" t="s">
        <v>448</v>
      </c>
      <c r="P2720" s="113" t="s">
        <v>824</v>
      </c>
      <c r="Q2720" s="113">
        <v>6</v>
      </c>
      <c r="R2720" s="113" t="s">
        <v>86</v>
      </c>
      <c r="S2720" s="84" t="str">
        <f t="shared" si="294"/>
        <v>TRAVELLER CO PES</v>
      </c>
      <c r="T2720" s="84" t="str">
        <f t="shared" si="297"/>
        <v>коричневый</v>
      </c>
      <c r="Y2720" s="60">
        <f t="shared" si="298"/>
        <v>2</v>
      </c>
      <c r="Z2720" s="49">
        <f t="shared" si="299"/>
        <v>537</v>
      </c>
      <c r="AA2720" s="60">
        <f t="shared" si="300"/>
        <v>2537</v>
      </c>
    </row>
    <row r="2721" spans="1:27">
      <c r="A2721" s="84" t="str">
        <f t="shared" si="295"/>
        <v>25411326</v>
      </c>
      <c r="B2721" s="84" t="str">
        <f t="shared" si="296"/>
        <v>02-537-03</v>
      </c>
      <c r="C2721" s="113" t="s">
        <v>4905</v>
      </c>
      <c r="D2721" s="113" t="s">
        <v>4903</v>
      </c>
      <c r="E2721" s="113" t="s">
        <v>787</v>
      </c>
      <c r="F2721" s="114">
        <v>57</v>
      </c>
      <c r="G2721" s="113" t="s">
        <v>4904</v>
      </c>
      <c r="H2721" s="113" t="s">
        <v>86</v>
      </c>
      <c r="I2721" s="113" t="s">
        <v>820</v>
      </c>
      <c r="J2721" s="113" t="s">
        <v>330</v>
      </c>
      <c r="K2721" s="113" t="s">
        <v>382</v>
      </c>
      <c r="L2721" s="113" t="s">
        <v>420</v>
      </c>
      <c r="M2721" s="113" t="s">
        <v>388</v>
      </c>
      <c r="N2721" s="113" t="s">
        <v>43</v>
      </c>
      <c r="O2721" s="113" t="s">
        <v>448</v>
      </c>
      <c r="P2721" s="113" t="s">
        <v>824</v>
      </c>
      <c r="Q2721" s="113">
        <v>6</v>
      </c>
      <c r="R2721" s="113" t="s">
        <v>86</v>
      </c>
      <c r="S2721" s="84" t="str">
        <f t="shared" si="294"/>
        <v>TRAVELLER CO PES</v>
      </c>
      <c r="T2721" s="84" t="str">
        <f t="shared" si="297"/>
        <v>коричневый</v>
      </c>
      <c r="Y2721" s="60">
        <f t="shared" si="298"/>
        <v>2</v>
      </c>
      <c r="Z2721" s="49">
        <f t="shared" si="299"/>
        <v>537</v>
      </c>
      <c r="AA2721" s="60">
        <f t="shared" si="300"/>
        <v>2537</v>
      </c>
    </row>
    <row r="2722" spans="1:27">
      <c r="A2722" s="84" t="str">
        <f t="shared" si="295"/>
        <v>25411326</v>
      </c>
      <c r="B2722" s="84" t="str">
        <f t="shared" si="296"/>
        <v>02-537-03</v>
      </c>
      <c r="C2722" s="113" t="s">
        <v>4906</v>
      </c>
      <c r="D2722" s="113" t="s">
        <v>4903</v>
      </c>
      <c r="E2722" s="113" t="s">
        <v>785</v>
      </c>
      <c r="F2722" s="114">
        <v>59</v>
      </c>
      <c r="G2722" s="113" t="s">
        <v>4904</v>
      </c>
      <c r="H2722" s="113" t="s">
        <v>86</v>
      </c>
      <c r="I2722" s="113" t="s">
        <v>820</v>
      </c>
      <c r="J2722" s="113" t="s">
        <v>330</v>
      </c>
      <c r="K2722" s="113" t="s">
        <v>382</v>
      </c>
      <c r="L2722" s="113" t="s">
        <v>420</v>
      </c>
      <c r="M2722" s="113" t="s">
        <v>388</v>
      </c>
      <c r="N2722" s="113" t="s">
        <v>43</v>
      </c>
      <c r="O2722" s="113" t="s">
        <v>448</v>
      </c>
      <c r="P2722" s="113" t="s">
        <v>824</v>
      </c>
      <c r="Q2722" s="113">
        <v>6</v>
      </c>
      <c r="R2722" s="113" t="s">
        <v>86</v>
      </c>
      <c r="S2722" s="84" t="str">
        <f t="shared" si="294"/>
        <v>TRAVELLER CO PES</v>
      </c>
      <c r="T2722" s="84" t="str">
        <f t="shared" si="297"/>
        <v>коричневый</v>
      </c>
      <c r="Y2722" s="60">
        <f t="shared" si="298"/>
        <v>2</v>
      </c>
      <c r="Z2722" s="49">
        <f t="shared" si="299"/>
        <v>537</v>
      </c>
      <c r="AA2722" s="60">
        <f t="shared" si="300"/>
        <v>2537</v>
      </c>
    </row>
    <row r="2723" spans="1:27">
      <c r="A2723" s="84" t="str">
        <f t="shared" si="295"/>
        <v>25411326</v>
      </c>
      <c r="B2723" s="84" t="str">
        <f t="shared" si="296"/>
        <v>02-537-03</v>
      </c>
      <c r="C2723" s="113" t="s">
        <v>4907</v>
      </c>
      <c r="D2723" s="113" t="s">
        <v>4903</v>
      </c>
      <c r="E2723" s="113" t="s">
        <v>788</v>
      </c>
      <c r="F2723" s="114">
        <v>61</v>
      </c>
      <c r="G2723" s="113" t="s">
        <v>4904</v>
      </c>
      <c r="H2723" s="113" t="s">
        <v>86</v>
      </c>
      <c r="I2723" s="113" t="s">
        <v>820</v>
      </c>
      <c r="J2723" s="113" t="s">
        <v>330</v>
      </c>
      <c r="K2723" s="113" t="s">
        <v>382</v>
      </c>
      <c r="L2723" s="113" t="s">
        <v>420</v>
      </c>
      <c r="M2723" s="113" t="s">
        <v>388</v>
      </c>
      <c r="N2723" s="113" t="s">
        <v>43</v>
      </c>
      <c r="O2723" s="113" t="s">
        <v>448</v>
      </c>
      <c r="P2723" s="113" t="s">
        <v>824</v>
      </c>
      <c r="Q2723" s="113">
        <v>6</v>
      </c>
      <c r="R2723" s="113" t="s">
        <v>86</v>
      </c>
      <c r="S2723" s="84" t="str">
        <f t="shared" si="294"/>
        <v>TRAVELLER CO PES</v>
      </c>
      <c r="T2723" s="84" t="str">
        <f t="shared" si="297"/>
        <v>коричневый</v>
      </c>
      <c r="Y2723" s="60">
        <f t="shared" si="298"/>
        <v>2</v>
      </c>
      <c r="Z2723" s="49">
        <f t="shared" si="299"/>
        <v>537</v>
      </c>
      <c r="AA2723" s="60">
        <f t="shared" si="300"/>
        <v>2537</v>
      </c>
    </row>
    <row r="2724" spans="1:27">
      <c r="A2724" s="84" t="str">
        <f t="shared" si="295"/>
        <v>25411326</v>
      </c>
      <c r="B2724" s="84" t="str">
        <f t="shared" si="296"/>
        <v>02-537-03</v>
      </c>
      <c r="C2724" s="113" t="s">
        <v>4908</v>
      </c>
      <c r="D2724" s="113" t="s">
        <v>4903</v>
      </c>
      <c r="E2724" s="113" t="s">
        <v>789</v>
      </c>
      <c r="F2724" s="114">
        <v>63</v>
      </c>
      <c r="G2724" s="113" t="s">
        <v>4904</v>
      </c>
      <c r="H2724" s="113" t="s">
        <v>86</v>
      </c>
      <c r="I2724" s="113" t="s">
        <v>820</v>
      </c>
      <c r="J2724" s="113" t="s">
        <v>330</v>
      </c>
      <c r="K2724" s="113" t="s">
        <v>382</v>
      </c>
      <c r="L2724" s="113" t="s">
        <v>420</v>
      </c>
      <c r="M2724" s="113" t="s">
        <v>388</v>
      </c>
      <c r="N2724" s="113" t="s">
        <v>43</v>
      </c>
      <c r="O2724" s="113" t="s">
        <v>448</v>
      </c>
      <c r="P2724" s="113" t="s">
        <v>824</v>
      </c>
      <c r="Q2724" s="113">
        <v>6</v>
      </c>
      <c r="R2724" s="113" t="s">
        <v>86</v>
      </c>
      <c r="S2724" s="84" t="str">
        <f t="shared" si="294"/>
        <v>TRAVELLER CO PES</v>
      </c>
      <c r="T2724" s="84" t="str">
        <f t="shared" si="297"/>
        <v>коричневый</v>
      </c>
      <c r="Y2724" s="60">
        <f t="shared" si="298"/>
        <v>2</v>
      </c>
      <c r="Z2724" s="49">
        <f t="shared" si="299"/>
        <v>537</v>
      </c>
      <c r="AA2724" s="60">
        <f t="shared" si="300"/>
        <v>2537</v>
      </c>
    </row>
    <row r="2725" spans="1:27">
      <c r="A2725" s="84" t="str">
        <f t="shared" si="295"/>
        <v>27911016</v>
      </c>
      <c r="B2725" s="84" t="str">
        <f t="shared" si="296"/>
        <v>02-538-08</v>
      </c>
      <c r="C2725" s="113" t="s">
        <v>4909</v>
      </c>
      <c r="D2725" s="113" t="s">
        <v>4910</v>
      </c>
      <c r="E2725" s="113" t="s">
        <v>790</v>
      </c>
      <c r="F2725" s="114">
        <v>55</v>
      </c>
      <c r="G2725" s="113" t="s">
        <v>4911</v>
      </c>
      <c r="H2725" s="113" t="s">
        <v>83</v>
      </c>
      <c r="I2725" s="113" t="s">
        <v>1668</v>
      </c>
      <c r="J2725" s="113" t="s">
        <v>331</v>
      </c>
      <c r="K2725" s="113" t="s">
        <v>382</v>
      </c>
      <c r="L2725" s="113" t="s">
        <v>420</v>
      </c>
      <c r="M2725" s="113" t="s">
        <v>388</v>
      </c>
      <c r="N2725" s="113" t="s">
        <v>43</v>
      </c>
      <c r="O2725" s="113" t="s">
        <v>448</v>
      </c>
      <c r="P2725" s="113" t="s">
        <v>824</v>
      </c>
      <c r="Q2725" s="113">
        <v>6</v>
      </c>
      <c r="R2725" s="113" t="s">
        <v>83</v>
      </c>
      <c r="S2725" s="84" t="str">
        <f t="shared" si="294"/>
        <v>OUTDOOR AIR CO PE</v>
      </c>
      <c r="T2725" s="84" t="str">
        <f t="shared" si="297"/>
        <v>серый</v>
      </c>
      <c r="Y2725" s="60">
        <f t="shared" si="298"/>
        <v>2</v>
      </c>
      <c r="Z2725" s="49">
        <f t="shared" si="299"/>
        <v>538</v>
      </c>
      <c r="AA2725" s="60">
        <f t="shared" si="300"/>
        <v>2538</v>
      </c>
    </row>
    <row r="2726" spans="1:27">
      <c r="A2726" s="84" t="str">
        <f t="shared" si="295"/>
        <v>27911016</v>
      </c>
      <c r="B2726" s="84" t="str">
        <f t="shared" si="296"/>
        <v>02-538-08</v>
      </c>
      <c r="C2726" s="113" t="s">
        <v>4912</v>
      </c>
      <c r="D2726" s="113" t="s">
        <v>4910</v>
      </c>
      <c r="E2726" s="113" t="s">
        <v>787</v>
      </c>
      <c r="F2726" s="114">
        <v>57</v>
      </c>
      <c r="G2726" s="113" t="s">
        <v>4911</v>
      </c>
      <c r="H2726" s="113" t="s">
        <v>83</v>
      </c>
      <c r="I2726" s="113" t="s">
        <v>1668</v>
      </c>
      <c r="J2726" s="113" t="s">
        <v>331</v>
      </c>
      <c r="K2726" s="113" t="s">
        <v>382</v>
      </c>
      <c r="L2726" s="113" t="s">
        <v>420</v>
      </c>
      <c r="M2726" s="113" t="s">
        <v>388</v>
      </c>
      <c r="N2726" s="113" t="s">
        <v>43</v>
      </c>
      <c r="O2726" s="113" t="s">
        <v>448</v>
      </c>
      <c r="P2726" s="113" t="s">
        <v>824</v>
      </c>
      <c r="Q2726" s="113">
        <v>6</v>
      </c>
      <c r="R2726" s="113" t="s">
        <v>83</v>
      </c>
      <c r="S2726" s="84" t="str">
        <f t="shared" si="294"/>
        <v>OUTDOOR AIR CO PE</v>
      </c>
      <c r="T2726" s="84" t="str">
        <f t="shared" si="297"/>
        <v>серый</v>
      </c>
      <c r="Y2726" s="60">
        <f t="shared" si="298"/>
        <v>2</v>
      </c>
      <c r="Z2726" s="49">
        <f t="shared" si="299"/>
        <v>538</v>
      </c>
      <c r="AA2726" s="60">
        <f t="shared" si="300"/>
        <v>2538</v>
      </c>
    </row>
    <row r="2727" spans="1:27">
      <c r="A2727" s="84" t="str">
        <f t="shared" si="295"/>
        <v>27911016</v>
      </c>
      <c r="B2727" s="84" t="str">
        <f t="shared" si="296"/>
        <v>02-538-08</v>
      </c>
      <c r="C2727" s="113" t="s">
        <v>4913</v>
      </c>
      <c r="D2727" s="113" t="s">
        <v>4910</v>
      </c>
      <c r="E2727" s="113" t="s">
        <v>785</v>
      </c>
      <c r="F2727" s="114">
        <v>59</v>
      </c>
      <c r="G2727" s="113" t="s">
        <v>4911</v>
      </c>
      <c r="H2727" s="113" t="s">
        <v>83</v>
      </c>
      <c r="I2727" s="113" t="s">
        <v>1668</v>
      </c>
      <c r="J2727" s="113" t="s">
        <v>331</v>
      </c>
      <c r="K2727" s="113" t="s">
        <v>382</v>
      </c>
      <c r="L2727" s="113" t="s">
        <v>420</v>
      </c>
      <c r="M2727" s="113" t="s">
        <v>388</v>
      </c>
      <c r="N2727" s="113" t="s">
        <v>43</v>
      </c>
      <c r="O2727" s="113" t="s">
        <v>448</v>
      </c>
      <c r="P2727" s="113" t="s">
        <v>824</v>
      </c>
      <c r="Q2727" s="113">
        <v>6</v>
      </c>
      <c r="R2727" s="113" t="s">
        <v>83</v>
      </c>
      <c r="S2727" s="84" t="str">
        <f t="shared" si="294"/>
        <v>OUTDOOR AIR CO PE</v>
      </c>
      <c r="T2727" s="84" t="str">
        <f t="shared" si="297"/>
        <v>серый</v>
      </c>
      <c r="Y2727" s="60">
        <f t="shared" si="298"/>
        <v>2</v>
      </c>
      <c r="Z2727" s="49">
        <f t="shared" si="299"/>
        <v>538</v>
      </c>
      <c r="AA2727" s="60">
        <f t="shared" si="300"/>
        <v>2538</v>
      </c>
    </row>
    <row r="2728" spans="1:27">
      <c r="A2728" s="84" t="str">
        <f t="shared" si="295"/>
        <v>27911016</v>
      </c>
      <c r="B2728" s="84" t="str">
        <f t="shared" si="296"/>
        <v>02-538-08</v>
      </c>
      <c r="C2728" s="113" t="s">
        <v>4914</v>
      </c>
      <c r="D2728" s="113" t="s">
        <v>4910</v>
      </c>
      <c r="E2728" s="113" t="s">
        <v>788</v>
      </c>
      <c r="F2728" s="114">
        <v>61</v>
      </c>
      <c r="G2728" s="113" t="s">
        <v>4911</v>
      </c>
      <c r="H2728" s="113" t="s">
        <v>83</v>
      </c>
      <c r="I2728" s="113" t="s">
        <v>1668</v>
      </c>
      <c r="J2728" s="113" t="s">
        <v>331</v>
      </c>
      <c r="K2728" s="113" t="s">
        <v>382</v>
      </c>
      <c r="L2728" s="113" t="s">
        <v>420</v>
      </c>
      <c r="M2728" s="113" t="s">
        <v>388</v>
      </c>
      <c r="N2728" s="113" t="s">
        <v>43</v>
      </c>
      <c r="O2728" s="113" t="s">
        <v>448</v>
      </c>
      <c r="P2728" s="113" t="s">
        <v>824</v>
      </c>
      <c r="Q2728" s="113">
        <v>6</v>
      </c>
      <c r="R2728" s="113" t="s">
        <v>83</v>
      </c>
      <c r="S2728" s="84" t="str">
        <f t="shared" si="294"/>
        <v>OUTDOOR AIR CO PE</v>
      </c>
      <c r="T2728" s="84" t="str">
        <f t="shared" si="297"/>
        <v>серый</v>
      </c>
      <c r="Y2728" s="60">
        <f t="shared" si="298"/>
        <v>2</v>
      </c>
      <c r="Z2728" s="49">
        <f t="shared" si="299"/>
        <v>538</v>
      </c>
      <c r="AA2728" s="60">
        <f t="shared" si="300"/>
        <v>2538</v>
      </c>
    </row>
    <row r="2729" spans="1:27">
      <c r="A2729" s="84" t="str">
        <f t="shared" si="295"/>
        <v>27911016</v>
      </c>
      <c r="B2729" s="84" t="str">
        <f t="shared" si="296"/>
        <v>02-538-08</v>
      </c>
      <c r="C2729" s="113" t="s">
        <v>4915</v>
      </c>
      <c r="D2729" s="113" t="s">
        <v>4910</v>
      </c>
      <c r="E2729" s="113" t="s">
        <v>789</v>
      </c>
      <c r="F2729" s="114">
        <v>63</v>
      </c>
      <c r="G2729" s="113" t="s">
        <v>4911</v>
      </c>
      <c r="H2729" s="113" t="s">
        <v>83</v>
      </c>
      <c r="I2729" s="113" t="s">
        <v>1668</v>
      </c>
      <c r="J2729" s="113" t="s">
        <v>331</v>
      </c>
      <c r="K2729" s="113" t="s">
        <v>382</v>
      </c>
      <c r="L2729" s="113" t="s">
        <v>420</v>
      </c>
      <c r="M2729" s="113" t="s">
        <v>388</v>
      </c>
      <c r="N2729" s="113" t="s">
        <v>43</v>
      </c>
      <c r="O2729" s="113" t="s">
        <v>448</v>
      </c>
      <c r="P2729" s="113" t="s">
        <v>824</v>
      </c>
      <c r="Q2729" s="113">
        <v>6</v>
      </c>
      <c r="R2729" s="113" t="s">
        <v>83</v>
      </c>
      <c r="S2729" s="84" t="str">
        <f t="shared" si="294"/>
        <v>OUTDOOR AIR CO PE</v>
      </c>
      <c r="T2729" s="84" t="str">
        <f t="shared" si="297"/>
        <v>серый</v>
      </c>
      <c r="Y2729" s="60">
        <f t="shared" si="298"/>
        <v>2</v>
      </c>
      <c r="Z2729" s="49">
        <f t="shared" si="299"/>
        <v>538</v>
      </c>
      <c r="AA2729" s="60">
        <f t="shared" si="300"/>
        <v>2538</v>
      </c>
    </row>
    <row r="2730" spans="1:27">
      <c r="A2730" s="84" t="str">
        <f t="shared" si="295"/>
        <v>27911027</v>
      </c>
      <c r="B2730" s="84" t="str">
        <f t="shared" si="296"/>
        <v>02-539-02</v>
      </c>
      <c r="C2730" s="113" t="s">
        <v>4916</v>
      </c>
      <c r="D2730" s="113" t="s">
        <v>4917</v>
      </c>
      <c r="E2730" s="113" t="s">
        <v>790</v>
      </c>
      <c r="F2730" s="114">
        <v>55</v>
      </c>
      <c r="G2730" s="113" t="s">
        <v>4918</v>
      </c>
      <c r="H2730" s="113" t="s">
        <v>63</v>
      </c>
      <c r="I2730" s="113" t="s">
        <v>792</v>
      </c>
      <c r="J2730" s="113" t="s">
        <v>331</v>
      </c>
      <c r="K2730" s="113" t="s">
        <v>382</v>
      </c>
      <c r="L2730" s="113" t="s">
        <v>420</v>
      </c>
      <c r="M2730" s="113" t="s">
        <v>388</v>
      </c>
      <c r="N2730" s="113" t="s">
        <v>43</v>
      </c>
      <c r="O2730" s="113" t="s">
        <v>448</v>
      </c>
      <c r="P2730" s="113" t="s">
        <v>824</v>
      </c>
      <c r="Q2730" s="113">
        <v>7</v>
      </c>
      <c r="R2730" s="113" t="s">
        <v>63</v>
      </c>
      <c r="S2730" s="84" t="str">
        <f t="shared" si="294"/>
        <v>OUTDOOR AIR COTTON</v>
      </c>
      <c r="T2730" s="84" t="str">
        <f t="shared" si="297"/>
        <v>бежевый</v>
      </c>
      <c r="Y2730" s="60">
        <f t="shared" si="298"/>
        <v>2</v>
      </c>
      <c r="Z2730" s="49">
        <f t="shared" si="299"/>
        <v>539</v>
      </c>
      <c r="AA2730" s="60">
        <f t="shared" si="300"/>
        <v>2539</v>
      </c>
    </row>
    <row r="2731" spans="1:27">
      <c r="A2731" s="84" t="str">
        <f t="shared" si="295"/>
        <v>27911027</v>
      </c>
      <c r="B2731" s="84" t="str">
        <f t="shared" si="296"/>
        <v>02-539-02</v>
      </c>
      <c r="C2731" s="113" t="s">
        <v>4919</v>
      </c>
      <c r="D2731" s="113" t="s">
        <v>4917</v>
      </c>
      <c r="E2731" s="113" t="s">
        <v>787</v>
      </c>
      <c r="F2731" s="114">
        <v>57</v>
      </c>
      <c r="G2731" s="113" t="s">
        <v>4918</v>
      </c>
      <c r="H2731" s="113" t="s">
        <v>63</v>
      </c>
      <c r="I2731" s="113" t="s">
        <v>792</v>
      </c>
      <c r="J2731" s="113" t="s">
        <v>331</v>
      </c>
      <c r="K2731" s="113" t="s">
        <v>382</v>
      </c>
      <c r="L2731" s="113" t="s">
        <v>420</v>
      </c>
      <c r="M2731" s="113" t="s">
        <v>388</v>
      </c>
      <c r="N2731" s="113" t="s">
        <v>43</v>
      </c>
      <c r="O2731" s="113" t="s">
        <v>448</v>
      </c>
      <c r="P2731" s="113" t="s">
        <v>824</v>
      </c>
      <c r="Q2731" s="113">
        <v>7</v>
      </c>
      <c r="R2731" s="113" t="s">
        <v>63</v>
      </c>
      <c r="S2731" s="84" t="str">
        <f t="shared" si="294"/>
        <v>OUTDOOR AIR COTTON</v>
      </c>
      <c r="T2731" s="84" t="str">
        <f t="shared" si="297"/>
        <v>бежевый</v>
      </c>
      <c r="Y2731" s="60">
        <f t="shared" si="298"/>
        <v>2</v>
      </c>
      <c r="Z2731" s="49">
        <f t="shared" si="299"/>
        <v>539</v>
      </c>
      <c r="AA2731" s="60">
        <f t="shared" si="300"/>
        <v>2539</v>
      </c>
    </row>
    <row r="2732" spans="1:27">
      <c r="A2732" s="84" t="str">
        <f t="shared" si="295"/>
        <v>27911027</v>
      </c>
      <c r="B2732" s="84" t="str">
        <f t="shared" si="296"/>
        <v>02-539-02</v>
      </c>
      <c r="C2732" s="113" t="s">
        <v>4920</v>
      </c>
      <c r="D2732" s="113" t="s">
        <v>4917</v>
      </c>
      <c r="E2732" s="113" t="s">
        <v>785</v>
      </c>
      <c r="F2732" s="114">
        <v>59</v>
      </c>
      <c r="G2732" s="113" t="s">
        <v>4918</v>
      </c>
      <c r="H2732" s="113" t="s">
        <v>63</v>
      </c>
      <c r="I2732" s="113" t="s">
        <v>792</v>
      </c>
      <c r="J2732" s="113" t="s">
        <v>331</v>
      </c>
      <c r="K2732" s="113" t="s">
        <v>382</v>
      </c>
      <c r="L2732" s="113" t="s">
        <v>420</v>
      </c>
      <c r="M2732" s="113" t="s">
        <v>388</v>
      </c>
      <c r="N2732" s="113" t="s">
        <v>43</v>
      </c>
      <c r="O2732" s="113" t="s">
        <v>448</v>
      </c>
      <c r="P2732" s="113" t="s">
        <v>824</v>
      </c>
      <c r="Q2732" s="113">
        <v>7</v>
      </c>
      <c r="R2732" s="113" t="s">
        <v>63</v>
      </c>
      <c r="S2732" s="84" t="str">
        <f t="shared" si="294"/>
        <v>OUTDOOR AIR COTTON</v>
      </c>
      <c r="T2732" s="84" t="str">
        <f t="shared" si="297"/>
        <v>бежевый</v>
      </c>
      <c r="Y2732" s="60">
        <f t="shared" si="298"/>
        <v>2</v>
      </c>
      <c r="Z2732" s="49">
        <f t="shared" si="299"/>
        <v>539</v>
      </c>
      <c r="AA2732" s="60">
        <f t="shared" si="300"/>
        <v>2539</v>
      </c>
    </row>
    <row r="2733" spans="1:27">
      <c r="A2733" s="84" t="str">
        <f t="shared" si="295"/>
        <v>27911027</v>
      </c>
      <c r="B2733" s="84" t="str">
        <f t="shared" si="296"/>
        <v>02-539-02</v>
      </c>
      <c r="C2733" s="113" t="s">
        <v>4921</v>
      </c>
      <c r="D2733" s="113" t="s">
        <v>4917</v>
      </c>
      <c r="E2733" s="113" t="s">
        <v>788</v>
      </c>
      <c r="F2733" s="114">
        <v>61</v>
      </c>
      <c r="G2733" s="113" t="s">
        <v>4918</v>
      </c>
      <c r="H2733" s="113" t="s">
        <v>63</v>
      </c>
      <c r="I2733" s="113" t="s">
        <v>792</v>
      </c>
      <c r="J2733" s="113" t="s">
        <v>331</v>
      </c>
      <c r="K2733" s="113" t="s">
        <v>382</v>
      </c>
      <c r="L2733" s="113" t="s">
        <v>420</v>
      </c>
      <c r="M2733" s="113" t="s">
        <v>388</v>
      </c>
      <c r="N2733" s="113" t="s">
        <v>43</v>
      </c>
      <c r="O2733" s="113" t="s">
        <v>448</v>
      </c>
      <c r="P2733" s="113" t="s">
        <v>824</v>
      </c>
      <c r="Q2733" s="113">
        <v>7</v>
      </c>
      <c r="R2733" s="113" t="s">
        <v>63</v>
      </c>
      <c r="S2733" s="84" t="str">
        <f t="shared" si="294"/>
        <v>OUTDOOR AIR COTTON</v>
      </c>
      <c r="T2733" s="84" t="str">
        <f t="shared" si="297"/>
        <v>бежевый</v>
      </c>
      <c r="Y2733" s="60">
        <f t="shared" si="298"/>
        <v>2</v>
      </c>
      <c r="Z2733" s="49">
        <f t="shared" si="299"/>
        <v>539</v>
      </c>
      <c r="AA2733" s="60">
        <f t="shared" si="300"/>
        <v>2539</v>
      </c>
    </row>
    <row r="2734" spans="1:27">
      <c r="A2734" s="84" t="str">
        <f t="shared" si="295"/>
        <v>29385087</v>
      </c>
      <c r="B2734" s="84" t="str">
        <f t="shared" si="296"/>
        <v>02-540-02</v>
      </c>
      <c r="C2734" s="113" t="s">
        <v>4922</v>
      </c>
      <c r="D2734" s="113" t="s">
        <v>4923</v>
      </c>
      <c r="E2734" s="113" t="s">
        <v>790</v>
      </c>
      <c r="F2734" s="114">
        <v>55</v>
      </c>
      <c r="G2734" s="113" t="s">
        <v>4924</v>
      </c>
      <c r="H2734" s="113" t="s">
        <v>63</v>
      </c>
      <c r="I2734" s="113" t="s">
        <v>799</v>
      </c>
      <c r="J2734" s="113" t="s">
        <v>321</v>
      </c>
      <c r="K2734" s="113" t="s">
        <v>382</v>
      </c>
      <c r="L2734" s="113" t="s">
        <v>420</v>
      </c>
      <c r="M2734" s="113" t="s">
        <v>384</v>
      </c>
      <c r="N2734" s="113" t="s">
        <v>35</v>
      </c>
      <c r="O2734" s="113" t="s">
        <v>386</v>
      </c>
      <c r="P2734" s="113" t="s">
        <v>824</v>
      </c>
      <c r="Q2734" s="113">
        <v>7</v>
      </c>
      <c r="R2734" s="113" t="s">
        <v>63</v>
      </c>
      <c r="S2734" s="84" t="str">
        <f t="shared" si="294"/>
        <v>BOATER WHEAT</v>
      </c>
      <c r="T2734" s="84" t="str">
        <f t="shared" si="297"/>
        <v>бежевый</v>
      </c>
      <c r="Y2734" s="60">
        <f t="shared" si="298"/>
        <v>2</v>
      </c>
      <c r="Z2734" s="49">
        <f t="shared" si="299"/>
        <v>540</v>
      </c>
      <c r="AA2734" s="60">
        <f t="shared" si="300"/>
        <v>2540</v>
      </c>
    </row>
    <row r="2735" spans="1:27">
      <c r="A2735" s="84" t="str">
        <f t="shared" si="295"/>
        <v>29385087</v>
      </c>
      <c r="B2735" s="84" t="str">
        <f t="shared" si="296"/>
        <v>02-540-02</v>
      </c>
      <c r="C2735" s="113" t="s">
        <v>4925</v>
      </c>
      <c r="D2735" s="113" t="s">
        <v>4923</v>
      </c>
      <c r="E2735" s="113" t="s">
        <v>787</v>
      </c>
      <c r="F2735" s="114">
        <v>57</v>
      </c>
      <c r="G2735" s="113" t="s">
        <v>4924</v>
      </c>
      <c r="H2735" s="113" t="s">
        <v>63</v>
      </c>
      <c r="I2735" s="113" t="s">
        <v>799</v>
      </c>
      <c r="J2735" s="113" t="s">
        <v>321</v>
      </c>
      <c r="K2735" s="113" t="s">
        <v>382</v>
      </c>
      <c r="L2735" s="113" t="s">
        <v>420</v>
      </c>
      <c r="M2735" s="113" t="s">
        <v>384</v>
      </c>
      <c r="N2735" s="113" t="s">
        <v>35</v>
      </c>
      <c r="O2735" s="113" t="s">
        <v>386</v>
      </c>
      <c r="P2735" s="113" t="s">
        <v>824</v>
      </c>
      <c r="Q2735" s="113">
        <v>7</v>
      </c>
      <c r="R2735" s="113" t="s">
        <v>63</v>
      </c>
      <c r="S2735" s="84" t="str">
        <f t="shared" si="294"/>
        <v>BOATER WHEAT</v>
      </c>
      <c r="T2735" s="84" t="str">
        <f t="shared" si="297"/>
        <v>бежевый</v>
      </c>
      <c r="Y2735" s="60">
        <f t="shared" si="298"/>
        <v>2</v>
      </c>
      <c r="Z2735" s="49">
        <f t="shared" si="299"/>
        <v>540</v>
      </c>
      <c r="AA2735" s="60">
        <f t="shared" si="300"/>
        <v>2540</v>
      </c>
    </row>
    <row r="2736" spans="1:27">
      <c r="A2736" s="84" t="str">
        <f t="shared" si="295"/>
        <v>29385087</v>
      </c>
      <c r="B2736" s="84" t="str">
        <f t="shared" si="296"/>
        <v>02-540-02</v>
      </c>
      <c r="C2736" s="113" t="s">
        <v>4926</v>
      </c>
      <c r="D2736" s="113" t="s">
        <v>4923</v>
      </c>
      <c r="E2736" s="113" t="s">
        <v>785</v>
      </c>
      <c r="F2736" s="114">
        <v>59</v>
      </c>
      <c r="G2736" s="113" t="s">
        <v>4924</v>
      </c>
      <c r="H2736" s="113" t="s">
        <v>63</v>
      </c>
      <c r="I2736" s="113" t="s">
        <v>799</v>
      </c>
      <c r="J2736" s="113" t="s">
        <v>321</v>
      </c>
      <c r="K2736" s="113" t="s">
        <v>382</v>
      </c>
      <c r="L2736" s="113" t="s">
        <v>420</v>
      </c>
      <c r="M2736" s="113" t="s">
        <v>384</v>
      </c>
      <c r="N2736" s="113" t="s">
        <v>35</v>
      </c>
      <c r="O2736" s="113" t="s">
        <v>386</v>
      </c>
      <c r="P2736" s="113" t="s">
        <v>824</v>
      </c>
      <c r="Q2736" s="113">
        <v>7</v>
      </c>
      <c r="R2736" s="113" t="s">
        <v>63</v>
      </c>
      <c r="S2736" s="84" t="str">
        <f t="shared" si="294"/>
        <v>BOATER WHEAT</v>
      </c>
      <c r="T2736" s="84" t="str">
        <f t="shared" si="297"/>
        <v>бежевый</v>
      </c>
      <c r="Y2736" s="60">
        <f t="shared" si="298"/>
        <v>2</v>
      </c>
      <c r="Z2736" s="49">
        <f t="shared" si="299"/>
        <v>540</v>
      </c>
      <c r="AA2736" s="60">
        <f t="shared" si="300"/>
        <v>2540</v>
      </c>
    </row>
    <row r="2737" spans="1:27">
      <c r="A2737" s="84" t="str">
        <f t="shared" si="295"/>
        <v>29385087</v>
      </c>
      <c r="B2737" s="84" t="str">
        <f t="shared" si="296"/>
        <v>02-540-02</v>
      </c>
      <c r="C2737" s="113" t="s">
        <v>4927</v>
      </c>
      <c r="D2737" s="113" t="s">
        <v>4923</v>
      </c>
      <c r="E2737" s="113" t="s">
        <v>788</v>
      </c>
      <c r="F2737" s="114">
        <v>61</v>
      </c>
      <c r="G2737" s="113" t="s">
        <v>4924</v>
      </c>
      <c r="H2737" s="113" t="s">
        <v>63</v>
      </c>
      <c r="I2737" s="113" t="s">
        <v>799</v>
      </c>
      <c r="J2737" s="113" t="s">
        <v>321</v>
      </c>
      <c r="K2737" s="113" t="s">
        <v>382</v>
      </c>
      <c r="L2737" s="113" t="s">
        <v>420</v>
      </c>
      <c r="M2737" s="113" t="s">
        <v>384</v>
      </c>
      <c r="N2737" s="113" t="s">
        <v>35</v>
      </c>
      <c r="O2737" s="113" t="s">
        <v>386</v>
      </c>
      <c r="P2737" s="113" t="s">
        <v>824</v>
      </c>
      <c r="Q2737" s="113">
        <v>7</v>
      </c>
      <c r="R2737" s="113" t="s">
        <v>63</v>
      </c>
      <c r="S2737" s="84" t="str">
        <f t="shared" si="294"/>
        <v>BOATER WHEAT</v>
      </c>
      <c r="T2737" s="84" t="str">
        <f t="shared" si="297"/>
        <v>бежевый</v>
      </c>
      <c r="Y2737" s="60">
        <f t="shared" si="298"/>
        <v>2</v>
      </c>
      <c r="Z2737" s="49">
        <f t="shared" si="299"/>
        <v>540</v>
      </c>
      <c r="AA2737" s="60">
        <f t="shared" si="300"/>
        <v>2540</v>
      </c>
    </row>
    <row r="2738" spans="1:27">
      <c r="A2738" s="84" t="str">
        <f t="shared" si="295"/>
        <v>29385087</v>
      </c>
      <c r="B2738" s="84" t="str">
        <f t="shared" si="296"/>
        <v>02-540-02</v>
      </c>
      <c r="C2738" s="113" t="s">
        <v>4928</v>
      </c>
      <c r="D2738" s="113" t="s">
        <v>4923</v>
      </c>
      <c r="E2738" s="113" t="s">
        <v>789</v>
      </c>
      <c r="F2738" s="114">
        <v>63</v>
      </c>
      <c r="G2738" s="113" t="s">
        <v>4924</v>
      </c>
      <c r="H2738" s="113" t="s">
        <v>63</v>
      </c>
      <c r="I2738" s="113" t="s">
        <v>799</v>
      </c>
      <c r="J2738" s="113" t="s">
        <v>321</v>
      </c>
      <c r="K2738" s="113" t="s">
        <v>382</v>
      </c>
      <c r="L2738" s="113" t="s">
        <v>420</v>
      </c>
      <c r="M2738" s="113" t="s">
        <v>384</v>
      </c>
      <c r="N2738" s="113" t="s">
        <v>35</v>
      </c>
      <c r="O2738" s="113" t="s">
        <v>386</v>
      </c>
      <c r="P2738" s="113" t="s">
        <v>824</v>
      </c>
      <c r="Q2738" s="113">
        <v>7</v>
      </c>
      <c r="R2738" s="113" t="s">
        <v>63</v>
      </c>
      <c r="S2738" s="84" t="str">
        <f t="shared" si="294"/>
        <v>BOATER WHEAT</v>
      </c>
      <c r="T2738" s="84" t="str">
        <f t="shared" si="297"/>
        <v>бежевый</v>
      </c>
      <c r="Y2738" s="60">
        <f t="shared" si="298"/>
        <v>2</v>
      </c>
      <c r="Z2738" s="49">
        <f t="shared" si="299"/>
        <v>540</v>
      </c>
      <c r="AA2738" s="60">
        <f t="shared" si="300"/>
        <v>2540</v>
      </c>
    </row>
    <row r="2739" spans="1:27">
      <c r="A2739" s="84" t="str">
        <f t="shared" si="295"/>
        <v>36985197</v>
      </c>
      <c r="B2739" s="84" t="str">
        <f t="shared" si="296"/>
        <v>02-541-02</v>
      </c>
      <c r="C2739" s="113" t="s">
        <v>4929</v>
      </c>
      <c r="D2739" s="113" t="s">
        <v>4930</v>
      </c>
      <c r="E2739" s="113" t="s">
        <v>790</v>
      </c>
      <c r="F2739" s="114">
        <v>55</v>
      </c>
      <c r="G2739" s="113" t="s">
        <v>4931</v>
      </c>
      <c r="H2739" s="113" t="s">
        <v>205</v>
      </c>
      <c r="I2739" s="113" t="s">
        <v>799</v>
      </c>
      <c r="J2739" s="113" t="s">
        <v>331</v>
      </c>
      <c r="K2739" s="113" t="s">
        <v>382</v>
      </c>
      <c r="L2739" s="113" t="s">
        <v>420</v>
      </c>
      <c r="M2739" s="113" t="s">
        <v>384</v>
      </c>
      <c r="N2739" s="113" t="s">
        <v>35</v>
      </c>
      <c r="O2739" s="113" t="s">
        <v>386</v>
      </c>
      <c r="P2739" s="113" t="s">
        <v>824</v>
      </c>
      <c r="Q2739" s="113">
        <v>7</v>
      </c>
      <c r="R2739" s="113" t="s">
        <v>63</v>
      </c>
      <c r="S2739" s="84" t="str">
        <f t="shared" si="294"/>
        <v>WESTERN TOYO</v>
      </c>
      <c r="T2739" s="84" t="str">
        <f t="shared" si="297"/>
        <v>песочный</v>
      </c>
      <c r="Y2739" s="60">
        <f t="shared" si="298"/>
        <v>2</v>
      </c>
      <c r="Z2739" s="49">
        <f t="shared" si="299"/>
        <v>541</v>
      </c>
      <c r="AA2739" s="60">
        <f t="shared" si="300"/>
        <v>2541</v>
      </c>
    </row>
    <row r="2740" spans="1:27">
      <c r="A2740" s="84" t="str">
        <f t="shared" si="295"/>
        <v>36985197</v>
      </c>
      <c r="B2740" s="84" t="str">
        <f t="shared" si="296"/>
        <v>02-541-02</v>
      </c>
      <c r="C2740" s="113" t="s">
        <v>4932</v>
      </c>
      <c r="D2740" s="113" t="s">
        <v>4930</v>
      </c>
      <c r="E2740" s="113" t="s">
        <v>787</v>
      </c>
      <c r="F2740" s="114">
        <v>57</v>
      </c>
      <c r="G2740" s="113" t="s">
        <v>4931</v>
      </c>
      <c r="H2740" s="113" t="s">
        <v>205</v>
      </c>
      <c r="I2740" s="113" t="s">
        <v>799</v>
      </c>
      <c r="J2740" s="113" t="s">
        <v>331</v>
      </c>
      <c r="K2740" s="113" t="s">
        <v>382</v>
      </c>
      <c r="L2740" s="113" t="s">
        <v>420</v>
      </c>
      <c r="M2740" s="113" t="s">
        <v>384</v>
      </c>
      <c r="N2740" s="113" t="s">
        <v>35</v>
      </c>
      <c r="O2740" s="113" t="s">
        <v>386</v>
      </c>
      <c r="P2740" s="113" t="s">
        <v>824</v>
      </c>
      <c r="Q2740" s="113">
        <v>7</v>
      </c>
      <c r="R2740" s="113" t="s">
        <v>63</v>
      </c>
      <c r="S2740" s="84" t="str">
        <f t="shared" si="294"/>
        <v>WESTERN TOYO</v>
      </c>
      <c r="T2740" s="84" t="str">
        <f t="shared" si="297"/>
        <v>песочный</v>
      </c>
      <c r="Y2740" s="60">
        <f t="shared" si="298"/>
        <v>2</v>
      </c>
      <c r="Z2740" s="49">
        <f t="shared" si="299"/>
        <v>541</v>
      </c>
      <c r="AA2740" s="60">
        <f t="shared" si="300"/>
        <v>2541</v>
      </c>
    </row>
    <row r="2741" spans="1:27">
      <c r="A2741" s="84" t="str">
        <f t="shared" si="295"/>
        <v>36985197</v>
      </c>
      <c r="B2741" s="84" t="str">
        <f t="shared" si="296"/>
        <v>02-541-02</v>
      </c>
      <c r="C2741" s="113" t="s">
        <v>4933</v>
      </c>
      <c r="D2741" s="113" t="s">
        <v>4930</v>
      </c>
      <c r="E2741" s="113" t="s">
        <v>785</v>
      </c>
      <c r="F2741" s="114">
        <v>59</v>
      </c>
      <c r="G2741" s="113" t="s">
        <v>4931</v>
      </c>
      <c r="H2741" s="113" t="s">
        <v>205</v>
      </c>
      <c r="I2741" s="113" t="s">
        <v>799</v>
      </c>
      <c r="J2741" s="113" t="s">
        <v>331</v>
      </c>
      <c r="K2741" s="113" t="s">
        <v>382</v>
      </c>
      <c r="L2741" s="113" t="s">
        <v>420</v>
      </c>
      <c r="M2741" s="113" t="s">
        <v>384</v>
      </c>
      <c r="N2741" s="113" t="s">
        <v>35</v>
      </c>
      <c r="O2741" s="113" t="s">
        <v>386</v>
      </c>
      <c r="P2741" s="113" t="s">
        <v>824</v>
      </c>
      <c r="Q2741" s="113">
        <v>7</v>
      </c>
      <c r="R2741" s="113" t="s">
        <v>63</v>
      </c>
      <c r="S2741" s="84" t="str">
        <f t="shared" si="294"/>
        <v>WESTERN TOYO</v>
      </c>
      <c r="T2741" s="84" t="str">
        <f t="shared" si="297"/>
        <v>песочный</v>
      </c>
      <c r="Y2741" s="60">
        <f t="shared" si="298"/>
        <v>2</v>
      </c>
      <c r="Z2741" s="49">
        <f t="shared" si="299"/>
        <v>541</v>
      </c>
      <c r="AA2741" s="60">
        <f t="shared" si="300"/>
        <v>2541</v>
      </c>
    </row>
    <row r="2742" spans="1:27">
      <c r="A2742" s="84" t="str">
        <f t="shared" si="295"/>
        <v>36985197</v>
      </c>
      <c r="B2742" s="84" t="str">
        <f t="shared" si="296"/>
        <v>02-541-02</v>
      </c>
      <c r="C2742" s="113" t="s">
        <v>4934</v>
      </c>
      <c r="D2742" s="113" t="s">
        <v>4930</v>
      </c>
      <c r="E2742" s="113" t="s">
        <v>788</v>
      </c>
      <c r="F2742" s="114">
        <v>61</v>
      </c>
      <c r="G2742" s="113" t="s">
        <v>4931</v>
      </c>
      <c r="H2742" s="113" t="s">
        <v>205</v>
      </c>
      <c r="I2742" s="113" t="s">
        <v>799</v>
      </c>
      <c r="J2742" s="113" t="s">
        <v>331</v>
      </c>
      <c r="K2742" s="113" t="s">
        <v>382</v>
      </c>
      <c r="L2742" s="113" t="s">
        <v>420</v>
      </c>
      <c r="M2742" s="113" t="s">
        <v>384</v>
      </c>
      <c r="N2742" s="113" t="s">
        <v>35</v>
      </c>
      <c r="O2742" s="113" t="s">
        <v>386</v>
      </c>
      <c r="P2742" s="113" t="s">
        <v>824</v>
      </c>
      <c r="Q2742" s="113">
        <v>7</v>
      </c>
      <c r="R2742" s="113" t="s">
        <v>63</v>
      </c>
      <c r="S2742" s="84" t="str">
        <f t="shared" si="294"/>
        <v>WESTERN TOYO</v>
      </c>
      <c r="T2742" s="84" t="str">
        <f t="shared" si="297"/>
        <v>песочный</v>
      </c>
      <c r="Y2742" s="60">
        <f t="shared" si="298"/>
        <v>2</v>
      </c>
      <c r="Z2742" s="49">
        <f t="shared" si="299"/>
        <v>541</v>
      </c>
      <c r="AA2742" s="60">
        <f t="shared" si="300"/>
        <v>2541</v>
      </c>
    </row>
    <row r="2743" spans="1:27">
      <c r="A2743" s="84" t="str">
        <f t="shared" si="295"/>
        <v>77211068</v>
      </c>
      <c r="B2743" s="84" t="str">
        <f t="shared" si="296"/>
        <v>02-392-18</v>
      </c>
      <c r="C2743" s="113" t="s">
        <v>4935</v>
      </c>
      <c r="D2743" s="113" t="s">
        <v>4936</v>
      </c>
      <c r="E2743" s="113" t="s">
        <v>787</v>
      </c>
      <c r="F2743" s="114">
        <v>57</v>
      </c>
      <c r="G2743" s="113" t="s">
        <v>3764</v>
      </c>
      <c r="H2743" s="113" t="s">
        <v>78</v>
      </c>
      <c r="I2743" s="113" t="s">
        <v>792</v>
      </c>
      <c r="J2743" s="113" t="s">
        <v>327</v>
      </c>
      <c r="K2743" s="113" t="s">
        <v>382</v>
      </c>
      <c r="L2743" s="113" t="s">
        <v>420</v>
      </c>
      <c r="M2743" s="113" t="s">
        <v>388</v>
      </c>
      <c r="N2743" s="113" t="s">
        <v>1569</v>
      </c>
      <c r="O2743" s="113" t="s">
        <v>386</v>
      </c>
      <c r="P2743" s="113" t="s">
        <v>824</v>
      </c>
      <c r="Q2743" s="113">
        <v>8</v>
      </c>
      <c r="R2743" s="113" t="s">
        <v>78</v>
      </c>
      <c r="S2743" s="84" t="str">
        <f t="shared" si="294"/>
        <v>BASEBALL CAP CORD</v>
      </c>
      <c r="T2743" s="84" t="str">
        <f t="shared" si="297"/>
        <v>красный</v>
      </c>
      <c r="Y2743" s="60">
        <f t="shared" si="298"/>
        <v>2</v>
      </c>
      <c r="Z2743" s="49">
        <f t="shared" si="299"/>
        <v>392</v>
      </c>
      <c r="AA2743" s="60">
        <f t="shared" si="300"/>
        <v>2392</v>
      </c>
    </row>
    <row r="2744" spans="1:27">
      <c r="A2744" s="84" t="str">
        <f t="shared" si="295"/>
        <v>77211068</v>
      </c>
      <c r="B2744" s="84" t="str">
        <f t="shared" si="296"/>
        <v>02-392-18</v>
      </c>
      <c r="C2744" s="113" t="s">
        <v>4937</v>
      </c>
      <c r="D2744" s="113" t="s">
        <v>4936</v>
      </c>
      <c r="E2744" s="113" t="s">
        <v>785</v>
      </c>
      <c r="F2744" s="114">
        <v>59</v>
      </c>
      <c r="G2744" s="113" t="s">
        <v>3764</v>
      </c>
      <c r="H2744" s="113" t="s">
        <v>78</v>
      </c>
      <c r="I2744" s="113" t="s">
        <v>792</v>
      </c>
      <c r="J2744" s="113" t="s">
        <v>327</v>
      </c>
      <c r="K2744" s="113" t="s">
        <v>382</v>
      </c>
      <c r="L2744" s="113" t="s">
        <v>420</v>
      </c>
      <c r="M2744" s="113" t="s">
        <v>388</v>
      </c>
      <c r="N2744" s="113" t="s">
        <v>1569</v>
      </c>
      <c r="O2744" s="113" t="s">
        <v>386</v>
      </c>
      <c r="P2744" s="113" t="s">
        <v>824</v>
      </c>
      <c r="Q2744" s="113">
        <v>8</v>
      </c>
      <c r="R2744" s="113" t="s">
        <v>78</v>
      </c>
      <c r="S2744" s="84" t="str">
        <f t="shared" si="294"/>
        <v>BASEBALL CAP CORD</v>
      </c>
      <c r="T2744" s="84" t="str">
        <f t="shared" si="297"/>
        <v>красный</v>
      </c>
      <c r="Y2744" s="60">
        <f t="shared" si="298"/>
        <v>2</v>
      </c>
      <c r="Z2744" s="49">
        <f t="shared" si="299"/>
        <v>392</v>
      </c>
      <c r="AA2744" s="60">
        <f t="shared" si="300"/>
        <v>2392</v>
      </c>
    </row>
    <row r="2745" spans="1:27">
      <c r="A2745" s="84" t="str">
        <f t="shared" si="295"/>
        <v>77211068</v>
      </c>
      <c r="B2745" s="84" t="str">
        <f t="shared" si="296"/>
        <v>02-392-18</v>
      </c>
      <c r="C2745" s="113" t="s">
        <v>4938</v>
      </c>
      <c r="D2745" s="113" t="s">
        <v>4936</v>
      </c>
      <c r="E2745" s="113" t="s">
        <v>788</v>
      </c>
      <c r="F2745" s="114">
        <v>61</v>
      </c>
      <c r="G2745" s="113" t="s">
        <v>3764</v>
      </c>
      <c r="H2745" s="113" t="s">
        <v>78</v>
      </c>
      <c r="I2745" s="113" t="s">
        <v>792</v>
      </c>
      <c r="J2745" s="113" t="s">
        <v>327</v>
      </c>
      <c r="K2745" s="113" t="s">
        <v>382</v>
      </c>
      <c r="L2745" s="113" t="s">
        <v>420</v>
      </c>
      <c r="M2745" s="113" t="s">
        <v>388</v>
      </c>
      <c r="N2745" s="113" t="s">
        <v>1569</v>
      </c>
      <c r="O2745" s="113" t="s">
        <v>386</v>
      </c>
      <c r="P2745" s="113" t="s">
        <v>824</v>
      </c>
      <c r="Q2745" s="113">
        <v>8</v>
      </c>
      <c r="R2745" s="113" t="s">
        <v>78</v>
      </c>
      <c r="S2745" s="84" t="str">
        <f t="shared" si="294"/>
        <v>BASEBALL CAP CORD</v>
      </c>
      <c r="T2745" s="84" t="str">
        <f t="shared" si="297"/>
        <v>красный</v>
      </c>
      <c r="Y2745" s="60">
        <f t="shared" si="298"/>
        <v>2</v>
      </c>
      <c r="Z2745" s="49">
        <f t="shared" si="299"/>
        <v>392</v>
      </c>
      <c r="AA2745" s="60">
        <f t="shared" si="300"/>
        <v>2392</v>
      </c>
    </row>
    <row r="2746" spans="1:27">
      <c r="A2746" s="84" t="str">
        <f t="shared" si="295"/>
        <v>7790502348</v>
      </c>
      <c r="B2746" s="84" t="str">
        <f t="shared" si="296"/>
        <v>02-542-92</v>
      </c>
      <c r="C2746" s="113" t="s">
        <v>4939</v>
      </c>
      <c r="D2746" s="113" t="s">
        <v>4940</v>
      </c>
      <c r="E2746" s="113" t="s">
        <v>787</v>
      </c>
      <c r="F2746" s="114">
        <v>57</v>
      </c>
      <c r="G2746" s="113" t="s">
        <v>4941</v>
      </c>
      <c r="H2746" s="113" t="s">
        <v>175</v>
      </c>
      <c r="I2746" s="113" t="s">
        <v>786</v>
      </c>
      <c r="J2746" s="113" t="s">
        <v>327</v>
      </c>
      <c r="K2746" s="113" t="s">
        <v>382</v>
      </c>
      <c r="L2746" s="113" t="s">
        <v>420</v>
      </c>
      <c r="M2746" s="113" t="s">
        <v>388</v>
      </c>
      <c r="N2746" s="113" t="s">
        <v>44</v>
      </c>
      <c r="O2746" s="113" t="s">
        <v>433</v>
      </c>
      <c r="P2746" s="113" t="s">
        <v>824</v>
      </c>
      <c r="Q2746" s="113">
        <v>348</v>
      </c>
      <c r="R2746" s="113" t="s">
        <v>86</v>
      </c>
      <c r="S2746" s="84" t="str">
        <f t="shared" si="294"/>
        <v>BASEBALL CAP PATCHWORK WOOL</v>
      </c>
      <c r="T2746" s="84" t="str">
        <f t="shared" si="297"/>
        <v>коричневый / синий</v>
      </c>
      <c r="Y2746" s="60">
        <f t="shared" si="298"/>
        <v>2</v>
      </c>
      <c r="Z2746" s="49">
        <f t="shared" si="299"/>
        <v>542</v>
      </c>
      <c r="AA2746" s="60">
        <f t="shared" si="300"/>
        <v>2542</v>
      </c>
    </row>
    <row r="2747" spans="1:27">
      <c r="A2747" s="84" t="str">
        <f t="shared" si="295"/>
        <v>7790502348</v>
      </c>
      <c r="B2747" s="84" t="str">
        <f t="shared" si="296"/>
        <v>02-542-92</v>
      </c>
      <c r="C2747" s="113" t="s">
        <v>4942</v>
      </c>
      <c r="D2747" s="113" t="s">
        <v>4940</v>
      </c>
      <c r="E2747" s="113" t="s">
        <v>785</v>
      </c>
      <c r="F2747" s="114">
        <v>59</v>
      </c>
      <c r="G2747" s="113" t="s">
        <v>4941</v>
      </c>
      <c r="H2747" s="113" t="s">
        <v>175</v>
      </c>
      <c r="I2747" s="113" t="s">
        <v>786</v>
      </c>
      <c r="J2747" s="113" t="s">
        <v>327</v>
      </c>
      <c r="K2747" s="113" t="s">
        <v>382</v>
      </c>
      <c r="L2747" s="113" t="s">
        <v>420</v>
      </c>
      <c r="M2747" s="113" t="s">
        <v>388</v>
      </c>
      <c r="N2747" s="113" t="s">
        <v>44</v>
      </c>
      <c r="O2747" s="113" t="s">
        <v>433</v>
      </c>
      <c r="P2747" s="113" t="s">
        <v>824</v>
      </c>
      <c r="Q2747" s="113">
        <v>348</v>
      </c>
      <c r="R2747" s="113" t="s">
        <v>86</v>
      </c>
      <c r="S2747" s="84" t="str">
        <f t="shared" si="294"/>
        <v>BASEBALL CAP PATCHWORK WOOL</v>
      </c>
      <c r="T2747" s="84" t="str">
        <f t="shared" si="297"/>
        <v>коричневый / синий</v>
      </c>
      <c r="Y2747" s="60">
        <f t="shared" si="298"/>
        <v>2</v>
      </c>
      <c r="Z2747" s="49">
        <f t="shared" si="299"/>
        <v>542</v>
      </c>
      <c r="AA2747" s="60">
        <f t="shared" si="300"/>
        <v>2542</v>
      </c>
    </row>
    <row r="2748" spans="1:27">
      <c r="A2748" s="84" t="str">
        <f t="shared" si="295"/>
        <v>7790502348</v>
      </c>
      <c r="B2748" s="84" t="str">
        <f t="shared" si="296"/>
        <v>02-542-92</v>
      </c>
      <c r="C2748" s="113" t="s">
        <v>4943</v>
      </c>
      <c r="D2748" s="113" t="s">
        <v>4940</v>
      </c>
      <c r="E2748" s="113" t="s">
        <v>788</v>
      </c>
      <c r="F2748" s="114">
        <v>61</v>
      </c>
      <c r="G2748" s="113" t="s">
        <v>4941</v>
      </c>
      <c r="H2748" s="113" t="s">
        <v>175</v>
      </c>
      <c r="I2748" s="113" t="s">
        <v>786</v>
      </c>
      <c r="J2748" s="113" t="s">
        <v>327</v>
      </c>
      <c r="K2748" s="113" t="s">
        <v>382</v>
      </c>
      <c r="L2748" s="113" t="s">
        <v>420</v>
      </c>
      <c r="M2748" s="113" t="s">
        <v>388</v>
      </c>
      <c r="N2748" s="113" t="s">
        <v>44</v>
      </c>
      <c r="O2748" s="113" t="s">
        <v>433</v>
      </c>
      <c r="P2748" s="113" t="s">
        <v>824</v>
      </c>
      <c r="Q2748" s="113">
        <v>348</v>
      </c>
      <c r="R2748" s="113" t="s">
        <v>86</v>
      </c>
      <c r="S2748" s="84" t="str">
        <f t="shared" si="294"/>
        <v>BASEBALL CAP PATCHWORK WOOL</v>
      </c>
      <c r="T2748" s="84" t="str">
        <f t="shared" si="297"/>
        <v>коричневый / синий</v>
      </c>
      <c r="Y2748" s="60">
        <f t="shared" si="298"/>
        <v>2</v>
      </c>
      <c r="Z2748" s="49">
        <f t="shared" si="299"/>
        <v>542</v>
      </c>
      <c r="AA2748" s="60">
        <f t="shared" si="300"/>
        <v>2542</v>
      </c>
    </row>
    <row r="2749" spans="1:27">
      <c r="A2749" s="84" t="str">
        <f t="shared" si="295"/>
        <v>7790502348</v>
      </c>
      <c r="B2749" s="84" t="str">
        <f t="shared" si="296"/>
        <v>02-542-92</v>
      </c>
      <c r="C2749" s="113" t="s">
        <v>4944</v>
      </c>
      <c r="D2749" s="113" t="s">
        <v>4940</v>
      </c>
      <c r="E2749" s="113" t="s">
        <v>789</v>
      </c>
      <c r="F2749" s="114">
        <v>63</v>
      </c>
      <c r="G2749" s="113" t="s">
        <v>4941</v>
      </c>
      <c r="H2749" s="113" t="s">
        <v>175</v>
      </c>
      <c r="I2749" s="113" t="s">
        <v>786</v>
      </c>
      <c r="J2749" s="113" t="s">
        <v>327</v>
      </c>
      <c r="K2749" s="113" t="s">
        <v>382</v>
      </c>
      <c r="L2749" s="113" t="s">
        <v>420</v>
      </c>
      <c r="M2749" s="113" t="s">
        <v>388</v>
      </c>
      <c r="N2749" s="113" t="s">
        <v>44</v>
      </c>
      <c r="O2749" s="113" t="s">
        <v>433</v>
      </c>
      <c r="P2749" s="113" t="s">
        <v>824</v>
      </c>
      <c r="Q2749" s="113">
        <v>348</v>
      </c>
      <c r="R2749" s="113" t="s">
        <v>86</v>
      </c>
      <c r="S2749" s="84" t="str">
        <f t="shared" si="294"/>
        <v>BASEBALL CAP PATCHWORK WOOL</v>
      </c>
      <c r="T2749" s="84" t="str">
        <f t="shared" si="297"/>
        <v>коричневый / синий</v>
      </c>
      <c r="Y2749" s="60">
        <f t="shared" si="298"/>
        <v>2</v>
      </c>
      <c r="Z2749" s="49">
        <f t="shared" si="299"/>
        <v>542</v>
      </c>
      <c r="AA2749" s="60">
        <f t="shared" si="300"/>
        <v>2542</v>
      </c>
    </row>
    <row r="2750" spans="1:27">
      <c r="A2750" s="84" t="str">
        <f t="shared" si="295"/>
        <v>94972206</v>
      </c>
      <c r="B2750" s="84" t="str">
        <f t="shared" si="296"/>
        <v>02-543-66</v>
      </c>
      <c r="C2750" s="113" t="s">
        <v>4945</v>
      </c>
      <c r="D2750" s="113" t="s">
        <v>4946</v>
      </c>
      <c r="E2750" s="113">
        <v>9</v>
      </c>
      <c r="F2750" s="114">
        <v>9</v>
      </c>
      <c r="G2750" s="113" t="s">
        <v>4947</v>
      </c>
      <c r="H2750" s="113" t="s">
        <v>170</v>
      </c>
      <c r="I2750" s="113" t="s">
        <v>810</v>
      </c>
      <c r="J2750" s="113" t="s">
        <v>347</v>
      </c>
      <c r="K2750" s="113" t="s">
        <v>382</v>
      </c>
      <c r="L2750" s="113" t="s">
        <v>420</v>
      </c>
      <c r="M2750" s="113" t="s">
        <v>388</v>
      </c>
      <c r="N2750" s="113" t="s">
        <v>32</v>
      </c>
      <c r="O2750" s="113" t="s">
        <v>386</v>
      </c>
      <c r="P2750" s="113" t="s">
        <v>824</v>
      </c>
      <c r="Q2750" s="113">
        <v>6</v>
      </c>
      <c r="R2750" s="113" t="s">
        <v>86</v>
      </c>
      <c r="S2750" s="84" t="str">
        <f t="shared" si="294"/>
        <v>MITTENS WOOL / GOAT NAPPA</v>
      </c>
      <c r="T2750" s="84" t="str">
        <f t="shared" si="297"/>
        <v>коричневый / красный</v>
      </c>
      <c r="Y2750" s="60">
        <f t="shared" si="298"/>
        <v>2</v>
      </c>
      <c r="Z2750" s="49">
        <f t="shared" si="299"/>
        <v>543</v>
      </c>
      <c r="AA2750" s="60">
        <f t="shared" si="300"/>
        <v>2543</v>
      </c>
    </row>
    <row r="2751" spans="1:27">
      <c r="A2751" s="84" t="str">
        <f t="shared" si="295"/>
        <v>661010931</v>
      </c>
      <c r="B2751" s="84" t="str">
        <f t="shared" si="296"/>
        <v>02-544-08</v>
      </c>
      <c r="C2751" s="113" t="s">
        <v>4948</v>
      </c>
      <c r="D2751" s="113" t="s">
        <v>4949</v>
      </c>
      <c r="E2751" s="113" t="s">
        <v>787</v>
      </c>
      <c r="F2751" s="114">
        <v>57</v>
      </c>
      <c r="G2751" s="113" t="s">
        <v>4950</v>
      </c>
      <c r="H2751" s="113" t="s">
        <v>83</v>
      </c>
      <c r="I2751" s="113" t="s">
        <v>4951</v>
      </c>
      <c r="J2751" s="113" t="s">
        <v>320</v>
      </c>
      <c r="K2751" s="113" t="s">
        <v>382</v>
      </c>
      <c r="L2751" s="113" t="s">
        <v>420</v>
      </c>
      <c r="M2751" s="113" t="s">
        <v>388</v>
      </c>
      <c r="N2751" s="113" t="s">
        <v>44</v>
      </c>
      <c r="O2751" s="113" t="s">
        <v>433</v>
      </c>
      <c r="P2751" s="113" t="s">
        <v>824</v>
      </c>
      <c r="Q2751" s="113">
        <v>31</v>
      </c>
      <c r="R2751" s="113" t="s">
        <v>83</v>
      </c>
      <c r="S2751" s="84" t="str">
        <f t="shared" si="294"/>
        <v>TEXAS WOOL</v>
      </c>
      <c r="T2751" s="84" t="str">
        <f t="shared" si="297"/>
        <v>серый</v>
      </c>
      <c r="Y2751" s="60">
        <f t="shared" si="298"/>
        <v>2</v>
      </c>
      <c r="Z2751" s="49">
        <f t="shared" si="299"/>
        <v>544</v>
      </c>
      <c r="AA2751" s="60">
        <f t="shared" si="300"/>
        <v>2544</v>
      </c>
    </row>
    <row r="2752" spans="1:27">
      <c r="A2752" s="84" t="str">
        <f t="shared" si="295"/>
        <v>661010931</v>
      </c>
      <c r="B2752" s="84" t="str">
        <f t="shared" si="296"/>
        <v>02-544-08</v>
      </c>
      <c r="C2752" s="113" t="s">
        <v>4952</v>
      </c>
      <c r="D2752" s="113" t="s">
        <v>4949</v>
      </c>
      <c r="E2752" s="113" t="s">
        <v>785</v>
      </c>
      <c r="F2752" s="114">
        <v>59</v>
      </c>
      <c r="G2752" s="113" t="s">
        <v>4950</v>
      </c>
      <c r="H2752" s="113" t="s">
        <v>83</v>
      </c>
      <c r="I2752" s="113" t="s">
        <v>4951</v>
      </c>
      <c r="J2752" s="113" t="s">
        <v>320</v>
      </c>
      <c r="K2752" s="113" t="s">
        <v>382</v>
      </c>
      <c r="L2752" s="113" t="s">
        <v>420</v>
      </c>
      <c r="M2752" s="113" t="s">
        <v>388</v>
      </c>
      <c r="N2752" s="113" t="s">
        <v>44</v>
      </c>
      <c r="O2752" s="113" t="s">
        <v>433</v>
      </c>
      <c r="P2752" s="113" t="s">
        <v>824</v>
      </c>
      <c r="Q2752" s="113">
        <v>31</v>
      </c>
      <c r="R2752" s="113" t="s">
        <v>83</v>
      </c>
      <c r="S2752" s="84" t="str">
        <f t="shared" si="294"/>
        <v>TEXAS WOOL</v>
      </c>
      <c r="T2752" s="84" t="str">
        <f t="shared" si="297"/>
        <v>серый</v>
      </c>
      <c r="Y2752" s="60">
        <f t="shared" si="298"/>
        <v>2</v>
      </c>
      <c r="Z2752" s="49">
        <f t="shared" si="299"/>
        <v>544</v>
      </c>
      <c r="AA2752" s="60">
        <f t="shared" si="300"/>
        <v>2544</v>
      </c>
    </row>
    <row r="2753" spans="1:27">
      <c r="A2753" s="84" t="str">
        <f t="shared" si="295"/>
        <v>661010931</v>
      </c>
      <c r="B2753" s="84" t="str">
        <f t="shared" si="296"/>
        <v>02-544-08</v>
      </c>
      <c r="C2753" s="113" t="s">
        <v>4953</v>
      </c>
      <c r="D2753" s="113" t="s">
        <v>4949</v>
      </c>
      <c r="E2753" s="113" t="s">
        <v>788</v>
      </c>
      <c r="F2753" s="114">
        <v>61</v>
      </c>
      <c r="G2753" s="113" t="s">
        <v>4950</v>
      </c>
      <c r="H2753" s="113" t="s">
        <v>83</v>
      </c>
      <c r="I2753" s="113" t="s">
        <v>4951</v>
      </c>
      <c r="J2753" s="113" t="s">
        <v>320</v>
      </c>
      <c r="K2753" s="113" t="s">
        <v>382</v>
      </c>
      <c r="L2753" s="113" t="s">
        <v>420</v>
      </c>
      <c r="M2753" s="113" t="s">
        <v>388</v>
      </c>
      <c r="N2753" s="113" t="s">
        <v>44</v>
      </c>
      <c r="O2753" s="113" t="s">
        <v>433</v>
      </c>
      <c r="P2753" s="113" t="s">
        <v>824</v>
      </c>
      <c r="Q2753" s="113">
        <v>31</v>
      </c>
      <c r="R2753" s="113" t="s">
        <v>83</v>
      </c>
      <c r="S2753" s="84" t="str">
        <f t="shared" si="294"/>
        <v>TEXAS WOOL</v>
      </c>
      <c r="T2753" s="84" t="str">
        <f t="shared" si="297"/>
        <v>серый</v>
      </c>
      <c r="Y2753" s="60">
        <f t="shared" si="298"/>
        <v>2</v>
      </c>
      <c r="Z2753" s="49">
        <f t="shared" si="299"/>
        <v>544</v>
      </c>
      <c r="AA2753" s="60">
        <f t="shared" si="300"/>
        <v>2544</v>
      </c>
    </row>
    <row r="2754" spans="1:27">
      <c r="A2754" s="84" t="str">
        <f t="shared" si="295"/>
        <v>661010931</v>
      </c>
      <c r="B2754" s="84" t="str">
        <f t="shared" si="296"/>
        <v>02-544-08</v>
      </c>
      <c r="C2754" s="113" t="s">
        <v>4954</v>
      </c>
      <c r="D2754" s="113" t="s">
        <v>4949</v>
      </c>
      <c r="E2754" s="113" t="s">
        <v>789</v>
      </c>
      <c r="F2754" s="114">
        <v>63</v>
      </c>
      <c r="G2754" s="113" t="s">
        <v>4950</v>
      </c>
      <c r="H2754" s="113" t="s">
        <v>83</v>
      </c>
      <c r="I2754" s="113" t="s">
        <v>4951</v>
      </c>
      <c r="J2754" s="113" t="s">
        <v>320</v>
      </c>
      <c r="K2754" s="113" t="s">
        <v>382</v>
      </c>
      <c r="L2754" s="113" t="s">
        <v>420</v>
      </c>
      <c r="M2754" s="113" t="s">
        <v>388</v>
      </c>
      <c r="N2754" s="113" t="s">
        <v>44</v>
      </c>
      <c r="O2754" s="113" t="s">
        <v>433</v>
      </c>
      <c r="P2754" s="113" t="s">
        <v>824</v>
      </c>
      <c r="Q2754" s="113">
        <v>31</v>
      </c>
      <c r="R2754" s="113" t="s">
        <v>83</v>
      </c>
      <c r="S2754" s="84" t="str">
        <f t="shared" ref="S2754:S2817" si="301">IF(A2754&lt;&gt;"",IF(FIND(" ",G2754)&gt;=1,MID(G2754,FIND(" ",G2754)+1,LEN(G2754)),""),"")</f>
        <v>TEXAS WOOL</v>
      </c>
      <c r="T2754" s="84" t="str">
        <f t="shared" si="297"/>
        <v>серый</v>
      </c>
      <c r="Y2754" s="60">
        <f t="shared" si="298"/>
        <v>2</v>
      </c>
      <c r="Z2754" s="49">
        <f t="shared" si="299"/>
        <v>544</v>
      </c>
      <c r="AA2754" s="60">
        <f t="shared" si="300"/>
        <v>2544</v>
      </c>
    </row>
    <row r="2755" spans="1:27">
      <c r="A2755" s="84" t="str">
        <f t="shared" ref="A2755:A2818" si="302">IF(G2755&amp;Q2755&lt;&gt;"",IF(FIND(" ",G2755)&gt;=1,MID(G2755,1,FIND(" ",G2755)-1)&amp;Q2755,G2755&amp;Q2755),"")</f>
        <v>661010961</v>
      </c>
      <c r="B2755" s="84" t="str">
        <f t="shared" ref="B2755:B2818" si="303">IF(C2755&lt;&gt;"",LEFT(C2755,9),"")</f>
        <v>02-544-14</v>
      </c>
      <c r="C2755" s="113" t="s">
        <v>4955</v>
      </c>
      <c r="D2755" s="113" t="s">
        <v>4956</v>
      </c>
      <c r="E2755" s="113" t="s">
        <v>787</v>
      </c>
      <c r="F2755" s="114">
        <v>57</v>
      </c>
      <c r="G2755" s="113" t="s">
        <v>4950</v>
      </c>
      <c r="H2755" s="113" t="s">
        <v>86</v>
      </c>
      <c r="I2755" s="113" t="s">
        <v>4951</v>
      </c>
      <c r="J2755" s="113" t="s">
        <v>320</v>
      </c>
      <c r="K2755" s="113" t="s">
        <v>382</v>
      </c>
      <c r="L2755" s="113" t="s">
        <v>420</v>
      </c>
      <c r="M2755" s="113" t="s">
        <v>388</v>
      </c>
      <c r="N2755" s="113" t="s">
        <v>44</v>
      </c>
      <c r="O2755" s="113" t="s">
        <v>433</v>
      </c>
      <c r="P2755" s="113" t="s">
        <v>824</v>
      </c>
      <c r="Q2755" s="113">
        <v>61</v>
      </c>
      <c r="R2755" s="113" t="s">
        <v>86</v>
      </c>
      <c r="S2755" s="84" t="str">
        <f t="shared" si="301"/>
        <v>TEXAS WOOL</v>
      </c>
      <c r="T2755" s="84" t="str">
        <f t="shared" ref="T2755:T2818" si="304">IF(H2755&lt;&gt;"",H2755,"")</f>
        <v>коричневый</v>
      </c>
      <c r="Y2755" s="60">
        <f t="shared" ref="Y2755:Y2818" si="305">IFERROR(VALUE(MID($C2755,1,2)),0)</f>
        <v>2</v>
      </c>
      <c r="Z2755" s="49">
        <f t="shared" ref="Z2755:Z2818" si="306">IFERROR(VALUE(MID($C2755,4,3)),0)</f>
        <v>544</v>
      </c>
      <c r="AA2755" s="60">
        <f t="shared" ref="AA2755:AA2818" si="307">VALUE(RIGHT("00"&amp;Y2755,2)&amp;RIGHT("000"&amp;Z2755,3))</f>
        <v>2544</v>
      </c>
    </row>
    <row r="2756" spans="1:27">
      <c r="A2756" s="84" t="str">
        <f t="shared" si="302"/>
        <v>661010961</v>
      </c>
      <c r="B2756" s="84" t="str">
        <f t="shared" si="303"/>
        <v>02-544-14</v>
      </c>
      <c r="C2756" s="113" t="s">
        <v>4957</v>
      </c>
      <c r="D2756" s="113" t="s">
        <v>4956</v>
      </c>
      <c r="E2756" s="113" t="s">
        <v>785</v>
      </c>
      <c r="F2756" s="114">
        <v>59</v>
      </c>
      <c r="G2756" s="113" t="s">
        <v>4950</v>
      </c>
      <c r="H2756" s="113" t="s">
        <v>86</v>
      </c>
      <c r="I2756" s="113" t="s">
        <v>4951</v>
      </c>
      <c r="J2756" s="113" t="s">
        <v>320</v>
      </c>
      <c r="K2756" s="113" t="s">
        <v>382</v>
      </c>
      <c r="L2756" s="113" t="s">
        <v>420</v>
      </c>
      <c r="M2756" s="113" t="s">
        <v>388</v>
      </c>
      <c r="N2756" s="113" t="s">
        <v>44</v>
      </c>
      <c r="O2756" s="113" t="s">
        <v>433</v>
      </c>
      <c r="P2756" s="113" t="s">
        <v>824</v>
      </c>
      <c r="Q2756" s="113">
        <v>61</v>
      </c>
      <c r="R2756" s="113" t="s">
        <v>86</v>
      </c>
      <c r="S2756" s="84" t="str">
        <f t="shared" si="301"/>
        <v>TEXAS WOOL</v>
      </c>
      <c r="T2756" s="84" t="str">
        <f t="shared" si="304"/>
        <v>коричневый</v>
      </c>
      <c r="Y2756" s="60">
        <f t="shared" si="305"/>
        <v>2</v>
      </c>
      <c r="Z2756" s="49">
        <f t="shared" si="306"/>
        <v>544</v>
      </c>
      <c r="AA2756" s="60">
        <f t="shared" si="307"/>
        <v>2544</v>
      </c>
    </row>
    <row r="2757" spans="1:27">
      <c r="A2757" s="84" t="str">
        <f t="shared" si="302"/>
        <v>661010961</v>
      </c>
      <c r="B2757" s="84" t="str">
        <f t="shared" si="303"/>
        <v>02-544-14</v>
      </c>
      <c r="C2757" s="113" t="s">
        <v>4958</v>
      </c>
      <c r="D2757" s="113" t="s">
        <v>4956</v>
      </c>
      <c r="E2757" s="113" t="s">
        <v>788</v>
      </c>
      <c r="F2757" s="114">
        <v>61</v>
      </c>
      <c r="G2757" s="113" t="s">
        <v>4950</v>
      </c>
      <c r="H2757" s="113" t="s">
        <v>86</v>
      </c>
      <c r="I2757" s="113" t="s">
        <v>4951</v>
      </c>
      <c r="J2757" s="113" t="s">
        <v>320</v>
      </c>
      <c r="K2757" s="113" t="s">
        <v>382</v>
      </c>
      <c r="L2757" s="113" t="s">
        <v>420</v>
      </c>
      <c r="M2757" s="113" t="s">
        <v>388</v>
      </c>
      <c r="N2757" s="113" t="s">
        <v>44</v>
      </c>
      <c r="O2757" s="113" t="s">
        <v>433</v>
      </c>
      <c r="P2757" s="113" t="s">
        <v>824</v>
      </c>
      <c r="Q2757" s="113">
        <v>61</v>
      </c>
      <c r="R2757" s="113" t="s">
        <v>86</v>
      </c>
      <c r="S2757" s="84" t="str">
        <f t="shared" si="301"/>
        <v>TEXAS WOOL</v>
      </c>
      <c r="T2757" s="84" t="str">
        <f t="shared" si="304"/>
        <v>коричневый</v>
      </c>
      <c r="Y2757" s="60">
        <f t="shared" si="305"/>
        <v>2</v>
      </c>
      <c r="Z2757" s="49">
        <f t="shared" si="306"/>
        <v>544</v>
      </c>
      <c r="AA2757" s="60">
        <f t="shared" si="307"/>
        <v>2544</v>
      </c>
    </row>
    <row r="2758" spans="1:27">
      <c r="A2758" s="84" t="str">
        <f t="shared" si="302"/>
        <v>661010961</v>
      </c>
      <c r="B2758" s="84" t="str">
        <f t="shared" si="303"/>
        <v>02-544-14</v>
      </c>
      <c r="C2758" s="113" t="s">
        <v>4959</v>
      </c>
      <c r="D2758" s="113" t="s">
        <v>4956</v>
      </c>
      <c r="E2758" s="113" t="s">
        <v>789</v>
      </c>
      <c r="F2758" s="114">
        <v>63</v>
      </c>
      <c r="G2758" s="113" t="s">
        <v>4950</v>
      </c>
      <c r="H2758" s="113" t="s">
        <v>86</v>
      </c>
      <c r="I2758" s="113" t="s">
        <v>4951</v>
      </c>
      <c r="J2758" s="113" t="s">
        <v>320</v>
      </c>
      <c r="K2758" s="113" t="s">
        <v>382</v>
      </c>
      <c r="L2758" s="113" t="s">
        <v>420</v>
      </c>
      <c r="M2758" s="113" t="s">
        <v>388</v>
      </c>
      <c r="N2758" s="113" t="s">
        <v>44</v>
      </c>
      <c r="O2758" s="113" t="s">
        <v>433</v>
      </c>
      <c r="P2758" s="113" t="s">
        <v>824</v>
      </c>
      <c r="Q2758" s="113">
        <v>61</v>
      </c>
      <c r="R2758" s="113" t="s">
        <v>86</v>
      </c>
      <c r="S2758" s="84" t="str">
        <f t="shared" si="301"/>
        <v>TEXAS WOOL</v>
      </c>
      <c r="T2758" s="84" t="str">
        <f t="shared" si="304"/>
        <v>коричневый</v>
      </c>
      <c r="Y2758" s="60">
        <f t="shared" si="305"/>
        <v>2</v>
      </c>
      <c r="Z2758" s="49">
        <f t="shared" si="306"/>
        <v>544</v>
      </c>
      <c r="AA2758" s="60">
        <f t="shared" si="307"/>
        <v>2544</v>
      </c>
    </row>
    <row r="2759" spans="1:27">
      <c r="A2759" s="84" t="str">
        <f t="shared" si="302"/>
        <v>6610203227</v>
      </c>
      <c r="B2759" s="84" t="str">
        <f t="shared" si="303"/>
        <v>02-545-06</v>
      </c>
      <c r="C2759" s="113" t="s">
        <v>4960</v>
      </c>
      <c r="D2759" s="113" t="s">
        <v>4961</v>
      </c>
      <c r="E2759" s="113" t="s">
        <v>787</v>
      </c>
      <c r="F2759" s="114">
        <v>57</v>
      </c>
      <c r="G2759" s="113" t="s">
        <v>4962</v>
      </c>
      <c r="H2759" s="113" t="s">
        <v>71</v>
      </c>
      <c r="I2759" s="113" t="s">
        <v>786</v>
      </c>
      <c r="J2759" s="113" t="s">
        <v>320</v>
      </c>
      <c r="K2759" s="113" t="s">
        <v>382</v>
      </c>
      <c r="L2759" s="113" t="s">
        <v>420</v>
      </c>
      <c r="M2759" s="113" t="s">
        <v>388</v>
      </c>
      <c r="N2759" s="113" t="s">
        <v>44</v>
      </c>
      <c r="O2759" s="113" t="s">
        <v>433</v>
      </c>
      <c r="P2759" s="113" t="s">
        <v>824</v>
      </c>
      <c r="Q2759" s="113">
        <v>227</v>
      </c>
      <c r="R2759" s="113" t="s">
        <v>71</v>
      </c>
      <c r="S2759" s="84" t="str">
        <f t="shared" si="301"/>
        <v>TEXAS LAMBSWOOL CHECK</v>
      </c>
      <c r="T2759" s="84" t="str">
        <f t="shared" si="304"/>
        <v>синий</v>
      </c>
      <c r="Y2759" s="60">
        <f t="shared" si="305"/>
        <v>2</v>
      </c>
      <c r="Z2759" s="49">
        <f t="shared" si="306"/>
        <v>545</v>
      </c>
      <c r="AA2759" s="60">
        <f t="shared" si="307"/>
        <v>2545</v>
      </c>
    </row>
    <row r="2760" spans="1:27">
      <c r="A2760" s="84" t="str">
        <f t="shared" si="302"/>
        <v>6610203227</v>
      </c>
      <c r="B2760" s="84" t="str">
        <f t="shared" si="303"/>
        <v>02-545-06</v>
      </c>
      <c r="C2760" s="113" t="s">
        <v>4963</v>
      </c>
      <c r="D2760" s="113" t="s">
        <v>4961</v>
      </c>
      <c r="E2760" s="113" t="s">
        <v>785</v>
      </c>
      <c r="F2760" s="114">
        <v>59</v>
      </c>
      <c r="G2760" s="113" t="s">
        <v>4962</v>
      </c>
      <c r="H2760" s="113" t="s">
        <v>71</v>
      </c>
      <c r="I2760" s="113" t="s">
        <v>786</v>
      </c>
      <c r="J2760" s="113" t="s">
        <v>320</v>
      </c>
      <c r="K2760" s="113" t="s">
        <v>382</v>
      </c>
      <c r="L2760" s="113" t="s">
        <v>420</v>
      </c>
      <c r="M2760" s="113" t="s">
        <v>388</v>
      </c>
      <c r="N2760" s="113" t="s">
        <v>44</v>
      </c>
      <c r="O2760" s="113" t="s">
        <v>433</v>
      </c>
      <c r="P2760" s="113" t="s">
        <v>824</v>
      </c>
      <c r="Q2760" s="113">
        <v>227</v>
      </c>
      <c r="R2760" s="113" t="s">
        <v>71</v>
      </c>
      <c r="S2760" s="84" t="str">
        <f t="shared" si="301"/>
        <v>TEXAS LAMBSWOOL CHECK</v>
      </c>
      <c r="T2760" s="84" t="str">
        <f t="shared" si="304"/>
        <v>синий</v>
      </c>
      <c r="Y2760" s="60">
        <f t="shared" si="305"/>
        <v>2</v>
      </c>
      <c r="Z2760" s="49">
        <f t="shared" si="306"/>
        <v>545</v>
      </c>
      <c r="AA2760" s="60">
        <f t="shared" si="307"/>
        <v>2545</v>
      </c>
    </row>
    <row r="2761" spans="1:27">
      <c r="A2761" s="84" t="str">
        <f t="shared" si="302"/>
        <v>6610203227</v>
      </c>
      <c r="B2761" s="84" t="str">
        <f t="shared" si="303"/>
        <v>02-545-06</v>
      </c>
      <c r="C2761" s="113" t="s">
        <v>4964</v>
      </c>
      <c r="D2761" s="113" t="s">
        <v>4961</v>
      </c>
      <c r="E2761" s="113" t="s">
        <v>789</v>
      </c>
      <c r="F2761" s="114">
        <v>63</v>
      </c>
      <c r="G2761" s="113" t="s">
        <v>4962</v>
      </c>
      <c r="H2761" s="113" t="s">
        <v>71</v>
      </c>
      <c r="I2761" s="113" t="s">
        <v>786</v>
      </c>
      <c r="J2761" s="113" t="s">
        <v>320</v>
      </c>
      <c r="K2761" s="113" t="s">
        <v>382</v>
      </c>
      <c r="L2761" s="113" t="s">
        <v>420</v>
      </c>
      <c r="M2761" s="113" t="s">
        <v>388</v>
      </c>
      <c r="N2761" s="113" t="s">
        <v>44</v>
      </c>
      <c r="O2761" s="113" t="s">
        <v>433</v>
      </c>
      <c r="P2761" s="113" t="s">
        <v>824</v>
      </c>
      <c r="Q2761" s="113">
        <v>227</v>
      </c>
      <c r="R2761" s="113" t="s">
        <v>71</v>
      </c>
      <c r="S2761" s="84" t="str">
        <f t="shared" si="301"/>
        <v>TEXAS LAMBSWOOL CHECK</v>
      </c>
      <c r="T2761" s="84" t="str">
        <f t="shared" si="304"/>
        <v>синий</v>
      </c>
      <c r="Y2761" s="60">
        <f t="shared" si="305"/>
        <v>2</v>
      </c>
      <c r="Z2761" s="49">
        <f t="shared" si="306"/>
        <v>545</v>
      </c>
      <c r="AA2761" s="60">
        <f t="shared" si="307"/>
        <v>2545</v>
      </c>
    </row>
    <row r="2762" spans="1:27">
      <c r="A2762" s="84" t="str">
        <f t="shared" si="302"/>
        <v>6610203285</v>
      </c>
      <c r="B2762" s="84" t="str">
        <f t="shared" si="303"/>
        <v>02-545-14</v>
      </c>
      <c r="C2762" s="113" t="s">
        <v>4965</v>
      </c>
      <c r="D2762" s="113" t="s">
        <v>4966</v>
      </c>
      <c r="E2762" s="113" t="s">
        <v>787</v>
      </c>
      <c r="F2762" s="114">
        <v>57</v>
      </c>
      <c r="G2762" s="113" t="s">
        <v>4962</v>
      </c>
      <c r="H2762" s="113" t="s">
        <v>86</v>
      </c>
      <c r="I2762" s="113" t="s">
        <v>786</v>
      </c>
      <c r="J2762" s="113" t="s">
        <v>320</v>
      </c>
      <c r="K2762" s="113" t="s">
        <v>382</v>
      </c>
      <c r="L2762" s="113" t="s">
        <v>420</v>
      </c>
      <c r="M2762" s="113" t="s">
        <v>388</v>
      </c>
      <c r="N2762" s="113" t="s">
        <v>44</v>
      </c>
      <c r="O2762" s="113" t="s">
        <v>433</v>
      </c>
      <c r="P2762" s="113" t="s">
        <v>824</v>
      </c>
      <c r="Q2762" s="113">
        <v>285</v>
      </c>
      <c r="R2762" s="113" t="s">
        <v>86</v>
      </c>
      <c r="S2762" s="84" t="str">
        <f t="shared" si="301"/>
        <v>TEXAS LAMBSWOOL CHECK</v>
      </c>
      <c r="T2762" s="84" t="str">
        <f t="shared" si="304"/>
        <v>коричневый</v>
      </c>
      <c r="Y2762" s="60">
        <f t="shared" si="305"/>
        <v>2</v>
      </c>
      <c r="Z2762" s="49">
        <f t="shared" si="306"/>
        <v>545</v>
      </c>
      <c r="AA2762" s="60">
        <f t="shared" si="307"/>
        <v>2545</v>
      </c>
    </row>
    <row r="2763" spans="1:27">
      <c r="A2763" s="84" t="str">
        <f t="shared" si="302"/>
        <v>6610203285</v>
      </c>
      <c r="B2763" s="84" t="str">
        <f t="shared" si="303"/>
        <v>02-545-14</v>
      </c>
      <c r="C2763" s="113" t="s">
        <v>4967</v>
      </c>
      <c r="D2763" s="113" t="s">
        <v>4966</v>
      </c>
      <c r="E2763" s="113" t="s">
        <v>797</v>
      </c>
      <c r="F2763" s="114">
        <v>58</v>
      </c>
      <c r="G2763" s="113" t="s">
        <v>4962</v>
      </c>
      <c r="H2763" s="113" t="s">
        <v>86</v>
      </c>
      <c r="I2763" s="113" t="s">
        <v>786</v>
      </c>
      <c r="J2763" s="113" t="s">
        <v>320</v>
      </c>
      <c r="K2763" s="113" t="s">
        <v>382</v>
      </c>
      <c r="L2763" s="113" t="s">
        <v>420</v>
      </c>
      <c r="M2763" s="113" t="s">
        <v>388</v>
      </c>
      <c r="N2763" s="113" t="s">
        <v>44</v>
      </c>
      <c r="O2763" s="113" t="s">
        <v>433</v>
      </c>
      <c r="P2763" s="113" t="s">
        <v>824</v>
      </c>
      <c r="Q2763" s="113">
        <v>285</v>
      </c>
      <c r="R2763" s="113" t="s">
        <v>86</v>
      </c>
      <c r="S2763" s="84" t="str">
        <f t="shared" si="301"/>
        <v>TEXAS LAMBSWOOL CHECK</v>
      </c>
      <c r="T2763" s="84" t="str">
        <f t="shared" si="304"/>
        <v>коричневый</v>
      </c>
      <c r="Y2763" s="60">
        <f t="shared" si="305"/>
        <v>2</v>
      </c>
      <c r="Z2763" s="49">
        <f t="shared" si="306"/>
        <v>545</v>
      </c>
      <c r="AA2763" s="60">
        <f t="shared" si="307"/>
        <v>2545</v>
      </c>
    </row>
    <row r="2764" spans="1:27">
      <c r="A2764" s="84" t="str">
        <f t="shared" si="302"/>
        <v>6610203285</v>
      </c>
      <c r="B2764" s="84" t="str">
        <f t="shared" si="303"/>
        <v>02-545-14</v>
      </c>
      <c r="C2764" s="113" t="s">
        <v>4968</v>
      </c>
      <c r="D2764" s="113" t="s">
        <v>4966</v>
      </c>
      <c r="E2764" s="113" t="s">
        <v>785</v>
      </c>
      <c r="F2764" s="114">
        <v>59</v>
      </c>
      <c r="G2764" s="113" t="s">
        <v>4962</v>
      </c>
      <c r="H2764" s="113" t="s">
        <v>86</v>
      </c>
      <c r="I2764" s="113" t="s">
        <v>786</v>
      </c>
      <c r="J2764" s="113" t="s">
        <v>320</v>
      </c>
      <c r="K2764" s="113" t="s">
        <v>382</v>
      </c>
      <c r="L2764" s="113" t="s">
        <v>420</v>
      </c>
      <c r="M2764" s="113" t="s">
        <v>388</v>
      </c>
      <c r="N2764" s="113" t="s">
        <v>44</v>
      </c>
      <c r="O2764" s="113" t="s">
        <v>433</v>
      </c>
      <c r="P2764" s="113" t="s">
        <v>824</v>
      </c>
      <c r="Q2764" s="113">
        <v>285</v>
      </c>
      <c r="R2764" s="113" t="s">
        <v>86</v>
      </c>
      <c r="S2764" s="84" t="str">
        <f t="shared" si="301"/>
        <v>TEXAS LAMBSWOOL CHECK</v>
      </c>
      <c r="T2764" s="84" t="str">
        <f t="shared" si="304"/>
        <v>коричневый</v>
      </c>
      <c r="Y2764" s="60">
        <f t="shared" si="305"/>
        <v>2</v>
      </c>
      <c r="Z2764" s="49">
        <f t="shared" si="306"/>
        <v>545</v>
      </c>
      <c r="AA2764" s="60">
        <f t="shared" si="307"/>
        <v>2545</v>
      </c>
    </row>
    <row r="2765" spans="1:27">
      <c r="A2765" s="84" t="str">
        <f t="shared" si="302"/>
        <v>6610203285</v>
      </c>
      <c r="B2765" s="84" t="str">
        <f t="shared" si="303"/>
        <v>02-545-14</v>
      </c>
      <c r="C2765" s="113" t="s">
        <v>4969</v>
      </c>
      <c r="D2765" s="113" t="s">
        <v>4966</v>
      </c>
      <c r="E2765" s="113" t="s">
        <v>798</v>
      </c>
      <c r="F2765" s="114">
        <v>60</v>
      </c>
      <c r="G2765" s="113" t="s">
        <v>4962</v>
      </c>
      <c r="H2765" s="113" t="s">
        <v>86</v>
      </c>
      <c r="I2765" s="113" t="s">
        <v>786</v>
      </c>
      <c r="J2765" s="113" t="s">
        <v>320</v>
      </c>
      <c r="K2765" s="113" t="s">
        <v>382</v>
      </c>
      <c r="L2765" s="113" t="s">
        <v>420</v>
      </c>
      <c r="M2765" s="113" t="s">
        <v>388</v>
      </c>
      <c r="N2765" s="113" t="s">
        <v>44</v>
      </c>
      <c r="O2765" s="113" t="s">
        <v>433</v>
      </c>
      <c r="P2765" s="113" t="s">
        <v>824</v>
      </c>
      <c r="Q2765" s="113">
        <v>285</v>
      </c>
      <c r="R2765" s="113" t="s">
        <v>86</v>
      </c>
      <c r="S2765" s="84" t="str">
        <f t="shared" si="301"/>
        <v>TEXAS LAMBSWOOL CHECK</v>
      </c>
      <c r="T2765" s="84" t="str">
        <f t="shared" si="304"/>
        <v>коричневый</v>
      </c>
      <c r="Y2765" s="60">
        <f t="shared" si="305"/>
        <v>2</v>
      </c>
      <c r="Z2765" s="49">
        <f t="shared" si="306"/>
        <v>545</v>
      </c>
      <c r="AA2765" s="60">
        <f t="shared" si="307"/>
        <v>2545</v>
      </c>
    </row>
    <row r="2766" spans="1:27">
      <c r="A2766" s="84" t="str">
        <f t="shared" si="302"/>
        <v>6610203285</v>
      </c>
      <c r="B2766" s="84" t="str">
        <f t="shared" si="303"/>
        <v>02-545-14</v>
      </c>
      <c r="C2766" s="113" t="s">
        <v>4970</v>
      </c>
      <c r="D2766" s="113" t="s">
        <v>4966</v>
      </c>
      <c r="E2766" s="113" t="s">
        <v>788</v>
      </c>
      <c r="F2766" s="114">
        <v>61</v>
      </c>
      <c r="G2766" s="113" t="s">
        <v>4962</v>
      </c>
      <c r="H2766" s="113" t="s">
        <v>86</v>
      </c>
      <c r="I2766" s="113" t="s">
        <v>786</v>
      </c>
      <c r="J2766" s="113" t="s">
        <v>320</v>
      </c>
      <c r="K2766" s="113" t="s">
        <v>382</v>
      </c>
      <c r="L2766" s="113" t="s">
        <v>420</v>
      </c>
      <c r="M2766" s="113" t="s">
        <v>388</v>
      </c>
      <c r="N2766" s="113" t="s">
        <v>44</v>
      </c>
      <c r="O2766" s="113" t="s">
        <v>433</v>
      </c>
      <c r="P2766" s="113" t="s">
        <v>824</v>
      </c>
      <c r="Q2766" s="113">
        <v>285</v>
      </c>
      <c r="R2766" s="113" t="s">
        <v>86</v>
      </c>
      <c r="S2766" s="84" t="str">
        <f t="shared" si="301"/>
        <v>TEXAS LAMBSWOOL CHECK</v>
      </c>
      <c r="T2766" s="84" t="str">
        <f t="shared" si="304"/>
        <v>коричневый</v>
      </c>
      <c r="Y2766" s="60">
        <f t="shared" si="305"/>
        <v>2</v>
      </c>
      <c r="Z2766" s="49">
        <f t="shared" si="306"/>
        <v>545</v>
      </c>
      <c r="AA2766" s="60">
        <f t="shared" si="307"/>
        <v>2545</v>
      </c>
    </row>
    <row r="2767" spans="1:27">
      <c r="A2767" s="84" t="str">
        <f t="shared" si="302"/>
        <v>6610203285</v>
      </c>
      <c r="B2767" s="84" t="str">
        <f t="shared" si="303"/>
        <v>02-545-14</v>
      </c>
      <c r="C2767" s="113" t="s">
        <v>4971</v>
      </c>
      <c r="D2767" s="113" t="s">
        <v>4966</v>
      </c>
      <c r="E2767" s="113" t="s">
        <v>835</v>
      </c>
      <c r="F2767" s="114">
        <v>62</v>
      </c>
      <c r="G2767" s="113" t="s">
        <v>4962</v>
      </c>
      <c r="H2767" s="113" t="s">
        <v>86</v>
      </c>
      <c r="I2767" s="113" t="s">
        <v>786</v>
      </c>
      <c r="J2767" s="113" t="s">
        <v>320</v>
      </c>
      <c r="K2767" s="113" t="s">
        <v>382</v>
      </c>
      <c r="L2767" s="113" t="s">
        <v>420</v>
      </c>
      <c r="M2767" s="113" t="s">
        <v>388</v>
      </c>
      <c r="N2767" s="113" t="s">
        <v>44</v>
      </c>
      <c r="O2767" s="113" t="s">
        <v>433</v>
      </c>
      <c r="P2767" s="113" t="s">
        <v>824</v>
      </c>
      <c r="Q2767" s="113">
        <v>285</v>
      </c>
      <c r="R2767" s="113" t="s">
        <v>86</v>
      </c>
      <c r="S2767" s="84" t="str">
        <f t="shared" si="301"/>
        <v>TEXAS LAMBSWOOL CHECK</v>
      </c>
      <c r="T2767" s="84" t="str">
        <f t="shared" si="304"/>
        <v>коричневый</v>
      </c>
      <c r="Y2767" s="60">
        <f t="shared" si="305"/>
        <v>2</v>
      </c>
      <c r="Z2767" s="49">
        <f t="shared" si="306"/>
        <v>545</v>
      </c>
      <c r="AA2767" s="60">
        <f t="shared" si="307"/>
        <v>2545</v>
      </c>
    </row>
    <row r="2768" spans="1:27">
      <c r="A2768" s="84" t="str">
        <f t="shared" si="302"/>
        <v>6610203285</v>
      </c>
      <c r="B2768" s="84" t="str">
        <f t="shared" si="303"/>
        <v>02-545-14</v>
      </c>
      <c r="C2768" s="113" t="s">
        <v>4972</v>
      </c>
      <c r="D2768" s="113" t="s">
        <v>4966</v>
      </c>
      <c r="E2768" s="113" t="s">
        <v>789</v>
      </c>
      <c r="F2768" s="114">
        <v>63</v>
      </c>
      <c r="G2768" s="113" t="s">
        <v>4962</v>
      </c>
      <c r="H2768" s="113" t="s">
        <v>86</v>
      </c>
      <c r="I2768" s="113" t="s">
        <v>786</v>
      </c>
      <c r="J2768" s="113" t="s">
        <v>320</v>
      </c>
      <c r="K2768" s="113" t="s">
        <v>382</v>
      </c>
      <c r="L2768" s="113" t="s">
        <v>420</v>
      </c>
      <c r="M2768" s="113" t="s">
        <v>388</v>
      </c>
      <c r="N2768" s="113" t="s">
        <v>44</v>
      </c>
      <c r="O2768" s="113" t="s">
        <v>433</v>
      </c>
      <c r="P2768" s="113" t="s">
        <v>824</v>
      </c>
      <c r="Q2768" s="113">
        <v>285</v>
      </c>
      <c r="R2768" s="113" t="s">
        <v>86</v>
      </c>
      <c r="S2768" s="84" t="str">
        <f t="shared" si="301"/>
        <v>TEXAS LAMBSWOOL CHECK</v>
      </c>
      <c r="T2768" s="84" t="str">
        <f t="shared" si="304"/>
        <v>коричневый</v>
      </c>
      <c r="Y2768" s="60">
        <f t="shared" si="305"/>
        <v>2</v>
      </c>
      <c r="Z2768" s="49">
        <f t="shared" si="306"/>
        <v>545</v>
      </c>
      <c r="AA2768" s="60">
        <f t="shared" si="307"/>
        <v>2545</v>
      </c>
    </row>
    <row r="2769" spans="1:27">
      <c r="A2769" s="84" t="str">
        <f t="shared" si="302"/>
        <v>6610503333</v>
      </c>
      <c r="B2769" s="84" t="str">
        <f t="shared" si="303"/>
        <v>02-546-08</v>
      </c>
      <c r="C2769" s="113" t="s">
        <v>4973</v>
      </c>
      <c r="D2769" s="113" t="s">
        <v>4974</v>
      </c>
      <c r="E2769" s="113" t="s">
        <v>787</v>
      </c>
      <c r="F2769" s="114">
        <v>57</v>
      </c>
      <c r="G2769" s="113" t="s">
        <v>4975</v>
      </c>
      <c r="H2769" s="113" t="s">
        <v>83</v>
      </c>
      <c r="I2769" s="113" t="s">
        <v>786</v>
      </c>
      <c r="J2769" s="113" t="s">
        <v>320</v>
      </c>
      <c r="K2769" s="113" t="s">
        <v>382</v>
      </c>
      <c r="L2769" s="113" t="s">
        <v>420</v>
      </c>
      <c r="M2769" s="113" t="s">
        <v>388</v>
      </c>
      <c r="N2769" s="113" t="s">
        <v>44</v>
      </c>
      <c r="O2769" s="113" t="s">
        <v>386</v>
      </c>
      <c r="P2769" s="113" t="s">
        <v>824</v>
      </c>
      <c r="Q2769" s="113">
        <v>333</v>
      </c>
      <c r="R2769" s="113" t="s">
        <v>83</v>
      </c>
      <c r="S2769" s="84" t="str">
        <f t="shared" si="301"/>
        <v>TEXAS HERRINGBONE</v>
      </c>
      <c r="T2769" s="84" t="str">
        <f t="shared" si="304"/>
        <v>серый</v>
      </c>
      <c r="Y2769" s="60">
        <f t="shared" si="305"/>
        <v>2</v>
      </c>
      <c r="Z2769" s="49">
        <f t="shared" si="306"/>
        <v>546</v>
      </c>
      <c r="AA2769" s="60">
        <f t="shared" si="307"/>
        <v>2546</v>
      </c>
    </row>
    <row r="2770" spans="1:27">
      <c r="A2770" s="84" t="str">
        <f t="shared" si="302"/>
        <v>6610503333</v>
      </c>
      <c r="B2770" s="84" t="str">
        <f t="shared" si="303"/>
        <v>02-546-08</v>
      </c>
      <c r="C2770" s="113" t="s">
        <v>4976</v>
      </c>
      <c r="D2770" s="113" t="s">
        <v>4974</v>
      </c>
      <c r="E2770" s="113" t="s">
        <v>785</v>
      </c>
      <c r="F2770" s="114">
        <v>59</v>
      </c>
      <c r="G2770" s="113" t="s">
        <v>4975</v>
      </c>
      <c r="H2770" s="113" t="s">
        <v>83</v>
      </c>
      <c r="I2770" s="113" t="s">
        <v>786</v>
      </c>
      <c r="J2770" s="113" t="s">
        <v>320</v>
      </c>
      <c r="K2770" s="113" t="s">
        <v>382</v>
      </c>
      <c r="L2770" s="113" t="s">
        <v>420</v>
      </c>
      <c r="M2770" s="113" t="s">
        <v>388</v>
      </c>
      <c r="N2770" s="113" t="s">
        <v>44</v>
      </c>
      <c r="O2770" s="113" t="s">
        <v>386</v>
      </c>
      <c r="P2770" s="113" t="s">
        <v>824</v>
      </c>
      <c r="Q2770" s="113">
        <v>333</v>
      </c>
      <c r="R2770" s="113" t="s">
        <v>83</v>
      </c>
      <c r="S2770" s="84" t="str">
        <f t="shared" si="301"/>
        <v>TEXAS HERRINGBONE</v>
      </c>
      <c r="T2770" s="84" t="str">
        <f t="shared" si="304"/>
        <v>серый</v>
      </c>
      <c r="Y2770" s="60">
        <f t="shared" si="305"/>
        <v>2</v>
      </c>
      <c r="Z2770" s="49">
        <f t="shared" si="306"/>
        <v>546</v>
      </c>
      <c r="AA2770" s="60">
        <f t="shared" si="307"/>
        <v>2546</v>
      </c>
    </row>
    <row r="2771" spans="1:27">
      <c r="A2771" s="84" t="str">
        <f t="shared" si="302"/>
        <v>6610503333</v>
      </c>
      <c r="B2771" s="84" t="str">
        <f t="shared" si="303"/>
        <v>02-546-08</v>
      </c>
      <c r="C2771" s="113" t="s">
        <v>4977</v>
      </c>
      <c r="D2771" s="113" t="s">
        <v>4974</v>
      </c>
      <c r="E2771" s="113" t="s">
        <v>788</v>
      </c>
      <c r="F2771" s="114">
        <v>61</v>
      </c>
      <c r="G2771" s="113" t="s">
        <v>4975</v>
      </c>
      <c r="H2771" s="113" t="s">
        <v>83</v>
      </c>
      <c r="I2771" s="113" t="s">
        <v>786</v>
      </c>
      <c r="J2771" s="113" t="s">
        <v>320</v>
      </c>
      <c r="K2771" s="113" t="s">
        <v>382</v>
      </c>
      <c r="L2771" s="113" t="s">
        <v>420</v>
      </c>
      <c r="M2771" s="113" t="s">
        <v>388</v>
      </c>
      <c r="N2771" s="113" t="s">
        <v>44</v>
      </c>
      <c r="O2771" s="113" t="s">
        <v>386</v>
      </c>
      <c r="P2771" s="113" t="s">
        <v>824</v>
      </c>
      <c r="Q2771" s="113">
        <v>333</v>
      </c>
      <c r="R2771" s="113" t="s">
        <v>83</v>
      </c>
      <c r="S2771" s="84" t="str">
        <f t="shared" si="301"/>
        <v>TEXAS HERRINGBONE</v>
      </c>
      <c r="T2771" s="84" t="str">
        <f t="shared" si="304"/>
        <v>серый</v>
      </c>
      <c r="Y2771" s="60">
        <f t="shared" si="305"/>
        <v>2</v>
      </c>
      <c r="Z2771" s="49">
        <f t="shared" si="306"/>
        <v>546</v>
      </c>
      <c r="AA2771" s="60">
        <f t="shared" si="307"/>
        <v>2546</v>
      </c>
    </row>
    <row r="2772" spans="1:27">
      <c r="A2772" s="84" t="str">
        <f t="shared" si="302"/>
        <v>6610503333</v>
      </c>
      <c r="B2772" s="84" t="str">
        <f t="shared" si="303"/>
        <v>02-546-08</v>
      </c>
      <c r="C2772" s="113" t="s">
        <v>4978</v>
      </c>
      <c r="D2772" s="113" t="s">
        <v>4974</v>
      </c>
      <c r="E2772" s="113" t="s">
        <v>789</v>
      </c>
      <c r="F2772" s="114">
        <v>63</v>
      </c>
      <c r="G2772" s="113" t="s">
        <v>4975</v>
      </c>
      <c r="H2772" s="113" t="s">
        <v>83</v>
      </c>
      <c r="I2772" s="113" t="s">
        <v>786</v>
      </c>
      <c r="J2772" s="113" t="s">
        <v>320</v>
      </c>
      <c r="K2772" s="113" t="s">
        <v>382</v>
      </c>
      <c r="L2772" s="113" t="s">
        <v>420</v>
      </c>
      <c r="M2772" s="113" t="s">
        <v>388</v>
      </c>
      <c r="N2772" s="113" t="s">
        <v>44</v>
      </c>
      <c r="O2772" s="113" t="s">
        <v>386</v>
      </c>
      <c r="P2772" s="113" t="s">
        <v>824</v>
      </c>
      <c r="Q2772" s="113">
        <v>333</v>
      </c>
      <c r="R2772" s="113" t="s">
        <v>83</v>
      </c>
      <c r="S2772" s="84" t="str">
        <f t="shared" si="301"/>
        <v>TEXAS HERRINGBONE</v>
      </c>
      <c r="T2772" s="84" t="str">
        <f t="shared" si="304"/>
        <v>серый</v>
      </c>
      <c r="Y2772" s="60">
        <f t="shared" si="305"/>
        <v>2</v>
      </c>
      <c r="Z2772" s="49">
        <f t="shared" si="306"/>
        <v>546</v>
      </c>
      <c r="AA2772" s="60">
        <f t="shared" si="307"/>
        <v>2546</v>
      </c>
    </row>
    <row r="2773" spans="1:27">
      <c r="A2773" s="84" t="str">
        <f t="shared" si="302"/>
        <v>6610503355</v>
      </c>
      <c r="B2773" s="84" t="str">
        <f t="shared" si="303"/>
        <v>02-546-11</v>
      </c>
      <c r="C2773" s="113" t="s">
        <v>4979</v>
      </c>
      <c r="D2773" s="113" t="s">
        <v>4980</v>
      </c>
      <c r="E2773" s="113" t="s">
        <v>787</v>
      </c>
      <c r="F2773" s="114">
        <v>57</v>
      </c>
      <c r="G2773" s="113" t="s">
        <v>4975</v>
      </c>
      <c r="H2773" s="113" t="s">
        <v>60</v>
      </c>
      <c r="I2773" s="113" t="s">
        <v>786</v>
      </c>
      <c r="J2773" s="113" t="s">
        <v>320</v>
      </c>
      <c r="K2773" s="113" t="s">
        <v>382</v>
      </c>
      <c r="L2773" s="113" t="s">
        <v>420</v>
      </c>
      <c r="M2773" s="113" t="s">
        <v>388</v>
      </c>
      <c r="N2773" s="113" t="s">
        <v>44</v>
      </c>
      <c r="O2773" s="113" t="s">
        <v>433</v>
      </c>
      <c r="P2773" s="113" t="s">
        <v>824</v>
      </c>
      <c r="Q2773" s="113">
        <v>355</v>
      </c>
      <c r="R2773" s="113" t="s">
        <v>60</v>
      </c>
      <c r="S2773" s="84" t="str">
        <f t="shared" si="301"/>
        <v>TEXAS HERRINGBONE</v>
      </c>
      <c r="T2773" s="84" t="str">
        <f t="shared" si="304"/>
        <v>зеленый</v>
      </c>
      <c r="Y2773" s="60">
        <f t="shared" si="305"/>
        <v>2</v>
      </c>
      <c r="Z2773" s="49">
        <f t="shared" si="306"/>
        <v>546</v>
      </c>
      <c r="AA2773" s="60">
        <f t="shared" si="307"/>
        <v>2546</v>
      </c>
    </row>
    <row r="2774" spans="1:27">
      <c r="A2774" s="84" t="str">
        <f t="shared" si="302"/>
        <v>6610503355</v>
      </c>
      <c r="B2774" s="84" t="str">
        <f t="shared" si="303"/>
        <v>02-546-11</v>
      </c>
      <c r="C2774" s="113" t="s">
        <v>4981</v>
      </c>
      <c r="D2774" s="113" t="s">
        <v>4980</v>
      </c>
      <c r="E2774" s="113" t="s">
        <v>785</v>
      </c>
      <c r="F2774" s="114">
        <v>59</v>
      </c>
      <c r="G2774" s="113" t="s">
        <v>4975</v>
      </c>
      <c r="H2774" s="113" t="s">
        <v>60</v>
      </c>
      <c r="I2774" s="113" t="s">
        <v>786</v>
      </c>
      <c r="J2774" s="113" t="s">
        <v>320</v>
      </c>
      <c r="K2774" s="113" t="s">
        <v>382</v>
      </c>
      <c r="L2774" s="113" t="s">
        <v>420</v>
      </c>
      <c r="M2774" s="113" t="s">
        <v>388</v>
      </c>
      <c r="N2774" s="113" t="s">
        <v>44</v>
      </c>
      <c r="O2774" s="113" t="s">
        <v>433</v>
      </c>
      <c r="P2774" s="113" t="s">
        <v>824</v>
      </c>
      <c r="Q2774" s="113">
        <v>355</v>
      </c>
      <c r="R2774" s="113" t="s">
        <v>60</v>
      </c>
      <c r="S2774" s="84" t="str">
        <f t="shared" si="301"/>
        <v>TEXAS HERRINGBONE</v>
      </c>
      <c r="T2774" s="84" t="str">
        <f t="shared" si="304"/>
        <v>зеленый</v>
      </c>
      <c r="Y2774" s="60">
        <f t="shared" si="305"/>
        <v>2</v>
      </c>
      <c r="Z2774" s="49">
        <f t="shared" si="306"/>
        <v>546</v>
      </c>
      <c r="AA2774" s="60">
        <f t="shared" si="307"/>
        <v>2546</v>
      </c>
    </row>
    <row r="2775" spans="1:27">
      <c r="A2775" s="84" t="str">
        <f t="shared" si="302"/>
        <v>6640508322</v>
      </c>
      <c r="B2775" s="84" t="str">
        <f t="shared" si="303"/>
        <v>02-405-16</v>
      </c>
      <c r="C2775" s="113" t="s">
        <v>4982</v>
      </c>
      <c r="D2775" s="113" t="s">
        <v>4983</v>
      </c>
      <c r="E2775" s="113" t="s">
        <v>787</v>
      </c>
      <c r="F2775" s="114">
        <v>57</v>
      </c>
      <c r="G2775" s="113" t="s">
        <v>4984</v>
      </c>
      <c r="H2775" s="113" t="s">
        <v>55</v>
      </c>
      <c r="I2775" s="113" t="s">
        <v>786</v>
      </c>
      <c r="J2775" s="113" t="s">
        <v>349</v>
      </c>
      <c r="K2775" s="113" t="s">
        <v>382</v>
      </c>
      <c r="L2775" s="113" t="s">
        <v>420</v>
      </c>
      <c r="M2775" s="113" t="s">
        <v>388</v>
      </c>
      <c r="N2775" s="113" t="s">
        <v>44</v>
      </c>
      <c r="O2775" s="113" t="s">
        <v>428</v>
      </c>
      <c r="P2775" s="113" t="s">
        <v>824</v>
      </c>
      <c r="Q2775" s="113">
        <v>322</v>
      </c>
      <c r="R2775" s="113" t="s">
        <v>71</v>
      </c>
      <c r="S2775" s="84" t="str">
        <f t="shared" si="301"/>
        <v>6 PANEL CAP HARRIS TWEED</v>
      </c>
      <c r="T2775" s="84" t="str">
        <f t="shared" si="304"/>
        <v>темно-синий</v>
      </c>
      <c r="Y2775" s="60">
        <f t="shared" si="305"/>
        <v>2</v>
      </c>
      <c r="Z2775" s="49">
        <f t="shared" si="306"/>
        <v>405</v>
      </c>
      <c r="AA2775" s="60">
        <f t="shared" si="307"/>
        <v>2405</v>
      </c>
    </row>
    <row r="2776" spans="1:27">
      <c r="A2776" s="84" t="str">
        <f t="shared" si="302"/>
        <v>6640508322</v>
      </c>
      <c r="B2776" s="84" t="str">
        <f t="shared" si="303"/>
        <v>02-405-16</v>
      </c>
      <c r="C2776" s="113" t="s">
        <v>4985</v>
      </c>
      <c r="D2776" s="113" t="s">
        <v>4983</v>
      </c>
      <c r="E2776" s="113" t="s">
        <v>797</v>
      </c>
      <c r="F2776" s="114">
        <v>58</v>
      </c>
      <c r="G2776" s="113" t="s">
        <v>4984</v>
      </c>
      <c r="H2776" s="113" t="s">
        <v>55</v>
      </c>
      <c r="I2776" s="113" t="s">
        <v>786</v>
      </c>
      <c r="J2776" s="113" t="s">
        <v>349</v>
      </c>
      <c r="K2776" s="113" t="s">
        <v>382</v>
      </c>
      <c r="L2776" s="113" t="s">
        <v>420</v>
      </c>
      <c r="M2776" s="113" t="s">
        <v>388</v>
      </c>
      <c r="N2776" s="113" t="s">
        <v>44</v>
      </c>
      <c r="O2776" s="113" t="s">
        <v>428</v>
      </c>
      <c r="P2776" s="113" t="s">
        <v>824</v>
      </c>
      <c r="Q2776" s="113">
        <v>322</v>
      </c>
      <c r="R2776" s="113" t="s">
        <v>71</v>
      </c>
      <c r="S2776" s="84" t="str">
        <f t="shared" si="301"/>
        <v>6 PANEL CAP HARRIS TWEED</v>
      </c>
      <c r="T2776" s="84" t="str">
        <f t="shared" si="304"/>
        <v>темно-синий</v>
      </c>
      <c r="Y2776" s="60">
        <f t="shared" si="305"/>
        <v>2</v>
      </c>
      <c r="Z2776" s="49">
        <f t="shared" si="306"/>
        <v>405</v>
      </c>
      <c r="AA2776" s="60">
        <f t="shared" si="307"/>
        <v>2405</v>
      </c>
    </row>
    <row r="2777" spans="1:27">
      <c r="A2777" s="84" t="str">
        <f t="shared" si="302"/>
        <v>6640508322</v>
      </c>
      <c r="B2777" s="84" t="str">
        <f t="shared" si="303"/>
        <v>02-405-16</v>
      </c>
      <c r="C2777" s="113" t="s">
        <v>4986</v>
      </c>
      <c r="D2777" s="113" t="s">
        <v>4983</v>
      </c>
      <c r="E2777" s="113" t="s">
        <v>785</v>
      </c>
      <c r="F2777" s="114">
        <v>59</v>
      </c>
      <c r="G2777" s="113" t="s">
        <v>4984</v>
      </c>
      <c r="H2777" s="113" t="s">
        <v>55</v>
      </c>
      <c r="I2777" s="113" t="s">
        <v>786</v>
      </c>
      <c r="J2777" s="113" t="s">
        <v>349</v>
      </c>
      <c r="K2777" s="113" t="s">
        <v>382</v>
      </c>
      <c r="L2777" s="113" t="s">
        <v>420</v>
      </c>
      <c r="M2777" s="113" t="s">
        <v>388</v>
      </c>
      <c r="N2777" s="113" t="s">
        <v>44</v>
      </c>
      <c r="O2777" s="113" t="s">
        <v>428</v>
      </c>
      <c r="P2777" s="113" t="s">
        <v>824</v>
      </c>
      <c r="Q2777" s="113">
        <v>322</v>
      </c>
      <c r="R2777" s="113" t="s">
        <v>71</v>
      </c>
      <c r="S2777" s="84" t="str">
        <f t="shared" si="301"/>
        <v>6 PANEL CAP HARRIS TWEED</v>
      </c>
      <c r="T2777" s="84" t="str">
        <f t="shared" si="304"/>
        <v>темно-синий</v>
      </c>
      <c r="Y2777" s="60">
        <f t="shared" si="305"/>
        <v>2</v>
      </c>
      <c r="Z2777" s="49">
        <f t="shared" si="306"/>
        <v>405</v>
      </c>
      <c r="AA2777" s="60">
        <f t="shared" si="307"/>
        <v>2405</v>
      </c>
    </row>
    <row r="2778" spans="1:27">
      <c r="A2778" s="84" t="str">
        <f t="shared" si="302"/>
        <v>6640508322</v>
      </c>
      <c r="B2778" s="84" t="str">
        <f t="shared" si="303"/>
        <v>02-405-16</v>
      </c>
      <c r="C2778" s="113" t="s">
        <v>4987</v>
      </c>
      <c r="D2778" s="113" t="s">
        <v>4983</v>
      </c>
      <c r="E2778" s="113" t="s">
        <v>798</v>
      </c>
      <c r="F2778" s="114">
        <v>60</v>
      </c>
      <c r="G2778" s="113" t="s">
        <v>4984</v>
      </c>
      <c r="H2778" s="113" t="s">
        <v>55</v>
      </c>
      <c r="I2778" s="113" t="s">
        <v>786</v>
      </c>
      <c r="J2778" s="113" t="s">
        <v>349</v>
      </c>
      <c r="K2778" s="113" t="s">
        <v>382</v>
      </c>
      <c r="L2778" s="113" t="s">
        <v>420</v>
      </c>
      <c r="M2778" s="113" t="s">
        <v>388</v>
      </c>
      <c r="N2778" s="113" t="s">
        <v>44</v>
      </c>
      <c r="O2778" s="113" t="s">
        <v>428</v>
      </c>
      <c r="P2778" s="113" t="s">
        <v>824</v>
      </c>
      <c r="Q2778" s="113">
        <v>322</v>
      </c>
      <c r="R2778" s="113" t="s">
        <v>71</v>
      </c>
      <c r="S2778" s="84" t="str">
        <f t="shared" si="301"/>
        <v>6 PANEL CAP HARRIS TWEED</v>
      </c>
      <c r="T2778" s="84" t="str">
        <f t="shared" si="304"/>
        <v>темно-синий</v>
      </c>
      <c r="Y2778" s="60">
        <f t="shared" si="305"/>
        <v>2</v>
      </c>
      <c r="Z2778" s="49">
        <f t="shared" si="306"/>
        <v>405</v>
      </c>
      <c r="AA2778" s="60">
        <f t="shared" si="307"/>
        <v>2405</v>
      </c>
    </row>
    <row r="2779" spans="1:27">
      <c r="A2779" s="84" t="str">
        <f t="shared" si="302"/>
        <v>6640508322</v>
      </c>
      <c r="B2779" s="84" t="str">
        <f t="shared" si="303"/>
        <v>02-405-16</v>
      </c>
      <c r="C2779" s="113" t="s">
        <v>4988</v>
      </c>
      <c r="D2779" s="113" t="s">
        <v>4983</v>
      </c>
      <c r="E2779" s="113" t="s">
        <v>788</v>
      </c>
      <c r="F2779" s="114">
        <v>61</v>
      </c>
      <c r="G2779" s="113" t="s">
        <v>4984</v>
      </c>
      <c r="H2779" s="113" t="s">
        <v>55</v>
      </c>
      <c r="I2779" s="113" t="s">
        <v>786</v>
      </c>
      <c r="J2779" s="113" t="s">
        <v>349</v>
      </c>
      <c r="K2779" s="113" t="s">
        <v>382</v>
      </c>
      <c r="L2779" s="113" t="s">
        <v>420</v>
      </c>
      <c r="M2779" s="113" t="s">
        <v>388</v>
      </c>
      <c r="N2779" s="113" t="s">
        <v>44</v>
      </c>
      <c r="O2779" s="113" t="s">
        <v>428</v>
      </c>
      <c r="P2779" s="113" t="s">
        <v>824</v>
      </c>
      <c r="Q2779" s="113">
        <v>322</v>
      </c>
      <c r="R2779" s="113" t="s">
        <v>71</v>
      </c>
      <c r="S2779" s="84" t="str">
        <f t="shared" si="301"/>
        <v>6 PANEL CAP HARRIS TWEED</v>
      </c>
      <c r="T2779" s="84" t="str">
        <f t="shared" si="304"/>
        <v>темно-синий</v>
      </c>
      <c r="Y2779" s="60">
        <f t="shared" si="305"/>
        <v>2</v>
      </c>
      <c r="Z2779" s="49">
        <f t="shared" si="306"/>
        <v>405</v>
      </c>
      <c r="AA2779" s="60">
        <f t="shared" si="307"/>
        <v>2405</v>
      </c>
    </row>
    <row r="2780" spans="1:27">
      <c r="A2780" s="84" t="str">
        <f t="shared" si="302"/>
        <v>6810203174</v>
      </c>
      <c r="B2780" s="84" t="str">
        <f t="shared" si="303"/>
        <v>02-547-01</v>
      </c>
      <c r="C2780" s="113" t="s">
        <v>4989</v>
      </c>
      <c r="D2780" s="113" t="s">
        <v>4990</v>
      </c>
      <c r="E2780" s="113" t="s">
        <v>787</v>
      </c>
      <c r="F2780" s="114">
        <v>57</v>
      </c>
      <c r="G2780" s="113" t="s">
        <v>4991</v>
      </c>
      <c r="H2780" s="113" t="s">
        <v>231</v>
      </c>
      <c r="I2780" s="113" t="s">
        <v>4992</v>
      </c>
      <c r="J2780" s="113" t="s">
        <v>318</v>
      </c>
      <c r="K2780" s="113" t="s">
        <v>382</v>
      </c>
      <c r="L2780" s="113" t="s">
        <v>420</v>
      </c>
      <c r="M2780" s="113" t="s">
        <v>388</v>
      </c>
      <c r="N2780" s="113" t="s">
        <v>44</v>
      </c>
      <c r="O2780" s="113" t="s">
        <v>428</v>
      </c>
      <c r="P2780" s="113" t="s">
        <v>824</v>
      </c>
      <c r="Q2780" s="113">
        <v>174</v>
      </c>
      <c r="R2780" s="113" t="s">
        <v>83</v>
      </c>
      <c r="S2780" s="84" t="str">
        <f t="shared" si="301"/>
        <v>8 PANEL CAP VIRGIN WOOL/SILK</v>
      </c>
      <c r="T2780" s="84" t="str">
        <f t="shared" si="304"/>
        <v>светло-серый</v>
      </c>
      <c r="Y2780" s="60">
        <f t="shared" si="305"/>
        <v>2</v>
      </c>
      <c r="Z2780" s="49">
        <f t="shared" si="306"/>
        <v>547</v>
      </c>
      <c r="AA2780" s="60">
        <f t="shared" si="307"/>
        <v>2547</v>
      </c>
    </row>
    <row r="2781" spans="1:27">
      <c r="A2781" s="84" t="str">
        <f t="shared" si="302"/>
        <v>6810203174</v>
      </c>
      <c r="B2781" s="84" t="str">
        <f t="shared" si="303"/>
        <v>02-547-01</v>
      </c>
      <c r="C2781" s="113" t="s">
        <v>4993</v>
      </c>
      <c r="D2781" s="113" t="s">
        <v>4990</v>
      </c>
      <c r="E2781" s="113" t="s">
        <v>797</v>
      </c>
      <c r="F2781" s="114">
        <v>58</v>
      </c>
      <c r="G2781" s="113" t="s">
        <v>4991</v>
      </c>
      <c r="H2781" s="113" t="s">
        <v>231</v>
      </c>
      <c r="I2781" s="113" t="s">
        <v>4992</v>
      </c>
      <c r="J2781" s="113" t="s">
        <v>318</v>
      </c>
      <c r="K2781" s="113" t="s">
        <v>382</v>
      </c>
      <c r="L2781" s="113" t="s">
        <v>420</v>
      </c>
      <c r="M2781" s="113" t="s">
        <v>388</v>
      </c>
      <c r="N2781" s="113" t="s">
        <v>44</v>
      </c>
      <c r="O2781" s="113" t="s">
        <v>428</v>
      </c>
      <c r="P2781" s="113" t="s">
        <v>824</v>
      </c>
      <c r="Q2781" s="113">
        <v>174</v>
      </c>
      <c r="R2781" s="113" t="s">
        <v>83</v>
      </c>
      <c r="S2781" s="84" t="str">
        <f t="shared" si="301"/>
        <v>8 PANEL CAP VIRGIN WOOL/SILK</v>
      </c>
      <c r="T2781" s="84" t="str">
        <f t="shared" si="304"/>
        <v>светло-серый</v>
      </c>
      <c r="Y2781" s="60">
        <f t="shared" si="305"/>
        <v>2</v>
      </c>
      <c r="Z2781" s="49">
        <f t="shared" si="306"/>
        <v>547</v>
      </c>
      <c r="AA2781" s="60">
        <f t="shared" si="307"/>
        <v>2547</v>
      </c>
    </row>
    <row r="2782" spans="1:27">
      <c r="A2782" s="84" t="str">
        <f t="shared" si="302"/>
        <v>6810203174</v>
      </c>
      <c r="B2782" s="84" t="str">
        <f t="shared" si="303"/>
        <v>02-547-01</v>
      </c>
      <c r="C2782" s="113" t="s">
        <v>4994</v>
      </c>
      <c r="D2782" s="113" t="s">
        <v>4990</v>
      </c>
      <c r="E2782" s="113" t="s">
        <v>785</v>
      </c>
      <c r="F2782" s="114">
        <v>59</v>
      </c>
      <c r="G2782" s="113" t="s">
        <v>4991</v>
      </c>
      <c r="H2782" s="113" t="s">
        <v>231</v>
      </c>
      <c r="I2782" s="113" t="s">
        <v>4992</v>
      </c>
      <c r="J2782" s="113" t="s">
        <v>318</v>
      </c>
      <c r="K2782" s="113" t="s">
        <v>382</v>
      </c>
      <c r="L2782" s="113" t="s">
        <v>420</v>
      </c>
      <c r="M2782" s="113" t="s">
        <v>388</v>
      </c>
      <c r="N2782" s="113" t="s">
        <v>44</v>
      </c>
      <c r="O2782" s="113" t="s">
        <v>428</v>
      </c>
      <c r="P2782" s="113" t="s">
        <v>824</v>
      </c>
      <c r="Q2782" s="113">
        <v>174</v>
      </c>
      <c r="R2782" s="113" t="s">
        <v>83</v>
      </c>
      <c r="S2782" s="84" t="str">
        <f t="shared" si="301"/>
        <v>8 PANEL CAP VIRGIN WOOL/SILK</v>
      </c>
      <c r="T2782" s="84" t="str">
        <f t="shared" si="304"/>
        <v>светло-серый</v>
      </c>
      <c r="Y2782" s="60">
        <f t="shared" si="305"/>
        <v>2</v>
      </c>
      <c r="Z2782" s="49">
        <f t="shared" si="306"/>
        <v>547</v>
      </c>
      <c r="AA2782" s="60">
        <f t="shared" si="307"/>
        <v>2547</v>
      </c>
    </row>
    <row r="2783" spans="1:27">
      <c r="A2783" s="84" t="str">
        <f t="shared" si="302"/>
        <v>6810203174</v>
      </c>
      <c r="B2783" s="84" t="str">
        <f t="shared" si="303"/>
        <v>02-547-01</v>
      </c>
      <c r="C2783" s="113" t="s">
        <v>4995</v>
      </c>
      <c r="D2783" s="113" t="s">
        <v>4990</v>
      </c>
      <c r="E2783" s="113" t="s">
        <v>798</v>
      </c>
      <c r="F2783" s="114">
        <v>60</v>
      </c>
      <c r="G2783" s="113" t="s">
        <v>4991</v>
      </c>
      <c r="H2783" s="113" t="s">
        <v>231</v>
      </c>
      <c r="I2783" s="113" t="s">
        <v>4992</v>
      </c>
      <c r="J2783" s="113" t="s">
        <v>318</v>
      </c>
      <c r="K2783" s="113" t="s">
        <v>382</v>
      </c>
      <c r="L2783" s="113" t="s">
        <v>420</v>
      </c>
      <c r="M2783" s="113" t="s">
        <v>388</v>
      </c>
      <c r="N2783" s="113" t="s">
        <v>44</v>
      </c>
      <c r="O2783" s="113" t="s">
        <v>428</v>
      </c>
      <c r="P2783" s="113" t="s">
        <v>824</v>
      </c>
      <c r="Q2783" s="113">
        <v>174</v>
      </c>
      <c r="R2783" s="113" t="s">
        <v>83</v>
      </c>
      <c r="S2783" s="84" t="str">
        <f t="shared" si="301"/>
        <v>8 PANEL CAP VIRGIN WOOL/SILK</v>
      </c>
      <c r="T2783" s="84" t="str">
        <f t="shared" si="304"/>
        <v>светло-серый</v>
      </c>
      <c r="Y2783" s="60">
        <f t="shared" si="305"/>
        <v>2</v>
      </c>
      <c r="Z2783" s="49">
        <f t="shared" si="306"/>
        <v>547</v>
      </c>
      <c r="AA2783" s="60">
        <f t="shared" si="307"/>
        <v>2547</v>
      </c>
    </row>
    <row r="2784" spans="1:27">
      <c r="A2784" s="84" t="str">
        <f t="shared" si="302"/>
        <v>6810203174</v>
      </c>
      <c r="B2784" s="84" t="str">
        <f t="shared" si="303"/>
        <v>02-547-01</v>
      </c>
      <c r="C2784" s="113" t="s">
        <v>4996</v>
      </c>
      <c r="D2784" s="113" t="s">
        <v>4990</v>
      </c>
      <c r="E2784" s="113" t="s">
        <v>788</v>
      </c>
      <c r="F2784" s="114">
        <v>61</v>
      </c>
      <c r="G2784" s="113" t="s">
        <v>4991</v>
      </c>
      <c r="H2784" s="113" t="s">
        <v>231</v>
      </c>
      <c r="I2784" s="113" t="s">
        <v>4992</v>
      </c>
      <c r="J2784" s="113" t="s">
        <v>318</v>
      </c>
      <c r="K2784" s="113" t="s">
        <v>382</v>
      </c>
      <c r="L2784" s="113" t="s">
        <v>420</v>
      </c>
      <c r="M2784" s="113" t="s">
        <v>388</v>
      </c>
      <c r="N2784" s="113" t="s">
        <v>44</v>
      </c>
      <c r="O2784" s="113" t="s">
        <v>428</v>
      </c>
      <c r="P2784" s="113" t="s">
        <v>824</v>
      </c>
      <c r="Q2784" s="113">
        <v>174</v>
      </c>
      <c r="R2784" s="113" t="s">
        <v>83</v>
      </c>
      <c r="S2784" s="84" t="str">
        <f t="shared" si="301"/>
        <v>8 PANEL CAP VIRGIN WOOL/SILK</v>
      </c>
      <c r="T2784" s="84" t="str">
        <f t="shared" si="304"/>
        <v>светло-серый</v>
      </c>
      <c r="Y2784" s="60">
        <f t="shared" si="305"/>
        <v>2</v>
      </c>
      <c r="Z2784" s="49">
        <f t="shared" si="306"/>
        <v>547</v>
      </c>
      <c r="AA2784" s="60">
        <f t="shared" si="307"/>
        <v>2547</v>
      </c>
    </row>
    <row r="2785" spans="1:27">
      <c r="A2785" s="84" t="str">
        <f t="shared" si="302"/>
        <v>6810203174</v>
      </c>
      <c r="B2785" s="84" t="str">
        <f t="shared" si="303"/>
        <v>02-547-01</v>
      </c>
      <c r="C2785" s="113" t="s">
        <v>4997</v>
      </c>
      <c r="D2785" s="113" t="s">
        <v>4990</v>
      </c>
      <c r="E2785" s="113" t="s">
        <v>835</v>
      </c>
      <c r="F2785" s="114">
        <v>62</v>
      </c>
      <c r="G2785" s="113" t="s">
        <v>4991</v>
      </c>
      <c r="H2785" s="113" t="s">
        <v>231</v>
      </c>
      <c r="I2785" s="113" t="s">
        <v>4992</v>
      </c>
      <c r="J2785" s="113" t="s">
        <v>318</v>
      </c>
      <c r="K2785" s="113" t="s">
        <v>382</v>
      </c>
      <c r="L2785" s="113" t="s">
        <v>420</v>
      </c>
      <c r="M2785" s="113" t="s">
        <v>388</v>
      </c>
      <c r="N2785" s="113" t="s">
        <v>44</v>
      </c>
      <c r="O2785" s="113" t="s">
        <v>428</v>
      </c>
      <c r="P2785" s="113" t="s">
        <v>824</v>
      </c>
      <c r="Q2785" s="113">
        <v>174</v>
      </c>
      <c r="R2785" s="113" t="s">
        <v>83</v>
      </c>
      <c r="S2785" s="84" t="str">
        <f t="shared" si="301"/>
        <v>8 PANEL CAP VIRGIN WOOL/SILK</v>
      </c>
      <c r="T2785" s="84" t="str">
        <f t="shared" si="304"/>
        <v>светло-серый</v>
      </c>
      <c r="Y2785" s="60">
        <f t="shared" si="305"/>
        <v>2</v>
      </c>
      <c r="Z2785" s="49">
        <f t="shared" si="306"/>
        <v>547</v>
      </c>
      <c r="AA2785" s="60">
        <f t="shared" si="307"/>
        <v>2547</v>
      </c>
    </row>
    <row r="2786" spans="1:27">
      <c r="A2786" s="84" t="str">
        <f t="shared" si="302"/>
        <v>6810203174</v>
      </c>
      <c r="B2786" s="84" t="str">
        <f t="shared" si="303"/>
        <v>02-547-01</v>
      </c>
      <c r="C2786" s="113" t="s">
        <v>4998</v>
      </c>
      <c r="D2786" s="113" t="s">
        <v>4990</v>
      </c>
      <c r="E2786" s="113" t="s">
        <v>789</v>
      </c>
      <c r="F2786" s="114">
        <v>63</v>
      </c>
      <c r="G2786" s="113" t="s">
        <v>4991</v>
      </c>
      <c r="H2786" s="113" t="s">
        <v>231</v>
      </c>
      <c r="I2786" s="113" t="s">
        <v>4992</v>
      </c>
      <c r="J2786" s="113" t="s">
        <v>318</v>
      </c>
      <c r="K2786" s="113" t="s">
        <v>382</v>
      </c>
      <c r="L2786" s="113" t="s">
        <v>420</v>
      </c>
      <c r="M2786" s="113" t="s">
        <v>388</v>
      </c>
      <c r="N2786" s="113" t="s">
        <v>44</v>
      </c>
      <c r="O2786" s="113" t="s">
        <v>428</v>
      </c>
      <c r="P2786" s="113" t="s">
        <v>824</v>
      </c>
      <c r="Q2786" s="113">
        <v>174</v>
      </c>
      <c r="R2786" s="113" t="s">
        <v>83</v>
      </c>
      <c r="S2786" s="84" t="str">
        <f t="shared" si="301"/>
        <v>8 PANEL CAP VIRGIN WOOL/SILK</v>
      </c>
      <c r="T2786" s="84" t="str">
        <f t="shared" si="304"/>
        <v>светло-серый</v>
      </c>
      <c r="Y2786" s="60">
        <f t="shared" si="305"/>
        <v>2</v>
      </c>
      <c r="Z2786" s="49">
        <f t="shared" si="306"/>
        <v>547</v>
      </c>
      <c r="AA2786" s="60">
        <f t="shared" si="307"/>
        <v>2547</v>
      </c>
    </row>
    <row r="2787" spans="1:27">
      <c r="A2787" s="84" t="str">
        <f t="shared" si="302"/>
        <v>6840321272</v>
      </c>
      <c r="B2787" s="84" t="str">
        <f t="shared" si="303"/>
        <v>02-548-32</v>
      </c>
      <c r="C2787" s="113" t="s">
        <v>4999</v>
      </c>
      <c r="D2787" s="113" t="s">
        <v>5000</v>
      </c>
      <c r="E2787" s="113" t="s">
        <v>813</v>
      </c>
      <c r="F2787" s="114">
        <v>56</v>
      </c>
      <c r="G2787" s="113" t="s">
        <v>5001</v>
      </c>
      <c r="H2787" s="113" t="s">
        <v>97</v>
      </c>
      <c r="I2787" s="113" t="s">
        <v>786</v>
      </c>
      <c r="J2787" s="113" t="s">
        <v>318</v>
      </c>
      <c r="K2787" s="113" t="s">
        <v>382</v>
      </c>
      <c r="L2787" s="113" t="s">
        <v>420</v>
      </c>
      <c r="M2787" s="113" t="s">
        <v>388</v>
      </c>
      <c r="N2787" s="113" t="s">
        <v>44</v>
      </c>
      <c r="O2787" s="113" t="s">
        <v>433</v>
      </c>
      <c r="P2787" s="113" t="s">
        <v>824</v>
      </c>
      <c r="Q2787" s="113">
        <v>272</v>
      </c>
      <c r="R2787" s="113" t="s">
        <v>63</v>
      </c>
      <c r="S2787" s="84" t="str">
        <f t="shared" si="301"/>
        <v>HATTERAS WOOL CHECK</v>
      </c>
      <c r="T2787" s="84" t="str">
        <f t="shared" si="304"/>
        <v>бежевый / синий</v>
      </c>
      <c r="Y2787" s="60">
        <f t="shared" si="305"/>
        <v>2</v>
      </c>
      <c r="Z2787" s="49">
        <f t="shared" si="306"/>
        <v>548</v>
      </c>
      <c r="AA2787" s="60">
        <f t="shared" si="307"/>
        <v>2548</v>
      </c>
    </row>
    <row r="2788" spans="1:27">
      <c r="A2788" s="84" t="str">
        <f t="shared" si="302"/>
        <v>6840321272</v>
      </c>
      <c r="B2788" s="84" t="str">
        <f t="shared" si="303"/>
        <v>02-548-32</v>
      </c>
      <c r="C2788" s="113" t="s">
        <v>5002</v>
      </c>
      <c r="D2788" s="113" t="s">
        <v>5000</v>
      </c>
      <c r="E2788" s="113" t="s">
        <v>787</v>
      </c>
      <c r="F2788" s="114">
        <v>57</v>
      </c>
      <c r="G2788" s="113" t="s">
        <v>5001</v>
      </c>
      <c r="H2788" s="113" t="s">
        <v>97</v>
      </c>
      <c r="I2788" s="113" t="s">
        <v>786</v>
      </c>
      <c r="J2788" s="113" t="s">
        <v>318</v>
      </c>
      <c r="K2788" s="113" t="s">
        <v>382</v>
      </c>
      <c r="L2788" s="113" t="s">
        <v>420</v>
      </c>
      <c r="M2788" s="113" t="s">
        <v>388</v>
      </c>
      <c r="N2788" s="113" t="s">
        <v>44</v>
      </c>
      <c r="O2788" s="113" t="s">
        <v>433</v>
      </c>
      <c r="P2788" s="113" t="s">
        <v>824</v>
      </c>
      <c r="Q2788" s="113">
        <v>272</v>
      </c>
      <c r="R2788" s="113" t="s">
        <v>63</v>
      </c>
      <c r="S2788" s="84" t="str">
        <f t="shared" si="301"/>
        <v>HATTERAS WOOL CHECK</v>
      </c>
      <c r="T2788" s="84" t="str">
        <f t="shared" si="304"/>
        <v>бежевый / синий</v>
      </c>
      <c r="Y2788" s="60">
        <f t="shared" si="305"/>
        <v>2</v>
      </c>
      <c r="Z2788" s="49">
        <f t="shared" si="306"/>
        <v>548</v>
      </c>
      <c r="AA2788" s="60">
        <f t="shared" si="307"/>
        <v>2548</v>
      </c>
    </row>
    <row r="2789" spans="1:27">
      <c r="A2789" s="84" t="str">
        <f t="shared" si="302"/>
        <v>6840321272</v>
      </c>
      <c r="B2789" s="84" t="str">
        <f t="shared" si="303"/>
        <v>02-548-32</v>
      </c>
      <c r="C2789" s="113" t="s">
        <v>5003</v>
      </c>
      <c r="D2789" s="113" t="s">
        <v>5000</v>
      </c>
      <c r="E2789" s="113" t="s">
        <v>797</v>
      </c>
      <c r="F2789" s="114">
        <v>58</v>
      </c>
      <c r="G2789" s="113" t="s">
        <v>5001</v>
      </c>
      <c r="H2789" s="113" t="s">
        <v>97</v>
      </c>
      <c r="I2789" s="113" t="s">
        <v>786</v>
      </c>
      <c r="J2789" s="113" t="s">
        <v>318</v>
      </c>
      <c r="K2789" s="113" t="s">
        <v>382</v>
      </c>
      <c r="L2789" s="113" t="s">
        <v>420</v>
      </c>
      <c r="M2789" s="113" t="s">
        <v>388</v>
      </c>
      <c r="N2789" s="113" t="s">
        <v>44</v>
      </c>
      <c r="O2789" s="113" t="s">
        <v>433</v>
      </c>
      <c r="P2789" s="113" t="s">
        <v>824</v>
      </c>
      <c r="Q2789" s="113">
        <v>272</v>
      </c>
      <c r="R2789" s="113" t="s">
        <v>63</v>
      </c>
      <c r="S2789" s="84" t="str">
        <f t="shared" si="301"/>
        <v>HATTERAS WOOL CHECK</v>
      </c>
      <c r="T2789" s="84" t="str">
        <f t="shared" si="304"/>
        <v>бежевый / синий</v>
      </c>
      <c r="Y2789" s="60">
        <f t="shared" si="305"/>
        <v>2</v>
      </c>
      <c r="Z2789" s="49">
        <f t="shared" si="306"/>
        <v>548</v>
      </c>
      <c r="AA2789" s="60">
        <f t="shared" si="307"/>
        <v>2548</v>
      </c>
    </row>
    <row r="2790" spans="1:27">
      <c r="A2790" s="84" t="str">
        <f t="shared" si="302"/>
        <v>6840321272</v>
      </c>
      <c r="B2790" s="84" t="str">
        <f t="shared" si="303"/>
        <v>02-548-32</v>
      </c>
      <c r="C2790" s="113" t="s">
        <v>5004</v>
      </c>
      <c r="D2790" s="113" t="s">
        <v>5000</v>
      </c>
      <c r="E2790" s="113" t="s">
        <v>785</v>
      </c>
      <c r="F2790" s="114">
        <v>59</v>
      </c>
      <c r="G2790" s="113" t="s">
        <v>5001</v>
      </c>
      <c r="H2790" s="113" t="s">
        <v>97</v>
      </c>
      <c r="I2790" s="113" t="s">
        <v>786</v>
      </c>
      <c r="J2790" s="113" t="s">
        <v>318</v>
      </c>
      <c r="K2790" s="113" t="s">
        <v>382</v>
      </c>
      <c r="L2790" s="113" t="s">
        <v>420</v>
      </c>
      <c r="M2790" s="113" t="s">
        <v>388</v>
      </c>
      <c r="N2790" s="113" t="s">
        <v>44</v>
      </c>
      <c r="O2790" s="113" t="s">
        <v>433</v>
      </c>
      <c r="P2790" s="113" t="s">
        <v>824</v>
      </c>
      <c r="Q2790" s="113">
        <v>272</v>
      </c>
      <c r="R2790" s="113" t="s">
        <v>63</v>
      </c>
      <c r="S2790" s="84" t="str">
        <f t="shared" si="301"/>
        <v>HATTERAS WOOL CHECK</v>
      </c>
      <c r="T2790" s="84" t="str">
        <f t="shared" si="304"/>
        <v>бежевый / синий</v>
      </c>
      <c r="Y2790" s="60">
        <f t="shared" si="305"/>
        <v>2</v>
      </c>
      <c r="Z2790" s="49">
        <f t="shared" si="306"/>
        <v>548</v>
      </c>
      <c r="AA2790" s="60">
        <f t="shared" si="307"/>
        <v>2548</v>
      </c>
    </row>
    <row r="2791" spans="1:27">
      <c r="A2791" s="84" t="str">
        <f t="shared" si="302"/>
        <v>6840321272</v>
      </c>
      <c r="B2791" s="84" t="str">
        <f t="shared" si="303"/>
        <v>02-548-32</v>
      </c>
      <c r="C2791" s="113" t="s">
        <v>5005</v>
      </c>
      <c r="D2791" s="113" t="s">
        <v>5000</v>
      </c>
      <c r="E2791" s="113" t="s">
        <v>798</v>
      </c>
      <c r="F2791" s="114">
        <v>60</v>
      </c>
      <c r="G2791" s="113" t="s">
        <v>5001</v>
      </c>
      <c r="H2791" s="113" t="s">
        <v>97</v>
      </c>
      <c r="I2791" s="113" t="s">
        <v>786</v>
      </c>
      <c r="J2791" s="113" t="s">
        <v>318</v>
      </c>
      <c r="K2791" s="113" t="s">
        <v>382</v>
      </c>
      <c r="L2791" s="113" t="s">
        <v>420</v>
      </c>
      <c r="M2791" s="113" t="s">
        <v>388</v>
      </c>
      <c r="N2791" s="113" t="s">
        <v>44</v>
      </c>
      <c r="O2791" s="113" t="s">
        <v>433</v>
      </c>
      <c r="P2791" s="113" t="s">
        <v>824</v>
      </c>
      <c r="Q2791" s="113">
        <v>272</v>
      </c>
      <c r="R2791" s="113" t="s">
        <v>63</v>
      </c>
      <c r="S2791" s="84" t="str">
        <f t="shared" si="301"/>
        <v>HATTERAS WOOL CHECK</v>
      </c>
      <c r="T2791" s="84" t="str">
        <f t="shared" si="304"/>
        <v>бежевый / синий</v>
      </c>
      <c r="Y2791" s="60">
        <f t="shared" si="305"/>
        <v>2</v>
      </c>
      <c r="Z2791" s="49">
        <f t="shared" si="306"/>
        <v>548</v>
      </c>
      <c r="AA2791" s="60">
        <f t="shared" si="307"/>
        <v>2548</v>
      </c>
    </row>
    <row r="2792" spans="1:27">
      <c r="A2792" s="84" t="str">
        <f t="shared" si="302"/>
        <v>6840321272</v>
      </c>
      <c r="B2792" s="84" t="str">
        <f t="shared" si="303"/>
        <v>02-548-32</v>
      </c>
      <c r="C2792" s="113" t="s">
        <v>5006</v>
      </c>
      <c r="D2792" s="113" t="s">
        <v>5000</v>
      </c>
      <c r="E2792" s="113" t="s">
        <v>788</v>
      </c>
      <c r="F2792" s="114">
        <v>61</v>
      </c>
      <c r="G2792" s="113" t="s">
        <v>5001</v>
      </c>
      <c r="H2792" s="113" t="s">
        <v>97</v>
      </c>
      <c r="I2792" s="113" t="s">
        <v>786</v>
      </c>
      <c r="J2792" s="113" t="s">
        <v>318</v>
      </c>
      <c r="K2792" s="113" t="s">
        <v>382</v>
      </c>
      <c r="L2792" s="113" t="s">
        <v>420</v>
      </c>
      <c r="M2792" s="113" t="s">
        <v>388</v>
      </c>
      <c r="N2792" s="113" t="s">
        <v>44</v>
      </c>
      <c r="O2792" s="113" t="s">
        <v>433</v>
      </c>
      <c r="P2792" s="113" t="s">
        <v>824</v>
      </c>
      <c r="Q2792" s="113">
        <v>272</v>
      </c>
      <c r="R2792" s="113" t="s">
        <v>63</v>
      </c>
      <c r="S2792" s="84" t="str">
        <f t="shared" si="301"/>
        <v>HATTERAS WOOL CHECK</v>
      </c>
      <c r="T2792" s="84" t="str">
        <f t="shared" si="304"/>
        <v>бежевый / синий</v>
      </c>
      <c r="Y2792" s="60">
        <f t="shared" si="305"/>
        <v>2</v>
      </c>
      <c r="Z2792" s="49">
        <f t="shared" si="306"/>
        <v>548</v>
      </c>
      <c r="AA2792" s="60">
        <f t="shared" si="307"/>
        <v>2548</v>
      </c>
    </row>
    <row r="2793" spans="1:27">
      <c r="A2793" s="84" t="str">
        <f t="shared" si="302"/>
        <v>6840321272</v>
      </c>
      <c r="B2793" s="84" t="str">
        <f t="shared" si="303"/>
        <v>02-548-32</v>
      </c>
      <c r="C2793" s="113" t="s">
        <v>5007</v>
      </c>
      <c r="D2793" s="113" t="s">
        <v>5000</v>
      </c>
      <c r="E2793" s="113" t="s">
        <v>835</v>
      </c>
      <c r="F2793" s="114">
        <v>62</v>
      </c>
      <c r="G2793" s="113" t="s">
        <v>5001</v>
      </c>
      <c r="H2793" s="113" t="s">
        <v>97</v>
      </c>
      <c r="I2793" s="113" t="s">
        <v>786</v>
      </c>
      <c r="J2793" s="113" t="s">
        <v>318</v>
      </c>
      <c r="K2793" s="113" t="s">
        <v>382</v>
      </c>
      <c r="L2793" s="113" t="s">
        <v>420</v>
      </c>
      <c r="M2793" s="113" t="s">
        <v>388</v>
      </c>
      <c r="N2793" s="113" t="s">
        <v>44</v>
      </c>
      <c r="O2793" s="113" t="s">
        <v>433</v>
      </c>
      <c r="P2793" s="113" t="s">
        <v>824</v>
      </c>
      <c r="Q2793" s="113">
        <v>272</v>
      </c>
      <c r="R2793" s="113" t="s">
        <v>63</v>
      </c>
      <c r="S2793" s="84" t="str">
        <f t="shared" si="301"/>
        <v>HATTERAS WOOL CHECK</v>
      </c>
      <c r="T2793" s="84" t="str">
        <f t="shared" si="304"/>
        <v>бежевый / синий</v>
      </c>
      <c r="Y2793" s="60">
        <f t="shared" si="305"/>
        <v>2</v>
      </c>
      <c r="Z2793" s="49">
        <f t="shared" si="306"/>
        <v>548</v>
      </c>
      <c r="AA2793" s="60">
        <f t="shared" si="307"/>
        <v>2548</v>
      </c>
    </row>
    <row r="2794" spans="1:27">
      <c r="A2794" s="84" t="str">
        <f t="shared" si="302"/>
        <v>6840326210</v>
      </c>
      <c r="B2794" s="84" t="str">
        <f t="shared" si="303"/>
        <v>02-549-95</v>
      </c>
      <c r="C2794" s="113" t="s">
        <v>5008</v>
      </c>
      <c r="D2794" s="113" t="s">
        <v>5009</v>
      </c>
      <c r="E2794" s="113" t="s">
        <v>790</v>
      </c>
      <c r="F2794" s="114">
        <v>55</v>
      </c>
      <c r="G2794" s="113" t="s">
        <v>5010</v>
      </c>
      <c r="H2794" s="113" t="s">
        <v>248</v>
      </c>
      <c r="I2794" s="113" t="s">
        <v>786</v>
      </c>
      <c r="J2794" s="113" t="s">
        <v>318</v>
      </c>
      <c r="K2794" s="113" t="s">
        <v>382</v>
      </c>
      <c r="L2794" s="113" t="s">
        <v>420</v>
      </c>
      <c r="M2794" s="113" t="s">
        <v>388</v>
      </c>
      <c r="N2794" s="113" t="s">
        <v>44</v>
      </c>
      <c r="O2794" s="113" t="s">
        <v>442</v>
      </c>
      <c r="P2794" s="113" t="s">
        <v>824</v>
      </c>
      <c r="Q2794" s="113">
        <v>210</v>
      </c>
      <c r="R2794" s="113" t="s">
        <v>71</v>
      </c>
      <c r="S2794" s="84" t="str">
        <f t="shared" si="301"/>
        <v>HATTERAS VIRGIN WOOL</v>
      </c>
      <c r="T2794" s="84" t="str">
        <f t="shared" si="304"/>
        <v>синий / белый</v>
      </c>
      <c r="Y2794" s="60">
        <f t="shared" si="305"/>
        <v>2</v>
      </c>
      <c r="Z2794" s="49">
        <f t="shared" si="306"/>
        <v>549</v>
      </c>
      <c r="AA2794" s="60">
        <f t="shared" si="307"/>
        <v>2549</v>
      </c>
    </row>
    <row r="2795" spans="1:27">
      <c r="A2795" s="84" t="str">
        <f t="shared" si="302"/>
        <v>6840326210</v>
      </c>
      <c r="B2795" s="84" t="str">
        <f t="shared" si="303"/>
        <v>02-549-95</v>
      </c>
      <c r="C2795" s="113" t="s">
        <v>5011</v>
      </c>
      <c r="D2795" s="113" t="s">
        <v>5009</v>
      </c>
      <c r="E2795" s="113" t="s">
        <v>813</v>
      </c>
      <c r="F2795" s="114">
        <v>56</v>
      </c>
      <c r="G2795" s="113" t="s">
        <v>5010</v>
      </c>
      <c r="H2795" s="113" t="s">
        <v>248</v>
      </c>
      <c r="I2795" s="113" t="s">
        <v>786</v>
      </c>
      <c r="J2795" s="113" t="s">
        <v>318</v>
      </c>
      <c r="K2795" s="113" t="s">
        <v>382</v>
      </c>
      <c r="L2795" s="113" t="s">
        <v>420</v>
      </c>
      <c r="M2795" s="113" t="s">
        <v>388</v>
      </c>
      <c r="N2795" s="113" t="s">
        <v>44</v>
      </c>
      <c r="O2795" s="113" t="s">
        <v>442</v>
      </c>
      <c r="P2795" s="113" t="s">
        <v>824</v>
      </c>
      <c r="Q2795" s="113">
        <v>210</v>
      </c>
      <c r="R2795" s="113" t="s">
        <v>71</v>
      </c>
      <c r="S2795" s="84" t="str">
        <f t="shared" si="301"/>
        <v>HATTERAS VIRGIN WOOL</v>
      </c>
      <c r="T2795" s="84" t="str">
        <f t="shared" si="304"/>
        <v>синий / белый</v>
      </c>
      <c r="Y2795" s="60">
        <f t="shared" si="305"/>
        <v>2</v>
      </c>
      <c r="Z2795" s="49">
        <f t="shared" si="306"/>
        <v>549</v>
      </c>
      <c r="AA2795" s="60">
        <f t="shared" si="307"/>
        <v>2549</v>
      </c>
    </row>
    <row r="2796" spans="1:27">
      <c r="A2796" s="84" t="str">
        <f t="shared" si="302"/>
        <v>6840326210</v>
      </c>
      <c r="B2796" s="84" t="str">
        <f t="shared" si="303"/>
        <v>02-549-95</v>
      </c>
      <c r="C2796" s="113" t="s">
        <v>5012</v>
      </c>
      <c r="D2796" s="113" t="s">
        <v>5009</v>
      </c>
      <c r="E2796" s="113" t="s">
        <v>787</v>
      </c>
      <c r="F2796" s="114">
        <v>57</v>
      </c>
      <c r="G2796" s="113" t="s">
        <v>5010</v>
      </c>
      <c r="H2796" s="113" t="s">
        <v>248</v>
      </c>
      <c r="I2796" s="113" t="s">
        <v>786</v>
      </c>
      <c r="J2796" s="113" t="s">
        <v>318</v>
      </c>
      <c r="K2796" s="113" t="s">
        <v>382</v>
      </c>
      <c r="L2796" s="113" t="s">
        <v>420</v>
      </c>
      <c r="M2796" s="113" t="s">
        <v>388</v>
      </c>
      <c r="N2796" s="113" t="s">
        <v>44</v>
      </c>
      <c r="O2796" s="113" t="s">
        <v>442</v>
      </c>
      <c r="P2796" s="113" t="s">
        <v>824</v>
      </c>
      <c r="Q2796" s="113">
        <v>210</v>
      </c>
      <c r="R2796" s="113" t="s">
        <v>71</v>
      </c>
      <c r="S2796" s="84" t="str">
        <f t="shared" si="301"/>
        <v>HATTERAS VIRGIN WOOL</v>
      </c>
      <c r="T2796" s="84" t="str">
        <f t="shared" si="304"/>
        <v>синий / белый</v>
      </c>
      <c r="Y2796" s="60">
        <f t="shared" si="305"/>
        <v>2</v>
      </c>
      <c r="Z2796" s="49">
        <f t="shared" si="306"/>
        <v>549</v>
      </c>
      <c r="AA2796" s="60">
        <f t="shared" si="307"/>
        <v>2549</v>
      </c>
    </row>
    <row r="2797" spans="1:27">
      <c r="A2797" s="84" t="str">
        <f t="shared" si="302"/>
        <v>6840326210</v>
      </c>
      <c r="B2797" s="84" t="str">
        <f t="shared" si="303"/>
        <v>02-549-95</v>
      </c>
      <c r="C2797" s="113" t="s">
        <v>5013</v>
      </c>
      <c r="D2797" s="113" t="s">
        <v>5009</v>
      </c>
      <c r="E2797" s="113" t="s">
        <v>797</v>
      </c>
      <c r="F2797" s="114">
        <v>58</v>
      </c>
      <c r="G2797" s="113" t="s">
        <v>5010</v>
      </c>
      <c r="H2797" s="113" t="s">
        <v>248</v>
      </c>
      <c r="I2797" s="113" t="s">
        <v>786</v>
      </c>
      <c r="J2797" s="113" t="s">
        <v>318</v>
      </c>
      <c r="K2797" s="113" t="s">
        <v>382</v>
      </c>
      <c r="L2797" s="113" t="s">
        <v>420</v>
      </c>
      <c r="M2797" s="113" t="s">
        <v>388</v>
      </c>
      <c r="N2797" s="113" t="s">
        <v>44</v>
      </c>
      <c r="O2797" s="113" t="s">
        <v>442</v>
      </c>
      <c r="P2797" s="113" t="s">
        <v>824</v>
      </c>
      <c r="Q2797" s="113">
        <v>210</v>
      </c>
      <c r="R2797" s="113" t="s">
        <v>71</v>
      </c>
      <c r="S2797" s="84" t="str">
        <f t="shared" si="301"/>
        <v>HATTERAS VIRGIN WOOL</v>
      </c>
      <c r="T2797" s="84" t="str">
        <f t="shared" si="304"/>
        <v>синий / белый</v>
      </c>
      <c r="Y2797" s="60">
        <f t="shared" si="305"/>
        <v>2</v>
      </c>
      <c r="Z2797" s="49">
        <f t="shared" si="306"/>
        <v>549</v>
      </c>
      <c r="AA2797" s="60">
        <f t="shared" si="307"/>
        <v>2549</v>
      </c>
    </row>
    <row r="2798" spans="1:27">
      <c r="A2798" s="84" t="str">
        <f t="shared" si="302"/>
        <v>6840326210</v>
      </c>
      <c r="B2798" s="84" t="str">
        <f t="shared" si="303"/>
        <v>02-549-95</v>
      </c>
      <c r="C2798" s="113" t="s">
        <v>5014</v>
      </c>
      <c r="D2798" s="113" t="s">
        <v>5009</v>
      </c>
      <c r="E2798" s="113" t="s">
        <v>785</v>
      </c>
      <c r="F2798" s="114">
        <v>59</v>
      </c>
      <c r="G2798" s="113" t="s">
        <v>5010</v>
      </c>
      <c r="H2798" s="113" t="s">
        <v>248</v>
      </c>
      <c r="I2798" s="113" t="s">
        <v>786</v>
      </c>
      <c r="J2798" s="113" t="s">
        <v>318</v>
      </c>
      <c r="K2798" s="113" t="s">
        <v>382</v>
      </c>
      <c r="L2798" s="113" t="s">
        <v>420</v>
      </c>
      <c r="M2798" s="113" t="s">
        <v>388</v>
      </c>
      <c r="N2798" s="113" t="s">
        <v>44</v>
      </c>
      <c r="O2798" s="113" t="s">
        <v>442</v>
      </c>
      <c r="P2798" s="113" t="s">
        <v>824</v>
      </c>
      <c r="Q2798" s="113">
        <v>210</v>
      </c>
      <c r="R2798" s="113" t="s">
        <v>71</v>
      </c>
      <c r="S2798" s="84" t="str">
        <f t="shared" si="301"/>
        <v>HATTERAS VIRGIN WOOL</v>
      </c>
      <c r="T2798" s="84" t="str">
        <f t="shared" si="304"/>
        <v>синий / белый</v>
      </c>
      <c r="Y2798" s="60">
        <f t="shared" si="305"/>
        <v>2</v>
      </c>
      <c r="Z2798" s="49">
        <f t="shared" si="306"/>
        <v>549</v>
      </c>
      <c r="AA2798" s="60">
        <f t="shared" si="307"/>
        <v>2549</v>
      </c>
    </row>
    <row r="2799" spans="1:27">
      <c r="A2799" s="84" t="str">
        <f t="shared" si="302"/>
        <v>6840326210</v>
      </c>
      <c r="B2799" s="84" t="str">
        <f t="shared" si="303"/>
        <v>02-549-95</v>
      </c>
      <c r="C2799" s="113" t="s">
        <v>5015</v>
      </c>
      <c r="D2799" s="113" t="s">
        <v>5009</v>
      </c>
      <c r="E2799" s="113" t="s">
        <v>798</v>
      </c>
      <c r="F2799" s="114">
        <v>60</v>
      </c>
      <c r="G2799" s="113" t="s">
        <v>5010</v>
      </c>
      <c r="H2799" s="113" t="s">
        <v>248</v>
      </c>
      <c r="I2799" s="113" t="s">
        <v>786</v>
      </c>
      <c r="J2799" s="113" t="s">
        <v>318</v>
      </c>
      <c r="K2799" s="113" t="s">
        <v>382</v>
      </c>
      <c r="L2799" s="113" t="s">
        <v>420</v>
      </c>
      <c r="M2799" s="113" t="s">
        <v>388</v>
      </c>
      <c r="N2799" s="113" t="s">
        <v>44</v>
      </c>
      <c r="O2799" s="113" t="s">
        <v>442</v>
      </c>
      <c r="P2799" s="113" t="s">
        <v>824</v>
      </c>
      <c r="Q2799" s="113">
        <v>210</v>
      </c>
      <c r="R2799" s="113" t="s">
        <v>71</v>
      </c>
      <c r="S2799" s="84" t="str">
        <f t="shared" si="301"/>
        <v>HATTERAS VIRGIN WOOL</v>
      </c>
      <c r="T2799" s="84" t="str">
        <f t="shared" si="304"/>
        <v>синий / белый</v>
      </c>
      <c r="Y2799" s="60">
        <f t="shared" si="305"/>
        <v>2</v>
      </c>
      <c r="Z2799" s="49">
        <f t="shared" si="306"/>
        <v>549</v>
      </c>
      <c r="AA2799" s="60">
        <f t="shared" si="307"/>
        <v>2549</v>
      </c>
    </row>
    <row r="2800" spans="1:27">
      <c r="A2800" s="84" t="str">
        <f t="shared" si="302"/>
        <v>6840326210</v>
      </c>
      <c r="B2800" s="84" t="str">
        <f t="shared" si="303"/>
        <v>02-549-95</v>
      </c>
      <c r="C2800" s="113" t="s">
        <v>5016</v>
      </c>
      <c r="D2800" s="113" t="s">
        <v>5009</v>
      </c>
      <c r="E2800" s="113" t="s">
        <v>788</v>
      </c>
      <c r="F2800" s="114">
        <v>61</v>
      </c>
      <c r="G2800" s="113" t="s">
        <v>5010</v>
      </c>
      <c r="H2800" s="113" t="s">
        <v>248</v>
      </c>
      <c r="I2800" s="113" t="s">
        <v>786</v>
      </c>
      <c r="J2800" s="113" t="s">
        <v>318</v>
      </c>
      <c r="K2800" s="113" t="s">
        <v>382</v>
      </c>
      <c r="L2800" s="113" t="s">
        <v>420</v>
      </c>
      <c r="M2800" s="113" t="s">
        <v>388</v>
      </c>
      <c r="N2800" s="113" t="s">
        <v>44</v>
      </c>
      <c r="O2800" s="113" t="s">
        <v>442</v>
      </c>
      <c r="P2800" s="113" t="s">
        <v>824</v>
      </c>
      <c r="Q2800" s="113">
        <v>210</v>
      </c>
      <c r="R2800" s="113" t="s">
        <v>71</v>
      </c>
      <c r="S2800" s="84" t="str">
        <f t="shared" si="301"/>
        <v>HATTERAS VIRGIN WOOL</v>
      </c>
      <c r="T2800" s="84" t="str">
        <f t="shared" si="304"/>
        <v>синий / белый</v>
      </c>
      <c r="Y2800" s="60">
        <f t="shared" si="305"/>
        <v>2</v>
      </c>
      <c r="Z2800" s="49">
        <f t="shared" si="306"/>
        <v>549</v>
      </c>
      <c r="AA2800" s="60">
        <f t="shared" si="307"/>
        <v>2549</v>
      </c>
    </row>
    <row r="2801" spans="1:27">
      <c r="A2801" s="84" t="str">
        <f t="shared" si="302"/>
        <v>6840326210</v>
      </c>
      <c r="B2801" s="84" t="str">
        <f t="shared" si="303"/>
        <v>02-549-95</v>
      </c>
      <c r="C2801" s="113" t="s">
        <v>5017</v>
      </c>
      <c r="D2801" s="113" t="s">
        <v>5009</v>
      </c>
      <c r="E2801" s="113" t="s">
        <v>835</v>
      </c>
      <c r="F2801" s="114">
        <v>62</v>
      </c>
      <c r="G2801" s="113" t="s">
        <v>5010</v>
      </c>
      <c r="H2801" s="113" t="s">
        <v>248</v>
      </c>
      <c r="I2801" s="113" t="s">
        <v>786</v>
      </c>
      <c r="J2801" s="113" t="s">
        <v>318</v>
      </c>
      <c r="K2801" s="113" t="s">
        <v>382</v>
      </c>
      <c r="L2801" s="113" t="s">
        <v>420</v>
      </c>
      <c r="M2801" s="113" t="s">
        <v>388</v>
      </c>
      <c r="N2801" s="113" t="s">
        <v>44</v>
      </c>
      <c r="O2801" s="113" t="s">
        <v>442</v>
      </c>
      <c r="P2801" s="113" t="s">
        <v>824</v>
      </c>
      <c r="Q2801" s="113">
        <v>210</v>
      </c>
      <c r="R2801" s="113" t="s">
        <v>71</v>
      </c>
      <c r="S2801" s="84" t="str">
        <f t="shared" si="301"/>
        <v>HATTERAS VIRGIN WOOL</v>
      </c>
      <c r="T2801" s="84" t="str">
        <f t="shared" si="304"/>
        <v>синий / белый</v>
      </c>
      <c r="Y2801" s="60">
        <f t="shared" si="305"/>
        <v>2</v>
      </c>
      <c r="Z2801" s="49">
        <f t="shared" si="306"/>
        <v>549</v>
      </c>
      <c r="AA2801" s="60">
        <f t="shared" si="307"/>
        <v>2549</v>
      </c>
    </row>
    <row r="2802" spans="1:27">
      <c r="A2802" s="84" t="str">
        <f t="shared" si="302"/>
        <v>6840326210</v>
      </c>
      <c r="B2802" s="84" t="str">
        <f t="shared" si="303"/>
        <v>02-549-95</v>
      </c>
      <c r="C2802" s="113" t="s">
        <v>5018</v>
      </c>
      <c r="D2802" s="113" t="s">
        <v>5009</v>
      </c>
      <c r="E2802" s="113" t="s">
        <v>789</v>
      </c>
      <c r="F2802" s="114">
        <v>63</v>
      </c>
      <c r="G2802" s="113" t="s">
        <v>5010</v>
      </c>
      <c r="H2802" s="113" t="s">
        <v>248</v>
      </c>
      <c r="I2802" s="113" t="s">
        <v>786</v>
      </c>
      <c r="J2802" s="113" t="s">
        <v>318</v>
      </c>
      <c r="K2802" s="113" t="s">
        <v>382</v>
      </c>
      <c r="L2802" s="113" t="s">
        <v>420</v>
      </c>
      <c r="M2802" s="113" t="s">
        <v>388</v>
      </c>
      <c r="N2802" s="113" t="s">
        <v>44</v>
      </c>
      <c r="O2802" s="113" t="s">
        <v>442</v>
      </c>
      <c r="P2802" s="113" t="s">
        <v>824</v>
      </c>
      <c r="Q2802" s="113">
        <v>210</v>
      </c>
      <c r="R2802" s="113" t="s">
        <v>71</v>
      </c>
      <c r="S2802" s="84" t="str">
        <f t="shared" si="301"/>
        <v>HATTERAS VIRGIN WOOL</v>
      </c>
      <c r="T2802" s="84" t="str">
        <f t="shared" si="304"/>
        <v>синий / белый</v>
      </c>
      <c r="Y2802" s="60">
        <f t="shared" si="305"/>
        <v>2</v>
      </c>
      <c r="Z2802" s="49">
        <f t="shared" si="306"/>
        <v>549</v>
      </c>
      <c r="AA2802" s="60">
        <f t="shared" si="307"/>
        <v>2549</v>
      </c>
    </row>
    <row r="2803" spans="1:27">
      <c r="A2803" s="84" t="str">
        <f t="shared" si="302"/>
        <v>6840329267</v>
      </c>
      <c r="B2803" s="84" t="str">
        <f t="shared" si="303"/>
        <v>02-550-08</v>
      </c>
      <c r="C2803" s="113" t="s">
        <v>5019</v>
      </c>
      <c r="D2803" s="113" t="s">
        <v>5020</v>
      </c>
      <c r="E2803" s="113" t="s">
        <v>787</v>
      </c>
      <c r="F2803" s="114">
        <v>57</v>
      </c>
      <c r="G2803" s="113" t="s">
        <v>5021</v>
      </c>
      <c r="H2803" s="113" t="s">
        <v>747</v>
      </c>
      <c r="I2803" s="113" t="s">
        <v>786</v>
      </c>
      <c r="J2803" s="113" t="s">
        <v>318</v>
      </c>
      <c r="K2803" s="113" t="s">
        <v>382</v>
      </c>
      <c r="L2803" s="113" t="s">
        <v>420</v>
      </c>
      <c r="M2803" s="113" t="s">
        <v>388</v>
      </c>
      <c r="N2803" s="113" t="s">
        <v>44</v>
      </c>
      <c r="O2803" s="113" t="s">
        <v>428</v>
      </c>
      <c r="P2803" s="113" t="s">
        <v>824</v>
      </c>
      <c r="Q2803" s="113">
        <v>267</v>
      </c>
      <c r="R2803" s="113" t="s">
        <v>83</v>
      </c>
      <c r="S2803" s="84" t="str">
        <f t="shared" si="301"/>
        <v>HATTERAS VIRGIN WOOL</v>
      </c>
      <c r="T2803" s="84" t="str">
        <f t="shared" si="304"/>
        <v>серый / бордовый</v>
      </c>
      <c r="Y2803" s="60">
        <f t="shared" si="305"/>
        <v>2</v>
      </c>
      <c r="Z2803" s="49">
        <f t="shared" si="306"/>
        <v>550</v>
      </c>
      <c r="AA2803" s="60">
        <f t="shared" si="307"/>
        <v>2550</v>
      </c>
    </row>
    <row r="2804" spans="1:27">
      <c r="A2804" s="84" t="str">
        <f t="shared" si="302"/>
        <v>6840329267</v>
      </c>
      <c r="B2804" s="84" t="str">
        <f t="shared" si="303"/>
        <v>02-550-08</v>
      </c>
      <c r="C2804" s="113" t="s">
        <v>5022</v>
      </c>
      <c r="D2804" s="113" t="s">
        <v>5020</v>
      </c>
      <c r="E2804" s="113" t="s">
        <v>797</v>
      </c>
      <c r="F2804" s="114">
        <v>58</v>
      </c>
      <c r="G2804" s="113" t="s">
        <v>5021</v>
      </c>
      <c r="H2804" s="113" t="s">
        <v>747</v>
      </c>
      <c r="I2804" s="113" t="s">
        <v>786</v>
      </c>
      <c r="J2804" s="113" t="s">
        <v>318</v>
      </c>
      <c r="K2804" s="113" t="s">
        <v>382</v>
      </c>
      <c r="L2804" s="113" t="s">
        <v>420</v>
      </c>
      <c r="M2804" s="113" t="s">
        <v>388</v>
      </c>
      <c r="N2804" s="113" t="s">
        <v>44</v>
      </c>
      <c r="O2804" s="113" t="s">
        <v>428</v>
      </c>
      <c r="P2804" s="113" t="s">
        <v>824</v>
      </c>
      <c r="Q2804" s="113">
        <v>267</v>
      </c>
      <c r="R2804" s="113" t="s">
        <v>83</v>
      </c>
      <c r="S2804" s="84" t="str">
        <f t="shared" si="301"/>
        <v>HATTERAS VIRGIN WOOL</v>
      </c>
      <c r="T2804" s="84" t="str">
        <f t="shared" si="304"/>
        <v>серый / бордовый</v>
      </c>
      <c r="Y2804" s="60">
        <f t="shared" si="305"/>
        <v>2</v>
      </c>
      <c r="Z2804" s="49">
        <f t="shared" si="306"/>
        <v>550</v>
      </c>
      <c r="AA2804" s="60">
        <f t="shared" si="307"/>
        <v>2550</v>
      </c>
    </row>
    <row r="2805" spans="1:27">
      <c r="A2805" s="84" t="str">
        <f t="shared" si="302"/>
        <v>6840329267</v>
      </c>
      <c r="B2805" s="84" t="str">
        <f t="shared" si="303"/>
        <v>02-550-08</v>
      </c>
      <c r="C2805" s="113" t="s">
        <v>5023</v>
      </c>
      <c r="D2805" s="113" t="s">
        <v>5020</v>
      </c>
      <c r="E2805" s="113" t="s">
        <v>785</v>
      </c>
      <c r="F2805" s="114">
        <v>59</v>
      </c>
      <c r="G2805" s="113" t="s">
        <v>5021</v>
      </c>
      <c r="H2805" s="113" t="s">
        <v>747</v>
      </c>
      <c r="I2805" s="113" t="s">
        <v>786</v>
      </c>
      <c r="J2805" s="113" t="s">
        <v>318</v>
      </c>
      <c r="K2805" s="113" t="s">
        <v>382</v>
      </c>
      <c r="L2805" s="113" t="s">
        <v>420</v>
      </c>
      <c r="M2805" s="113" t="s">
        <v>388</v>
      </c>
      <c r="N2805" s="113" t="s">
        <v>44</v>
      </c>
      <c r="O2805" s="113" t="s">
        <v>428</v>
      </c>
      <c r="P2805" s="113" t="s">
        <v>824</v>
      </c>
      <c r="Q2805" s="113">
        <v>267</v>
      </c>
      <c r="R2805" s="113" t="s">
        <v>83</v>
      </c>
      <c r="S2805" s="84" t="str">
        <f t="shared" si="301"/>
        <v>HATTERAS VIRGIN WOOL</v>
      </c>
      <c r="T2805" s="84" t="str">
        <f t="shared" si="304"/>
        <v>серый / бордовый</v>
      </c>
      <c r="Y2805" s="60">
        <f t="shared" si="305"/>
        <v>2</v>
      </c>
      <c r="Z2805" s="49">
        <f t="shared" si="306"/>
        <v>550</v>
      </c>
      <c r="AA2805" s="60">
        <f t="shared" si="307"/>
        <v>2550</v>
      </c>
    </row>
    <row r="2806" spans="1:27">
      <c r="A2806" s="84" t="str">
        <f t="shared" si="302"/>
        <v>6840329267</v>
      </c>
      <c r="B2806" s="84" t="str">
        <f t="shared" si="303"/>
        <v>02-550-08</v>
      </c>
      <c r="C2806" s="113" t="s">
        <v>5024</v>
      </c>
      <c r="D2806" s="113" t="s">
        <v>5020</v>
      </c>
      <c r="E2806" s="113" t="s">
        <v>798</v>
      </c>
      <c r="F2806" s="114">
        <v>60</v>
      </c>
      <c r="G2806" s="113" t="s">
        <v>5021</v>
      </c>
      <c r="H2806" s="113" t="s">
        <v>747</v>
      </c>
      <c r="I2806" s="113" t="s">
        <v>786</v>
      </c>
      <c r="J2806" s="113" t="s">
        <v>318</v>
      </c>
      <c r="K2806" s="113" t="s">
        <v>382</v>
      </c>
      <c r="L2806" s="113" t="s">
        <v>420</v>
      </c>
      <c r="M2806" s="113" t="s">
        <v>388</v>
      </c>
      <c r="N2806" s="113" t="s">
        <v>44</v>
      </c>
      <c r="O2806" s="113" t="s">
        <v>428</v>
      </c>
      <c r="P2806" s="113" t="s">
        <v>824</v>
      </c>
      <c r="Q2806" s="113">
        <v>267</v>
      </c>
      <c r="R2806" s="113" t="s">
        <v>83</v>
      </c>
      <c r="S2806" s="84" t="str">
        <f t="shared" si="301"/>
        <v>HATTERAS VIRGIN WOOL</v>
      </c>
      <c r="T2806" s="84" t="str">
        <f t="shared" si="304"/>
        <v>серый / бордовый</v>
      </c>
      <c r="Y2806" s="60">
        <f t="shared" si="305"/>
        <v>2</v>
      </c>
      <c r="Z2806" s="49">
        <f t="shared" si="306"/>
        <v>550</v>
      </c>
      <c r="AA2806" s="60">
        <f t="shared" si="307"/>
        <v>2550</v>
      </c>
    </row>
    <row r="2807" spans="1:27">
      <c r="A2807" s="84" t="str">
        <f t="shared" si="302"/>
        <v>6840329267</v>
      </c>
      <c r="B2807" s="84" t="str">
        <f t="shared" si="303"/>
        <v>02-550-08</v>
      </c>
      <c r="C2807" s="113" t="s">
        <v>5025</v>
      </c>
      <c r="D2807" s="113" t="s">
        <v>5020</v>
      </c>
      <c r="E2807" s="113" t="s">
        <v>788</v>
      </c>
      <c r="F2807" s="114">
        <v>61</v>
      </c>
      <c r="G2807" s="113" t="s">
        <v>5021</v>
      </c>
      <c r="H2807" s="113" t="s">
        <v>747</v>
      </c>
      <c r="I2807" s="113" t="s">
        <v>786</v>
      </c>
      <c r="J2807" s="113" t="s">
        <v>318</v>
      </c>
      <c r="K2807" s="113" t="s">
        <v>382</v>
      </c>
      <c r="L2807" s="113" t="s">
        <v>420</v>
      </c>
      <c r="M2807" s="113" t="s">
        <v>388</v>
      </c>
      <c r="N2807" s="113" t="s">
        <v>44</v>
      </c>
      <c r="O2807" s="113" t="s">
        <v>428</v>
      </c>
      <c r="P2807" s="113" t="s">
        <v>824</v>
      </c>
      <c r="Q2807" s="113">
        <v>267</v>
      </c>
      <c r="R2807" s="113" t="s">
        <v>83</v>
      </c>
      <c r="S2807" s="84" t="str">
        <f t="shared" si="301"/>
        <v>HATTERAS VIRGIN WOOL</v>
      </c>
      <c r="T2807" s="84" t="str">
        <f t="shared" si="304"/>
        <v>серый / бордовый</v>
      </c>
      <c r="Y2807" s="60">
        <f t="shared" si="305"/>
        <v>2</v>
      </c>
      <c r="Z2807" s="49">
        <f t="shared" si="306"/>
        <v>550</v>
      </c>
      <c r="AA2807" s="60">
        <f t="shared" si="307"/>
        <v>2550</v>
      </c>
    </row>
    <row r="2808" spans="1:27">
      <c r="A2808" s="84" t="str">
        <f t="shared" si="302"/>
        <v>6840518374</v>
      </c>
      <c r="B2808" s="84" t="str">
        <f t="shared" si="303"/>
        <v>02-095-11</v>
      </c>
      <c r="C2808" s="113" t="s">
        <v>5026</v>
      </c>
      <c r="D2808" s="113" t="s">
        <v>5027</v>
      </c>
      <c r="E2808" s="113" t="s">
        <v>797</v>
      </c>
      <c r="F2808" s="114">
        <v>58</v>
      </c>
      <c r="G2808" s="113" t="s">
        <v>5028</v>
      </c>
      <c r="H2808" s="113" t="s">
        <v>60</v>
      </c>
      <c r="I2808" s="113" t="s">
        <v>786</v>
      </c>
      <c r="J2808" s="113" t="s">
        <v>336</v>
      </c>
      <c r="K2808" s="113" t="s">
        <v>382</v>
      </c>
      <c r="L2808" s="113" t="s">
        <v>420</v>
      </c>
      <c r="M2808" s="113" t="s">
        <v>388</v>
      </c>
      <c r="N2808" s="113" t="s">
        <v>44</v>
      </c>
      <c r="O2808" s="113" t="s">
        <v>442</v>
      </c>
      <c r="P2808" s="113" t="s">
        <v>824</v>
      </c>
      <c r="Q2808" s="113">
        <v>374</v>
      </c>
      <c r="R2808" s="113" t="s">
        <v>60</v>
      </c>
      <c r="S2808" s="84" t="str">
        <f t="shared" si="301"/>
        <v>HATTERAS EF HERRINGBONE WV</v>
      </c>
      <c r="T2808" s="84" t="str">
        <f t="shared" si="304"/>
        <v>зеленый</v>
      </c>
      <c r="Y2808" s="60">
        <f t="shared" si="305"/>
        <v>2</v>
      </c>
      <c r="Z2808" s="49">
        <f t="shared" si="306"/>
        <v>95</v>
      </c>
      <c r="AA2808" s="60">
        <f t="shared" si="307"/>
        <v>2095</v>
      </c>
    </row>
    <row r="2809" spans="1:27">
      <c r="A2809" s="84" t="str">
        <f t="shared" si="302"/>
        <v>6840518374</v>
      </c>
      <c r="B2809" s="84" t="str">
        <f t="shared" si="303"/>
        <v>02-095-11</v>
      </c>
      <c r="C2809" s="113" t="s">
        <v>5029</v>
      </c>
      <c r="D2809" s="113" t="s">
        <v>5027</v>
      </c>
      <c r="E2809" s="113" t="s">
        <v>785</v>
      </c>
      <c r="F2809" s="114">
        <v>59</v>
      </c>
      <c r="G2809" s="113" t="s">
        <v>5028</v>
      </c>
      <c r="H2809" s="113" t="s">
        <v>60</v>
      </c>
      <c r="I2809" s="113" t="s">
        <v>786</v>
      </c>
      <c r="J2809" s="113" t="s">
        <v>336</v>
      </c>
      <c r="K2809" s="113" t="s">
        <v>382</v>
      </c>
      <c r="L2809" s="113" t="s">
        <v>420</v>
      </c>
      <c r="M2809" s="113" t="s">
        <v>388</v>
      </c>
      <c r="N2809" s="113" t="s">
        <v>44</v>
      </c>
      <c r="O2809" s="113" t="s">
        <v>442</v>
      </c>
      <c r="P2809" s="113" t="s">
        <v>824</v>
      </c>
      <c r="Q2809" s="113">
        <v>374</v>
      </c>
      <c r="R2809" s="113" t="s">
        <v>60</v>
      </c>
      <c r="S2809" s="84" t="str">
        <f t="shared" si="301"/>
        <v>HATTERAS EF HERRINGBONE WV</v>
      </c>
      <c r="T2809" s="84" t="str">
        <f t="shared" si="304"/>
        <v>зеленый</v>
      </c>
      <c r="Y2809" s="60">
        <f t="shared" si="305"/>
        <v>2</v>
      </c>
      <c r="Z2809" s="49">
        <f t="shared" si="306"/>
        <v>95</v>
      </c>
      <c r="AA2809" s="60">
        <f t="shared" si="307"/>
        <v>2095</v>
      </c>
    </row>
    <row r="2810" spans="1:27">
      <c r="A2810" s="84" t="str">
        <f t="shared" si="302"/>
        <v>6840518374</v>
      </c>
      <c r="B2810" s="84" t="str">
        <f t="shared" si="303"/>
        <v>02-095-11</v>
      </c>
      <c r="C2810" s="113" t="s">
        <v>5030</v>
      </c>
      <c r="D2810" s="113" t="s">
        <v>5027</v>
      </c>
      <c r="E2810" s="113" t="s">
        <v>798</v>
      </c>
      <c r="F2810" s="114">
        <v>60</v>
      </c>
      <c r="G2810" s="113" t="s">
        <v>5028</v>
      </c>
      <c r="H2810" s="113" t="s">
        <v>60</v>
      </c>
      <c r="I2810" s="113" t="s">
        <v>786</v>
      </c>
      <c r="J2810" s="113" t="s">
        <v>336</v>
      </c>
      <c r="K2810" s="113" t="s">
        <v>382</v>
      </c>
      <c r="L2810" s="113" t="s">
        <v>420</v>
      </c>
      <c r="M2810" s="113" t="s">
        <v>388</v>
      </c>
      <c r="N2810" s="113" t="s">
        <v>44</v>
      </c>
      <c r="O2810" s="113" t="s">
        <v>442</v>
      </c>
      <c r="P2810" s="113" t="s">
        <v>824</v>
      </c>
      <c r="Q2810" s="113">
        <v>374</v>
      </c>
      <c r="R2810" s="113" t="s">
        <v>60</v>
      </c>
      <c r="S2810" s="84" t="str">
        <f t="shared" si="301"/>
        <v>HATTERAS EF HERRINGBONE WV</v>
      </c>
      <c r="T2810" s="84" t="str">
        <f t="shared" si="304"/>
        <v>зеленый</v>
      </c>
      <c r="Y2810" s="60">
        <f t="shared" si="305"/>
        <v>2</v>
      </c>
      <c r="Z2810" s="49">
        <f t="shared" si="306"/>
        <v>95</v>
      </c>
      <c r="AA2810" s="60">
        <f t="shared" si="307"/>
        <v>2095</v>
      </c>
    </row>
    <row r="2811" spans="1:27">
      <c r="A2811" s="84" t="str">
        <f t="shared" si="302"/>
        <v>6840518374</v>
      </c>
      <c r="B2811" s="84" t="str">
        <f t="shared" si="303"/>
        <v>02-095-11</v>
      </c>
      <c r="C2811" s="113" t="s">
        <v>5031</v>
      </c>
      <c r="D2811" s="113" t="s">
        <v>5027</v>
      </c>
      <c r="E2811" s="113" t="s">
        <v>788</v>
      </c>
      <c r="F2811" s="114">
        <v>61</v>
      </c>
      <c r="G2811" s="113" t="s">
        <v>5028</v>
      </c>
      <c r="H2811" s="113" t="s">
        <v>60</v>
      </c>
      <c r="I2811" s="113" t="s">
        <v>786</v>
      </c>
      <c r="J2811" s="113" t="s">
        <v>336</v>
      </c>
      <c r="K2811" s="113" t="s">
        <v>382</v>
      </c>
      <c r="L2811" s="113" t="s">
        <v>420</v>
      </c>
      <c r="M2811" s="113" t="s">
        <v>388</v>
      </c>
      <c r="N2811" s="113" t="s">
        <v>44</v>
      </c>
      <c r="O2811" s="113" t="s">
        <v>442</v>
      </c>
      <c r="P2811" s="113" t="s">
        <v>824</v>
      </c>
      <c r="Q2811" s="113">
        <v>374</v>
      </c>
      <c r="R2811" s="113" t="s">
        <v>60</v>
      </c>
      <c r="S2811" s="84" t="str">
        <f t="shared" si="301"/>
        <v>HATTERAS EF HERRINGBONE WV</v>
      </c>
      <c r="T2811" s="84" t="str">
        <f t="shared" si="304"/>
        <v>зеленый</v>
      </c>
      <c r="Y2811" s="60">
        <f t="shared" si="305"/>
        <v>2</v>
      </c>
      <c r="Z2811" s="49">
        <f t="shared" si="306"/>
        <v>95</v>
      </c>
      <c r="AA2811" s="60">
        <f t="shared" si="307"/>
        <v>2095</v>
      </c>
    </row>
    <row r="2812" spans="1:27">
      <c r="A2812" s="84" t="str">
        <f t="shared" si="302"/>
        <v>6840518374</v>
      </c>
      <c r="B2812" s="84" t="str">
        <f t="shared" si="303"/>
        <v>02-095-11</v>
      </c>
      <c r="C2812" s="113" t="s">
        <v>5032</v>
      </c>
      <c r="D2812" s="113" t="s">
        <v>5027</v>
      </c>
      <c r="E2812" s="113" t="s">
        <v>835</v>
      </c>
      <c r="F2812" s="114">
        <v>62</v>
      </c>
      <c r="G2812" s="113" t="s">
        <v>5028</v>
      </c>
      <c r="H2812" s="113" t="s">
        <v>60</v>
      </c>
      <c r="I2812" s="113" t="s">
        <v>786</v>
      </c>
      <c r="J2812" s="113" t="s">
        <v>336</v>
      </c>
      <c r="K2812" s="113" t="s">
        <v>382</v>
      </c>
      <c r="L2812" s="113" t="s">
        <v>420</v>
      </c>
      <c r="M2812" s="113" t="s">
        <v>388</v>
      </c>
      <c r="N2812" s="113" t="s">
        <v>44</v>
      </c>
      <c r="O2812" s="113" t="s">
        <v>442</v>
      </c>
      <c r="P2812" s="113" t="s">
        <v>824</v>
      </c>
      <c r="Q2812" s="113">
        <v>374</v>
      </c>
      <c r="R2812" s="113" t="s">
        <v>60</v>
      </c>
      <c r="S2812" s="84" t="str">
        <f t="shared" si="301"/>
        <v>HATTERAS EF HERRINGBONE WV</v>
      </c>
      <c r="T2812" s="84" t="str">
        <f t="shared" si="304"/>
        <v>зеленый</v>
      </c>
      <c r="Y2812" s="60">
        <f t="shared" si="305"/>
        <v>2</v>
      </c>
      <c r="Z2812" s="49">
        <f t="shared" si="306"/>
        <v>95</v>
      </c>
      <c r="AA2812" s="60">
        <f t="shared" si="307"/>
        <v>2095</v>
      </c>
    </row>
    <row r="2813" spans="1:27">
      <c r="A2813" s="84" t="str">
        <f t="shared" si="302"/>
        <v>6840518374</v>
      </c>
      <c r="B2813" s="84" t="str">
        <f t="shared" si="303"/>
        <v>02-095-11</v>
      </c>
      <c r="C2813" s="113" t="s">
        <v>5033</v>
      </c>
      <c r="D2813" s="113" t="s">
        <v>5027</v>
      </c>
      <c r="E2813" s="113" t="s">
        <v>789</v>
      </c>
      <c r="F2813" s="114">
        <v>63</v>
      </c>
      <c r="G2813" s="113" t="s">
        <v>5028</v>
      </c>
      <c r="H2813" s="113" t="s">
        <v>60</v>
      </c>
      <c r="I2813" s="113" t="s">
        <v>786</v>
      </c>
      <c r="J2813" s="113" t="s">
        <v>336</v>
      </c>
      <c r="K2813" s="113" t="s">
        <v>382</v>
      </c>
      <c r="L2813" s="113" t="s">
        <v>420</v>
      </c>
      <c r="M2813" s="113" t="s">
        <v>388</v>
      </c>
      <c r="N2813" s="113" t="s">
        <v>44</v>
      </c>
      <c r="O2813" s="113" t="s">
        <v>442</v>
      </c>
      <c r="P2813" s="113" t="s">
        <v>824</v>
      </c>
      <c r="Q2813" s="113">
        <v>374</v>
      </c>
      <c r="R2813" s="113" t="s">
        <v>60</v>
      </c>
      <c r="S2813" s="84" t="str">
        <f t="shared" si="301"/>
        <v>HATTERAS EF HERRINGBONE WV</v>
      </c>
      <c r="T2813" s="84" t="str">
        <f t="shared" si="304"/>
        <v>зеленый</v>
      </c>
      <c r="Y2813" s="60">
        <f t="shared" si="305"/>
        <v>2</v>
      </c>
      <c r="Z2813" s="49">
        <f t="shared" si="306"/>
        <v>95</v>
      </c>
      <c r="AA2813" s="60">
        <f t="shared" si="307"/>
        <v>2095</v>
      </c>
    </row>
    <row r="2814" spans="1:27">
      <c r="A2814" s="84" t="str">
        <f t="shared" si="302"/>
        <v>6840601455</v>
      </c>
      <c r="B2814" s="84" t="str">
        <f t="shared" si="303"/>
        <v>02-096-07</v>
      </c>
      <c r="C2814" s="113" t="s">
        <v>5034</v>
      </c>
      <c r="D2814" s="113" t="s">
        <v>5035</v>
      </c>
      <c r="E2814" s="113" t="s">
        <v>787</v>
      </c>
      <c r="F2814" s="114">
        <v>57</v>
      </c>
      <c r="G2814" s="113" t="s">
        <v>5036</v>
      </c>
      <c r="H2814" s="113" t="s">
        <v>60</v>
      </c>
      <c r="I2814" s="113" t="s">
        <v>786</v>
      </c>
      <c r="J2814" s="113" t="s">
        <v>318</v>
      </c>
      <c r="K2814" s="113" t="s">
        <v>382</v>
      </c>
      <c r="L2814" s="113" t="s">
        <v>420</v>
      </c>
      <c r="M2814" s="113" t="s">
        <v>388</v>
      </c>
      <c r="N2814" s="113" t="s">
        <v>44</v>
      </c>
      <c r="O2814" s="113" t="s">
        <v>433</v>
      </c>
      <c r="P2814" s="113" t="s">
        <v>824</v>
      </c>
      <c r="Q2814" s="113">
        <v>455</v>
      </c>
      <c r="R2814" s="113" t="s">
        <v>60</v>
      </c>
      <c r="S2814" s="84" t="str">
        <f t="shared" si="301"/>
        <v>HATTERAS DONEGAL WV</v>
      </c>
      <c r="T2814" s="84" t="str">
        <f t="shared" si="304"/>
        <v>зеленый</v>
      </c>
      <c r="Y2814" s="60">
        <f t="shared" si="305"/>
        <v>2</v>
      </c>
      <c r="Z2814" s="49">
        <f t="shared" si="306"/>
        <v>96</v>
      </c>
      <c r="AA2814" s="60">
        <f t="shared" si="307"/>
        <v>2096</v>
      </c>
    </row>
    <row r="2815" spans="1:27">
      <c r="A2815" s="84" t="str">
        <f t="shared" si="302"/>
        <v>6840601455</v>
      </c>
      <c r="B2815" s="84" t="str">
        <f t="shared" si="303"/>
        <v>02-096-07</v>
      </c>
      <c r="C2815" s="113" t="s">
        <v>5037</v>
      </c>
      <c r="D2815" s="113" t="s">
        <v>5035</v>
      </c>
      <c r="E2815" s="113" t="s">
        <v>785</v>
      </c>
      <c r="F2815" s="114">
        <v>59</v>
      </c>
      <c r="G2815" s="113" t="s">
        <v>5036</v>
      </c>
      <c r="H2815" s="113" t="s">
        <v>60</v>
      </c>
      <c r="I2815" s="113" t="s">
        <v>786</v>
      </c>
      <c r="J2815" s="113" t="s">
        <v>318</v>
      </c>
      <c r="K2815" s="113" t="s">
        <v>382</v>
      </c>
      <c r="L2815" s="113" t="s">
        <v>420</v>
      </c>
      <c r="M2815" s="113" t="s">
        <v>388</v>
      </c>
      <c r="N2815" s="113" t="s">
        <v>44</v>
      </c>
      <c r="O2815" s="113" t="s">
        <v>433</v>
      </c>
      <c r="P2815" s="113" t="s">
        <v>824</v>
      </c>
      <c r="Q2815" s="113">
        <v>455</v>
      </c>
      <c r="R2815" s="113" t="s">
        <v>60</v>
      </c>
      <c r="S2815" s="84" t="str">
        <f t="shared" si="301"/>
        <v>HATTERAS DONEGAL WV</v>
      </c>
      <c r="T2815" s="84" t="str">
        <f t="shared" si="304"/>
        <v>зеленый</v>
      </c>
      <c r="Y2815" s="60">
        <f t="shared" si="305"/>
        <v>2</v>
      </c>
      <c r="Z2815" s="49">
        <f t="shared" si="306"/>
        <v>96</v>
      </c>
      <c r="AA2815" s="60">
        <f t="shared" si="307"/>
        <v>2096</v>
      </c>
    </row>
    <row r="2816" spans="1:27">
      <c r="A2816" s="84" t="str">
        <f t="shared" si="302"/>
        <v>6840601455</v>
      </c>
      <c r="B2816" s="84" t="str">
        <f t="shared" si="303"/>
        <v>02-096-07</v>
      </c>
      <c r="C2816" s="113" t="s">
        <v>5038</v>
      </c>
      <c r="D2816" s="113" t="s">
        <v>5035</v>
      </c>
      <c r="E2816" s="113" t="s">
        <v>788</v>
      </c>
      <c r="F2816" s="114">
        <v>61</v>
      </c>
      <c r="G2816" s="113" t="s">
        <v>5036</v>
      </c>
      <c r="H2816" s="113" t="s">
        <v>60</v>
      </c>
      <c r="I2816" s="113" t="s">
        <v>786</v>
      </c>
      <c r="J2816" s="113" t="s">
        <v>318</v>
      </c>
      <c r="K2816" s="113" t="s">
        <v>382</v>
      </c>
      <c r="L2816" s="113" t="s">
        <v>420</v>
      </c>
      <c r="M2816" s="113" t="s">
        <v>388</v>
      </c>
      <c r="N2816" s="113" t="s">
        <v>44</v>
      </c>
      <c r="O2816" s="113" t="s">
        <v>433</v>
      </c>
      <c r="P2816" s="113" t="s">
        <v>824</v>
      </c>
      <c r="Q2816" s="113">
        <v>455</v>
      </c>
      <c r="R2816" s="113" t="s">
        <v>60</v>
      </c>
      <c r="S2816" s="84" t="str">
        <f t="shared" si="301"/>
        <v>HATTERAS DONEGAL WV</v>
      </c>
      <c r="T2816" s="84" t="str">
        <f t="shared" si="304"/>
        <v>зеленый</v>
      </c>
      <c r="Y2816" s="60">
        <f t="shared" si="305"/>
        <v>2</v>
      </c>
      <c r="Z2816" s="49">
        <f t="shared" si="306"/>
        <v>96</v>
      </c>
      <c r="AA2816" s="60">
        <f t="shared" si="307"/>
        <v>2096</v>
      </c>
    </row>
    <row r="2817" spans="1:27">
      <c r="A2817" s="84" t="str">
        <f t="shared" si="302"/>
        <v>6840601455</v>
      </c>
      <c r="B2817" s="84" t="str">
        <f t="shared" si="303"/>
        <v>02-096-07</v>
      </c>
      <c r="C2817" s="113" t="s">
        <v>5039</v>
      </c>
      <c r="D2817" s="113" t="s">
        <v>5035</v>
      </c>
      <c r="E2817" s="113" t="s">
        <v>789</v>
      </c>
      <c r="F2817" s="114">
        <v>63</v>
      </c>
      <c r="G2817" s="113" t="s">
        <v>5036</v>
      </c>
      <c r="H2817" s="113" t="s">
        <v>60</v>
      </c>
      <c r="I2817" s="113" t="s">
        <v>786</v>
      </c>
      <c r="J2817" s="113" t="s">
        <v>318</v>
      </c>
      <c r="K2817" s="113" t="s">
        <v>382</v>
      </c>
      <c r="L2817" s="113" t="s">
        <v>420</v>
      </c>
      <c r="M2817" s="113" t="s">
        <v>388</v>
      </c>
      <c r="N2817" s="113" t="s">
        <v>44</v>
      </c>
      <c r="O2817" s="113" t="s">
        <v>433</v>
      </c>
      <c r="P2817" s="113" t="s">
        <v>824</v>
      </c>
      <c r="Q2817" s="113">
        <v>455</v>
      </c>
      <c r="R2817" s="113" t="s">
        <v>60</v>
      </c>
      <c r="S2817" s="84" t="str">
        <f t="shared" si="301"/>
        <v>HATTERAS DONEGAL WV</v>
      </c>
      <c r="T2817" s="84" t="str">
        <f t="shared" si="304"/>
        <v>зеленый</v>
      </c>
      <c r="Y2817" s="60">
        <f t="shared" si="305"/>
        <v>2</v>
      </c>
      <c r="Z2817" s="49">
        <f t="shared" si="306"/>
        <v>96</v>
      </c>
      <c r="AA2817" s="60">
        <f t="shared" si="307"/>
        <v>2096</v>
      </c>
    </row>
    <row r="2818" spans="1:27">
      <c r="A2818" s="84" t="str">
        <f t="shared" si="302"/>
        <v>687110278</v>
      </c>
      <c r="B2818" s="84" t="str">
        <f t="shared" si="303"/>
        <v>02-551-13</v>
      </c>
      <c r="C2818" s="113" t="s">
        <v>5040</v>
      </c>
      <c r="D2818" s="113" t="s">
        <v>5041</v>
      </c>
      <c r="E2818" s="113" t="s">
        <v>787</v>
      </c>
      <c r="F2818" s="114">
        <v>57</v>
      </c>
      <c r="G2818" s="113" t="s">
        <v>5042</v>
      </c>
      <c r="H2818" s="113" t="s">
        <v>199</v>
      </c>
      <c r="I2818" s="113" t="s">
        <v>5043</v>
      </c>
      <c r="J2818" s="113" t="s">
        <v>318</v>
      </c>
      <c r="K2818" s="113" t="s">
        <v>382</v>
      </c>
      <c r="L2818" s="113" t="s">
        <v>420</v>
      </c>
      <c r="M2818" s="113" t="s">
        <v>388</v>
      </c>
      <c r="N2818" s="113" t="s">
        <v>1569</v>
      </c>
      <c r="O2818" s="113" t="s">
        <v>428</v>
      </c>
      <c r="P2818" s="113" t="s">
        <v>824</v>
      </c>
      <c r="Q2818" s="113">
        <v>78</v>
      </c>
      <c r="R2818" s="113" t="s">
        <v>199</v>
      </c>
      <c r="S2818" s="84" t="str">
        <f t="shared" ref="S2818:S2881" si="308">IF(A2818&lt;&gt;"",IF(FIND(" ",G2818)&gt;=1,MID(G2818,FIND(" ",G2818)+1,LEN(G2818)),""),"")</f>
        <v>HATTERAS CORD</v>
      </c>
      <c r="T2818" s="84" t="str">
        <f t="shared" si="304"/>
        <v>оранжевый</v>
      </c>
      <c r="Y2818" s="60">
        <f t="shared" si="305"/>
        <v>2</v>
      </c>
      <c r="Z2818" s="49">
        <f t="shared" si="306"/>
        <v>551</v>
      </c>
      <c r="AA2818" s="60">
        <f t="shared" si="307"/>
        <v>2551</v>
      </c>
    </row>
    <row r="2819" spans="1:27">
      <c r="A2819" s="84" t="str">
        <f t="shared" ref="A2819:A2882" si="309">IF(G2819&amp;Q2819&lt;&gt;"",IF(FIND(" ",G2819)&gt;=1,MID(G2819,1,FIND(" ",G2819)-1)&amp;Q2819,G2819&amp;Q2819),"")</f>
        <v>687110278</v>
      </c>
      <c r="B2819" s="84" t="str">
        <f t="shared" ref="B2819:B2882" si="310">IF(C2819&lt;&gt;"",LEFT(C2819,9),"")</f>
        <v>02-551-13</v>
      </c>
      <c r="C2819" s="113" t="s">
        <v>5044</v>
      </c>
      <c r="D2819" s="113" t="s">
        <v>5041</v>
      </c>
      <c r="E2819" s="113" t="s">
        <v>785</v>
      </c>
      <c r="F2819" s="114">
        <v>59</v>
      </c>
      <c r="G2819" s="113" t="s">
        <v>5042</v>
      </c>
      <c r="H2819" s="113" t="s">
        <v>199</v>
      </c>
      <c r="I2819" s="113" t="s">
        <v>5043</v>
      </c>
      <c r="J2819" s="113" t="s">
        <v>318</v>
      </c>
      <c r="K2819" s="113" t="s">
        <v>382</v>
      </c>
      <c r="L2819" s="113" t="s">
        <v>420</v>
      </c>
      <c r="M2819" s="113" t="s">
        <v>388</v>
      </c>
      <c r="N2819" s="113" t="s">
        <v>1569</v>
      </c>
      <c r="O2819" s="113" t="s">
        <v>428</v>
      </c>
      <c r="P2819" s="113" t="s">
        <v>824</v>
      </c>
      <c r="Q2819" s="113">
        <v>78</v>
      </c>
      <c r="R2819" s="113" t="s">
        <v>199</v>
      </c>
      <c r="S2819" s="84" t="str">
        <f t="shared" si="308"/>
        <v>HATTERAS CORD</v>
      </c>
      <c r="T2819" s="84" t="str">
        <f t="shared" ref="T2819:T2882" si="311">IF(H2819&lt;&gt;"",H2819,"")</f>
        <v>оранжевый</v>
      </c>
      <c r="Y2819" s="60">
        <f t="shared" ref="Y2819:Y2882" si="312">IFERROR(VALUE(MID($C2819,1,2)),0)</f>
        <v>2</v>
      </c>
      <c r="Z2819" s="49">
        <f t="shared" ref="Z2819:Z2882" si="313">IFERROR(VALUE(MID($C2819,4,3)),0)</f>
        <v>551</v>
      </c>
      <c r="AA2819" s="60">
        <f t="shared" ref="AA2819:AA2882" si="314">VALUE(RIGHT("00"&amp;Y2819,2)&amp;RIGHT("000"&amp;Z2819,3))</f>
        <v>2551</v>
      </c>
    </row>
    <row r="2820" spans="1:27">
      <c r="A2820" s="84" t="str">
        <f t="shared" si="309"/>
        <v>687110278</v>
      </c>
      <c r="B2820" s="84" t="str">
        <f t="shared" si="310"/>
        <v>02-551-13</v>
      </c>
      <c r="C2820" s="113" t="s">
        <v>5045</v>
      </c>
      <c r="D2820" s="113" t="s">
        <v>5041</v>
      </c>
      <c r="E2820" s="113" t="s">
        <v>788</v>
      </c>
      <c r="F2820" s="114">
        <v>61</v>
      </c>
      <c r="G2820" s="113" t="s">
        <v>5042</v>
      </c>
      <c r="H2820" s="113" t="s">
        <v>199</v>
      </c>
      <c r="I2820" s="113" t="s">
        <v>5043</v>
      </c>
      <c r="J2820" s="113" t="s">
        <v>318</v>
      </c>
      <c r="K2820" s="113" t="s">
        <v>382</v>
      </c>
      <c r="L2820" s="113" t="s">
        <v>420</v>
      </c>
      <c r="M2820" s="113" t="s">
        <v>388</v>
      </c>
      <c r="N2820" s="113" t="s">
        <v>1569</v>
      </c>
      <c r="O2820" s="113" t="s">
        <v>428</v>
      </c>
      <c r="P2820" s="113" t="s">
        <v>824</v>
      </c>
      <c r="Q2820" s="113">
        <v>78</v>
      </c>
      <c r="R2820" s="113" t="s">
        <v>199</v>
      </c>
      <c r="S2820" s="84" t="str">
        <f t="shared" si="308"/>
        <v>HATTERAS CORD</v>
      </c>
      <c r="T2820" s="84" t="str">
        <f t="shared" si="311"/>
        <v>оранжевый</v>
      </c>
      <c r="Y2820" s="60">
        <f t="shared" si="312"/>
        <v>2</v>
      </c>
      <c r="Z2820" s="49">
        <f t="shared" si="313"/>
        <v>551</v>
      </c>
      <c r="AA2820" s="60">
        <f t="shared" si="314"/>
        <v>2551</v>
      </c>
    </row>
    <row r="2821" spans="1:27">
      <c r="A2821" s="84" t="str">
        <f t="shared" si="309"/>
        <v>74911026</v>
      </c>
      <c r="B2821" s="84" t="str">
        <f t="shared" si="310"/>
        <v>02-340-14</v>
      </c>
      <c r="C2821" s="113" t="s">
        <v>5046</v>
      </c>
      <c r="D2821" s="113" t="s">
        <v>5047</v>
      </c>
      <c r="E2821" s="113" t="s">
        <v>787</v>
      </c>
      <c r="F2821" s="114">
        <v>57</v>
      </c>
      <c r="G2821" s="113" t="s">
        <v>5048</v>
      </c>
      <c r="H2821" s="113" t="s">
        <v>86</v>
      </c>
      <c r="I2821" s="113" t="s">
        <v>3103</v>
      </c>
      <c r="J2821" s="113" t="s">
        <v>350</v>
      </c>
      <c r="K2821" s="113" t="s">
        <v>382</v>
      </c>
      <c r="L2821" s="113" t="s">
        <v>420</v>
      </c>
      <c r="M2821" s="113" t="s">
        <v>388</v>
      </c>
      <c r="N2821" s="113" t="s">
        <v>43</v>
      </c>
      <c r="O2821" s="113" t="s">
        <v>448</v>
      </c>
      <c r="P2821" s="113" t="s">
        <v>824</v>
      </c>
      <c r="Q2821" s="113">
        <v>6</v>
      </c>
      <c r="R2821" s="113" t="s">
        <v>86</v>
      </c>
      <c r="S2821" s="84" t="str">
        <f t="shared" si="308"/>
        <v>ARMY CAP CO/PE</v>
      </c>
      <c r="T2821" s="84" t="str">
        <f t="shared" si="311"/>
        <v>коричневый</v>
      </c>
      <c r="Y2821" s="60">
        <f t="shared" si="312"/>
        <v>2</v>
      </c>
      <c r="Z2821" s="49">
        <f t="shared" si="313"/>
        <v>340</v>
      </c>
      <c r="AA2821" s="60">
        <f t="shared" si="314"/>
        <v>2340</v>
      </c>
    </row>
    <row r="2822" spans="1:27">
      <c r="A2822" s="84" t="str">
        <f t="shared" si="309"/>
        <v>74911026</v>
      </c>
      <c r="B2822" s="84" t="str">
        <f t="shared" si="310"/>
        <v>02-340-14</v>
      </c>
      <c r="C2822" s="113" t="s">
        <v>5049</v>
      </c>
      <c r="D2822" s="113" t="s">
        <v>5047</v>
      </c>
      <c r="E2822" s="113" t="s">
        <v>785</v>
      </c>
      <c r="F2822" s="114">
        <v>59</v>
      </c>
      <c r="G2822" s="113" t="s">
        <v>5048</v>
      </c>
      <c r="H2822" s="113" t="s">
        <v>86</v>
      </c>
      <c r="I2822" s="113" t="s">
        <v>3103</v>
      </c>
      <c r="J2822" s="113" t="s">
        <v>350</v>
      </c>
      <c r="K2822" s="113" t="s">
        <v>382</v>
      </c>
      <c r="L2822" s="113" t="s">
        <v>420</v>
      </c>
      <c r="M2822" s="113" t="s">
        <v>388</v>
      </c>
      <c r="N2822" s="113" t="s">
        <v>43</v>
      </c>
      <c r="O2822" s="113" t="s">
        <v>448</v>
      </c>
      <c r="P2822" s="113" t="s">
        <v>824</v>
      </c>
      <c r="Q2822" s="113">
        <v>6</v>
      </c>
      <c r="R2822" s="113" t="s">
        <v>86</v>
      </c>
      <c r="S2822" s="84" t="str">
        <f t="shared" si="308"/>
        <v>ARMY CAP CO/PE</v>
      </c>
      <c r="T2822" s="84" t="str">
        <f t="shared" si="311"/>
        <v>коричневый</v>
      </c>
      <c r="Y2822" s="60">
        <f t="shared" si="312"/>
        <v>2</v>
      </c>
      <c r="Z2822" s="49">
        <f t="shared" si="313"/>
        <v>340</v>
      </c>
      <c r="AA2822" s="60">
        <f t="shared" si="314"/>
        <v>2340</v>
      </c>
    </row>
    <row r="2823" spans="1:27">
      <c r="A2823" s="84" t="str">
        <f t="shared" si="309"/>
        <v>74911026</v>
      </c>
      <c r="B2823" s="84" t="str">
        <f t="shared" si="310"/>
        <v>02-340-14</v>
      </c>
      <c r="C2823" s="113" t="s">
        <v>5050</v>
      </c>
      <c r="D2823" s="113" t="s">
        <v>5047</v>
      </c>
      <c r="E2823" s="113" t="s">
        <v>788</v>
      </c>
      <c r="F2823" s="114">
        <v>61</v>
      </c>
      <c r="G2823" s="113" t="s">
        <v>5048</v>
      </c>
      <c r="H2823" s="113" t="s">
        <v>86</v>
      </c>
      <c r="I2823" s="113" t="s">
        <v>3103</v>
      </c>
      <c r="J2823" s="113" t="s">
        <v>350</v>
      </c>
      <c r="K2823" s="113" t="s">
        <v>382</v>
      </c>
      <c r="L2823" s="113" t="s">
        <v>420</v>
      </c>
      <c r="M2823" s="113" t="s">
        <v>388</v>
      </c>
      <c r="N2823" s="113" t="s">
        <v>43</v>
      </c>
      <c r="O2823" s="113" t="s">
        <v>448</v>
      </c>
      <c r="P2823" s="113" t="s">
        <v>824</v>
      </c>
      <c r="Q2823" s="113">
        <v>6</v>
      </c>
      <c r="R2823" s="113" t="s">
        <v>86</v>
      </c>
      <c r="S2823" s="84" t="str">
        <f t="shared" si="308"/>
        <v>ARMY CAP CO/PE</v>
      </c>
      <c r="T2823" s="84" t="str">
        <f t="shared" si="311"/>
        <v>коричневый</v>
      </c>
      <c r="Y2823" s="60">
        <f t="shared" si="312"/>
        <v>2</v>
      </c>
      <c r="Z2823" s="49">
        <f t="shared" si="313"/>
        <v>340</v>
      </c>
      <c r="AA2823" s="60">
        <f t="shared" si="314"/>
        <v>2340</v>
      </c>
    </row>
    <row r="2824" spans="1:27">
      <c r="A2824" s="84" t="str">
        <f t="shared" si="309"/>
        <v>7491301262</v>
      </c>
      <c r="B2824" s="84" t="str">
        <f t="shared" si="310"/>
        <v>02-552-14</v>
      </c>
      <c r="C2824" s="113" t="s">
        <v>5051</v>
      </c>
      <c r="D2824" s="113" t="s">
        <v>5052</v>
      </c>
      <c r="E2824" s="113" t="s">
        <v>787</v>
      </c>
      <c r="F2824" s="114">
        <v>57</v>
      </c>
      <c r="G2824" s="113" t="s">
        <v>5053</v>
      </c>
      <c r="H2824" s="113" t="s">
        <v>86</v>
      </c>
      <c r="I2824" s="113" t="s">
        <v>792</v>
      </c>
      <c r="J2824" s="113" t="s">
        <v>350</v>
      </c>
      <c r="K2824" s="113" t="s">
        <v>382</v>
      </c>
      <c r="L2824" s="113" t="s">
        <v>420</v>
      </c>
      <c r="M2824" s="113" t="s">
        <v>388</v>
      </c>
      <c r="N2824" s="113" t="s">
        <v>1569</v>
      </c>
      <c r="O2824" s="113" t="s">
        <v>433</v>
      </c>
      <c r="P2824" s="113" t="s">
        <v>824</v>
      </c>
      <c r="Q2824" s="113">
        <v>262</v>
      </c>
      <c r="R2824" s="113" t="s">
        <v>86</v>
      </c>
      <c r="S2824" s="84" t="str">
        <f t="shared" si="308"/>
        <v>ARMY CAP PRINTED BABYCORD</v>
      </c>
      <c r="T2824" s="84" t="str">
        <f t="shared" si="311"/>
        <v>коричневый</v>
      </c>
      <c r="Y2824" s="60">
        <f t="shared" si="312"/>
        <v>2</v>
      </c>
      <c r="Z2824" s="49">
        <f t="shared" si="313"/>
        <v>552</v>
      </c>
      <c r="AA2824" s="60">
        <f t="shared" si="314"/>
        <v>2552</v>
      </c>
    </row>
    <row r="2825" spans="1:27">
      <c r="A2825" s="84" t="str">
        <f t="shared" si="309"/>
        <v>7491301262</v>
      </c>
      <c r="B2825" s="84" t="str">
        <f t="shared" si="310"/>
        <v>02-552-14</v>
      </c>
      <c r="C2825" s="113" t="s">
        <v>5054</v>
      </c>
      <c r="D2825" s="113" t="s">
        <v>5052</v>
      </c>
      <c r="E2825" s="113" t="s">
        <v>785</v>
      </c>
      <c r="F2825" s="114">
        <v>59</v>
      </c>
      <c r="G2825" s="113" t="s">
        <v>5053</v>
      </c>
      <c r="H2825" s="113" t="s">
        <v>86</v>
      </c>
      <c r="I2825" s="113" t="s">
        <v>792</v>
      </c>
      <c r="J2825" s="113" t="s">
        <v>350</v>
      </c>
      <c r="K2825" s="113" t="s">
        <v>382</v>
      </c>
      <c r="L2825" s="113" t="s">
        <v>420</v>
      </c>
      <c r="M2825" s="113" t="s">
        <v>388</v>
      </c>
      <c r="N2825" s="113" t="s">
        <v>1569</v>
      </c>
      <c r="O2825" s="113" t="s">
        <v>433</v>
      </c>
      <c r="P2825" s="113" t="s">
        <v>824</v>
      </c>
      <c r="Q2825" s="113">
        <v>262</v>
      </c>
      <c r="R2825" s="113" t="s">
        <v>86</v>
      </c>
      <c r="S2825" s="84" t="str">
        <f t="shared" si="308"/>
        <v>ARMY CAP PRINTED BABYCORD</v>
      </c>
      <c r="T2825" s="84" t="str">
        <f t="shared" si="311"/>
        <v>коричневый</v>
      </c>
      <c r="Y2825" s="60">
        <f t="shared" si="312"/>
        <v>2</v>
      </c>
      <c r="Z2825" s="49">
        <f t="shared" si="313"/>
        <v>552</v>
      </c>
      <c r="AA2825" s="60">
        <f t="shared" si="314"/>
        <v>2552</v>
      </c>
    </row>
    <row r="2826" spans="1:27">
      <c r="A2826" s="84" t="str">
        <f t="shared" si="309"/>
        <v>18911042</v>
      </c>
      <c r="B2826" s="84" t="str">
        <f t="shared" si="310"/>
        <v>02-553-16</v>
      </c>
      <c r="C2826" s="113" t="s">
        <v>5055</v>
      </c>
      <c r="D2826" s="113" t="s">
        <v>5056</v>
      </c>
      <c r="E2826" s="113" t="s">
        <v>790</v>
      </c>
      <c r="F2826" s="114">
        <v>55</v>
      </c>
      <c r="G2826" s="113" t="s">
        <v>5057</v>
      </c>
      <c r="H2826" s="113" t="s">
        <v>55</v>
      </c>
      <c r="I2826" s="113" t="s">
        <v>5058</v>
      </c>
      <c r="J2826" s="113" t="s">
        <v>325</v>
      </c>
      <c r="K2826" s="113" t="s">
        <v>382</v>
      </c>
      <c r="L2826" s="113" t="s">
        <v>420</v>
      </c>
      <c r="M2826" s="113" t="s">
        <v>388</v>
      </c>
      <c r="N2826" s="113" t="s">
        <v>1569</v>
      </c>
      <c r="O2826" s="113" t="s">
        <v>428</v>
      </c>
      <c r="P2826" s="113" t="s">
        <v>824</v>
      </c>
      <c r="Q2826" s="113">
        <v>2</v>
      </c>
      <c r="R2826" s="113" t="s">
        <v>71</v>
      </c>
      <c r="S2826" s="84" t="str">
        <f t="shared" si="308"/>
        <v>BUCKET CORD</v>
      </c>
      <c r="T2826" s="84" t="str">
        <f t="shared" si="311"/>
        <v>темно-синий</v>
      </c>
      <c r="Y2826" s="60">
        <f t="shared" si="312"/>
        <v>2</v>
      </c>
      <c r="Z2826" s="49">
        <f t="shared" si="313"/>
        <v>553</v>
      </c>
      <c r="AA2826" s="60">
        <f t="shared" si="314"/>
        <v>2553</v>
      </c>
    </row>
    <row r="2827" spans="1:27">
      <c r="A2827" s="84" t="str">
        <f t="shared" si="309"/>
        <v>18911042</v>
      </c>
      <c r="B2827" s="84" t="str">
        <f t="shared" si="310"/>
        <v>02-553-16</v>
      </c>
      <c r="C2827" s="113" t="s">
        <v>5059</v>
      </c>
      <c r="D2827" s="113" t="s">
        <v>5056</v>
      </c>
      <c r="E2827" s="113" t="s">
        <v>787</v>
      </c>
      <c r="F2827" s="114">
        <v>57</v>
      </c>
      <c r="G2827" s="113" t="s">
        <v>5057</v>
      </c>
      <c r="H2827" s="113" t="s">
        <v>55</v>
      </c>
      <c r="I2827" s="113" t="s">
        <v>5058</v>
      </c>
      <c r="J2827" s="113" t="s">
        <v>325</v>
      </c>
      <c r="K2827" s="113" t="s">
        <v>382</v>
      </c>
      <c r="L2827" s="113" t="s">
        <v>420</v>
      </c>
      <c r="M2827" s="113" t="s">
        <v>388</v>
      </c>
      <c r="N2827" s="113" t="s">
        <v>1569</v>
      </c>
      <c r="O2827" s="113" t="s">
        <v>428</v>
      </c>
      <c r="P2827" s="113" t="s">
        <v>824</v>
      </c>
      <c r="Q2827" s="113">
        <v>2</v>
      </c>
      <c r="R2827" s="113" t="s">
        <v>71</v>
      </c>
      <c r="S2827" s="84" t="str">
        <f t="shared" si="308"/>
        <v>BUCKET CORD</v>
      </c>
      <c r="T2827" s="84" t="str">
        <f t="shared" si="311"/>
        <v>темно-синий</v>
      </c>
      <c r="Y2827" s="60">
        <f t="shared" si="312"/>
        <v>2</v>
      </c>
      <c r="Z2827" s="49">
        <f t="shared" si="313"/>
        <v>553</v>
      </c>
      <c r="AA2827" s="60">
        <f t="shared" si="314"/>
        <v>2553</v>
      </c>
    </row>
    <row r="2828" spans="1:27">
      <c r="A2828" s="84" t="str">
        <f t="shared" si="309"/>
        <v>18911042</v>
      </c>
      <c r="B2828" s="84" t="str">
        <f t="shared" si="310"/>
        <v>02-553-16</v>
      </c>
      <c r="C2828" s="113" t="s">
        <v>5060</v>
      </c>
      <c r="D2828" s="113" t="s">
        <v>5056</v>
      </c>
      <c r="E2828" s="113" t="s">
        <v>785</v>
      </c>
      <c r="F2828" s="114">
        <v>59</v>
      </c>
      <c r="G2828" s="113" t="s">
        <v>5057</v>
      </c>
      <c r="H2828" s="113" t="s">
        <v>55</v>
      </c>
      <c r="I2828" s="113" t="s">
        <v>5058</v>
      </c>
      <c r="J2828" s="113" t="s">
        <v>325</v>
      </c>
      <c r="K2828" s="113" t="s">
        <v>382</v>
      </c>
      <c r="L2828" s="113" t="s">
        <v>420</v>
      </c>
      <c r="M2828" s="113" t="s">
        <v>388</v>
      </c>
      <c r="N2828" s="113" t="s">
        <v>1569</v>
      </c>
      <c r="O2828" s="113" t="s">
        <v>428</v>
      </c>
      <c r="P2828" s="113" t="s">
        <v>824</v>
      </c>
      <c r="Q2828" s="113">
        <v>2</v>
      </c>
      <c r="R2828" s="113" t="s">
        <v>71</v>
      </c>
      <c r="S2828" s="84" t="str">
        <f t="shared" si="308"/>
        <v>BUCKET CORD</v>
      </c>
      <c r="T2828" s="84" t="str">
        <f t="shared" si="311"/>
        <v>темно-синий</v>
      </c>
      <c r="Y2828" s="60">
        <f t="shared" si="312"/>
        <v>2</v>
      </c>
      <c r="Z2828" s="49">
        <f t="shared" si="313"/>
        <v>553</v>
      </c>
      <c r="AA2828" s="60">
        <f t="shared" si="314"/>
        <v>2553</v>
      </c>
    </row>
    <row r="2829" spans="1:27">
      <c r="A2829" s="84" t="str">
        <f t="shared" si="309"/>
        <v>18911042</v>
      </c>
      <c r="B2829" s="84" t="str">
        <f t="shared" si="310"/>
        <v>02-553-16</v>
      </c>
      <c r="C2829" s="113" t="s">
        <v>5061</v>
      </c>
      <c r="D2829" s="113" t="s">
        <v>5056</v>
      </c>
      <c r="E2829" s="113" t="s">
        <v>788</v>
      </c>
      <c r="F2829" s="114">
        <v>61</v>
      </c>
      <c r="G2829" s="113" t="s">
        <v>5057</v>
      </c>
      <c r="H2829" s="113" t="s">
        <v>55</v>
      </c>
      <c r="I2829" s="113" t="s">
        <v>5058</v>
      </c>
      <c r="J2829" s="113" t="s">
        <v>325</v>
      </c>
      <c r="K2829" s="113" t="s">
        <v>382</v>
      </c>
      <c r="L2829" s="113" t="s">
        <v>420</v>
      </c>
      <c r="M2829" s="113" t="s">
        <v>388</v>
      </c>
      <c r="N2829" s="113" t="s">
        <v>1569</v>
      </c>
      <c r="O2829" s="113" t="s">
        <v>428</v>
      </c>
      <c r="P2829" s="113" t="s">
        <v>824</v>
      </c>
      <c r="Q2829" s="113">
        <v>2</v>
      </c>
      <c r="R2829" s="113" t="s">
        <v>71</v>
      </c>
      <c r="S2829" s="84" t="str">
        <f t="shared" si="308"/>
        <v>BUCKET CORD</v>
      </c>
      <c r="T2829" s="84" t="str">
        <f t="shared" si="311"/>
        <v>темно-синий</v>
      </c>
      <c r="Y2829" s="60">
        <f t="shared" si="312"/>
        <v>2</v>
      </c>
      <c r="Z2829" s="49">
        <f t="shared" si="313"/>
        <v>553</v>
      </c>
      <c r="AA2829" s="60">
        <f t="shared" si="314"/>
        <v>2553</v>
      </c>
    </row>
    <row r="2830" spans="1:27">
      <c r="A2830" s="84" t="str">
        <f t="shared" si="309"/>
        <v>949710472</v>
      </c>
      <c r="B2830" s="84" t="str">
        <f t="shared" si="310"/>
        <v>02-235-15</v>
      </c>
      <c r="C2830" s="113" t="s">
        <v>5062</v>
      </c>
      <c r="D2830" s="113" t="s">
        <v>5063</v>
      </c>
      <c r="E2830" s="113">
        <v>9</v>
      </c>
      <c r="F2830" s="114">
        <v>90</v>
      </c>
      <c r="G2830" s="113" t="s">
        <v>2253</v>
      </c>
      <c r="H2830" s="113" t="s">
        <v>226</v>
      </c>
      <c r="I2830" s="113" t="s">
        <v>810</v>
      </c>
      <c r="J2830" s="113" t="s">
        <v>337</v>
      </c>
      <c r="K2830" s="113" t="s">
        <v>382</v>
      </c>
      <c r="L2830" s="113" t="s">
        <v>420</v>
      </c>
      <c r="M2830" s="113" t="s">
        <v>388</v>
      </c>
      <c r="N2830" s="113" t="s">
        <v>32</v>
      </c>
      <c r="O2830" s="113" t="s">
        <v>386</v>
      </c>
      <c r="P2830" s="113" t="s">
        <v>824</v>
      </c>
      <c r="Q2830" s="113">
        <v>72</v>
      </c>
      <c r="R2830" s="113" t="s">
        <v>86</v>
      </c>
      <c r="S2830" s="84" t="str">
        <f t="shared" si="308"/>
        <v>GLOVES PIGSKIN</v>
      </c>
      <c r="T2830" s="84" t="str">
        <f t="shared" si="311"/>
        <v>светло-коричневый</v>
      </c>
      <c r="Y2830" s="60">
        <f t="shared" si="312"/>
        <v>2</v>
      </c>
      <c r="Z2830" s="49">
        <f t="shared" si="313"/>
        <v>235</v>
      </c>
      <c r="AA2830" s="60">
        <f t="shared" si="314"/>
        <v>2235</v>
      </c>
    </row>
    <row r="2831" spans="1:27">
      <c r="A2831" s="84" t="str">
        <f t="shared" si="309"/>
        <v>94973036</v>
      </c>
      <c r="B2831" s="84" t="str">
        <f t="shared" si="310"/>
        <v>02-554-14</v>
      </c>
      <c r="C2831" s="113" t="s">
        <v>5064</v>
      </c>
      <c r="D2831" s="113" t="s">
        <v>5065</v>
      </c>
      <c r="E2831" s="113">
        <v>9</v>
      </c>
      <c r="F2831" s="114">
        <v>9</v>
      </c>
      <c r="G2831" s="113" t="s">
        <v>5066</v>
      </c>
      <c r="H2831" s="113" t="s">
        <v>86</v>
      </c>
      <c r="I2831" s="113" t="s">
        <v>810</v>
      </c>
      <c r="J2831" s="113" t="s">
        <v>337</v>
      </c>
      <c r="K2831" s="113" t="s">
        <v>382</v>
      </c>
      <c r="L2831" s="113" t="s">
        <v>420</v>
      </c>
      <c r="M2831" s="113" t="s">
        <v>388</v>
      </c>
      <c r="N2831" s="113" t="s">
        <v>32</v>
      </c>
      <c r="O2831" s="113" t="s">
        <v>386</v>
      </c>
      <c r="P2831" s="113" t="s">
        <v>824</v>
      </c>
      <c r="Q2831" s="113">
        <v>6</v>
      </c>
      <c r="R2831" s="113" t="s">
        <v>86</v>
      </c>
      <c r="S2831" s="84" t="str">
        <f t="shared" si="308"/>
        <v>GLOVES COW NAPPA</v>
      </c>
      <c r="T2831" s="84" t="str">
        <f t="shared" si="311"/>
        <v>коричневый</v>
      </c>
      <c r="Y2831" s="60">
        <f t="shared" si="312"/>
        <v>2</v>
      </c>
      <c r="Z2831" s="49">
        <f t="shared" si="313"/>
        <v>554</v>
      </c>
      <c r="AA2831" s="60">
        <f t="shared" si="314"/>
        <v>2554</v>
      </c>
    </row>
    <row r="2832" spans="1:27">
      <c r="A2832" s="84" t="str">
        <f t="shared" si="309"/>
        <v>94979071</v>
      </c>
      <c r="B2832" s="84" t="str">
        <f t="shared" si="310"/>
        <v>02-555-09</v>
      </c>
      <c r="C2832" s="113" t="s">
        <v>5067</v>
      </c>
      <c r="D2832" s="113" t="s">
        <v>5068</v>
      </c>
      <c r="E2832" s="113">
        <v>9</v>
      </c>
      <c r="F2832" s="114">
        <v>9</v>
      </c>
      <c r="G2832" s="113" t="s">
        <v>5069</v>
      </c>
      <c r="H2832" s="113" t="s">
        <v>53</v>
      </c>
      <c r="I2832" s="113" t="s">
        <v>810</v>
      </c>
      <c r="J2832" s="113" t="s">
        <v>337</v>
      </c>
      <c r="K2832" s="113" t="s">
        <v>382</v>
      </c>
      <c r="L2832" s="113" t="s">
        <v>420</v>
      </c>
      <c r="M2832" s="113" t="s">
        <v>388</v>
      </c>
      <c r="N2832" s="113" t="s">
        <v>32</v>
      </c>
      <c r="O2832" s="113" t="s">
        <v>386</v>
      </c>
      <c r="P2832" s="113" t="s">
        <v>824</v>
      </c>
      <c r="Q2832" s="113">
        <v>1</v>
      </c>
      <c r="R2832" s="113" t="s">
        <v>53</v>
      </c>
      <c r="S2832" s="84" t="str">
        <f t="shared" si="308"/>
        <v>GLOVES DEER / WOOL</v>
      </c>
      <c r="T2832" s="84" t="str">
        <f t="shared" si="311"/>
        <v>черный</v>
      </c>
      <c r="Y2832" s="60">
        <f t="shared" si="312"/>
        <v>2</v>
      </c>
      <c r="Z2832" s="49">
        <f t="shared" si="313"/>
        <v>555</v>
      </c>
      <c r="AA2832" s="60">
        <f t="shared" si="314"/>
        <v>2555</v>
      </c>
    </row>
    <row r="2833" spans="1:27">
      <c r="A2833" s="84" t="str">
        <f t="shared" si="309"/>
        <v>851930313</v>
      </c>
      <c r="B2833" s="84" t="str">
        <f t="shared" si="310"/>
        <v>02-556-09</v>
      </c>
      <c r="C2833" s="113" t="s">
        <v>5070</v>
      </c>
      <c r="D2833" s="113" t="s">
        <v>5071</v>
      </c>
      <c r="E2833" s="113" t="s">
        <v>800</v>
      </c>
      <c r="F2833" s="114">
        <v>0</v>
      </c>
      <c r="G2833" s="113" t="s">
        <v>5072</v>
      </c>
      <c r="H2833" s="113" t="s">
        <v>277</v>
      </c>
      <c r="I2833" s="113" t="s">
        <v>786</v>
      </c>
      <c r="J2833" s="113" t="s">
        <v>340</v>
      </c>
      <c r="K2833" s="113" t="s">
        <v>382</v>
      </c>
      <c r="L2833" s="113" t="s">
        <v>420</v>
      </c>
      <c r="M2833" s="113" t="s">
        <v>389</v>
      </c>
      <c r="N2833" s="113" t="s">
        <v>44</v>
      </c>
      <c r="O2833" s="113" t="s">
        <v>385</v>
      </c>
      <c r="P2833" s="113" t="s">
        <v>824</v>
      </c>
      <c r="Q2833" s="113">
        <v>13</v>
      </c>
      <c r="R2833" s="113" t="s">
        <v>83</v>
      </c>
      <c r="S2833" s="84" t="str">
        <f t="shared" si="308"/>
        <v>BEANIE VIRGIN WOOL MÉLANGE</v>
      </c>
      <c r="T2833" s="84" t="str">
        <f t="shared" si="311"/>
        <v>темно-серый</v>
      </c>
      <c r="Y2833" s="60">
        <f t="shared" si="312"/>
        <v>2</v>
      </c>
      <c r="Z2833" s="49">
        <f t="shared" si="313"/>
        <v>556</v>
      </c>
      <c r="AA2833" s="60">
        <f t="shared" si="314"/>
        <v>2556</v>
      </c>
    </row>
    <row r="2834" spans="1:27">
      <c r="A2834" s="84" t="str">
        <f t="shared" si="309"/>
        <v>853920189</v>
      </c>
      <c r="B2834" s="84" t="str">
        <f t="shared" si="310"/>
        <v>02-380-13</v>
      </c>
      <c r="C2834" s="113" t="s">
        <v>5073</v>
      </c>
      <c r="D2834" s="113" t="s">
        <v>5074</v>
      </c>
      <c r="E2834" s="113" t="s">
        <v>800</v>
      </c>
      <c r="F2834" s="114">
        <v>0</v>
      </c>
      <c r="G2834" s="113" t="s">
        <v>3698</v>
      </c>
      <c r="H2834" s="113" t="s">
        <v>199</v>
      </c>
      <c r="I2834" s="113" t="s">
        <v>3699</v>
      </c>
      <c r="J2834" s="113" t="s">
        <v>340</v>
      </c>
      <c r="K2834" s="113" t="s">
        <v>382</v>
      </c>
      <c r="L2834" s="113" t="s">
        <v>420</v>
      </c>
      <c r="M2834" s="113" t="s">
        <v>389</v>
      </c>
      <c r="N2834" s="113" t="s">
        <v>516</v>
      </c>
      <c r="O2834" s="113" t="s">
        <v>386</v>
      </c>
      <c r="P2834" s="113" t="s">
        <v>824</v>
      </c>
      <c r="Q2834" s="113">
        <v>89</v>
      </c>
      <c r="R2834" s="113" t="s">
        <v>199</v>
      </c>
      <c r="S2834" s="84" t="str">
        <f t="shared" si="308"/>
        <v>SURTH CASHMERE</v>
      </c>
      <c r="T2834" s="84" t="str">
        <f t="shared" si="311"/>
        <v>оранжевый</v>
      </c>
      <c r="Y2834" s="60">
        <f t="shared" si="312"/>
        <v>2</v>
      </c>
      <c r="Z2834" s="49">
        <f t="shared" si="313"/>
        <v>380</v>
      </c>
      <c r="AA2834" s="60">
        <f t="shared" si="314"/>
        <v>2380</v>
      </c>
    </row>
    <row r="2835" spans="1:27">
      <c r="A2835" s="84" t="str">
        <f t="shared" si="309"/>
        <v>859912441</v>
      </c>
      <c r="B2835" s="84" t="str">
        <f t="shared" si="310"/>
        <v>02-381-11</v>
      </c>
      <c r="C2835" s="113" t="s">
        <v>5075</v>
      </c>
      <c r="D2835" s="113" t="s">
        <v>5076</v>
      </c>
      <c r="E2835" s="113" t="s">
        <v>800</v>
      </c>
      <c r="F2835" s="114">
        <v>0</v>
      </c>
      <c r="G2835" s="113" t="s">
        <v>3704</v>
      </c>
      <c r="H2835" s="113" t="s">
        <v>149</v>
      </c>
      <c r="I2835" s="113" t="s">
        <v>812</v>
      </c>
      <c r="J2835" s="113" t="s">
        <v>342</v>
      </c>
      <c r="K2835" s="113" t="s">
        <v>382</v>
      </c>
      <c r="L2835" s="113" t="s">
        <v>420</v>
      </c>
      <c r="M2835" s="113" t="s">
        <v>389</v>
      </c>
      <c r="N2835" s="113" t="s">
        <v>46</v>
      </c>
      <c r="O2835" s="113" t="s">
        <v>386</v>
      </c>
      <c r="P2835" s="113" t="s">
        <v>824</v>
      </c>
      <c r="Q2835" s="113">
        <v>41</v>
      </c>
      <c r="R2835" s="113" t="s">
        <v>60</v>
      </c>
      <c r="S2835" s="84" t="str">
        <f t="shared" si="308"/>
        <v>JOHN STETSON POMPOM</v>
      </c>
      <c r="T2835" s="84" t="str">
        <f t="shared" si="311"/>
        <v>зеленый / белый</v>
      </c>
      <c r="Y2835" s="60">
        <f t="shared" si="312"/>
        <v>2</v>
      </c>
      <c r="Z2835" s="49">
        <f t="shared" si="313"/>
        <v>381</v>
      </c>
      <c r="AA2835" s="60">
        <f t="shared" si="314"/>
        <v>2381</v>
      </c>
    </row>
    <row r="2836" spans="1:27">
      <c r="A2836" s="84" t="str">
        <f t="shared" si="309"/>
        <v>859912494</v>
      </c>
      <c r="B2836" s="84" t="str">
        <f t="shared" si="310"/>
        <v>02-381-20</v>
      </c>
      <c r="C2836" s="113" t="s">
        <v>5077</v>
      </c>
      <c r="D2836" s="113" t="s">
        <v>5078</v>
      </c>
      <c r="E2836" s="113" t="s">
        <v>800</v>
      </c>
      <c r="F2836" s="114">
        <v>0</v>
      </c>
      <c r="G2836" s="113" t="s">
        <v>3704</v>
      </c>
      <c r="H2836" s="113" t="s">
        <v>766</v>
      </c>
      <c r="I2836" s="113" t="s">
        <v>812</v>
      </c>
      <c r="J2836" s="113" t="s">
        <v>342</v>
      </c>
      <c r="K2836" s="113" t="s">
        <v>382</v>
      </c>
      <c r="L2836" s="113" t="s">
        <v>420</v>
      </c>
      <c r="M2836" s="113" t="s">
        <v>389</v>
      </c>
      <c r="N2836" s="113" t="s">
        <v>46</v>
      </c>
      <c r="O2836" s="113" t="s">
        <v>386</v>
      </c>
      <c r="P2836" s="113" t="s">
        <v>824</v>
      </c>
      <c r="Q2836" s="113">
        <v>94</v>
      </c>
      <c r="R2836" s="113" t="s">
        <v>65</v>
      </c>
      <c r="S2836" s="84" t="str">
        <f t="shared" si="308"/>
        <v>JOHN STETSON POMPOM</v>
      </c>
      <c r="T2836" s="84" t="str">
        <f t="shared" si="311"/>
        <v>желтый / белый</v>
      </c>
      <c r="Y2836" s="60">
        <f t="shared" si="312"/>
        <v>2</v>
      </c>
      <c r="Z2836" s="49">
        <f t="shared" si="313"/>
        <v>381</v>
      </c>
      <c r="AA2836" s="60">
        <f t="shared" si="314"/>
        <v>2381</v>
      </c>
    </row>
    <row r="2837" spans="1:27">
      <c r="A2837" s="84" t="str">
        <f t="shared" si="309"/>
        <v>859920433</v>
      </c>
      <c r="B2837" s="84" t="str">
        <f t="shared" si="310"/>
        <v>02-557-12</v>
      </c>
      <c r="C2837" s="113" t="s">
        <v>5079</v>
      </c>
      <c r="D2837" s="113" t="s">
        <v>5080</v>
      </c>
      <c r="E2837" s="113" t="s">
        <v>800</v>
      </c>
      <c r="F2837" s="114">
        <v>0</v>
      </c>
      <c r="G2837" s="113" t="s">
        <v>5081</v>
      </c>
      <c r="H2837" s="113" t="s">
        <v>764</v>
      </c>
      <c r="I2837" s="113" t="s">
        <v>3699</v>
      </c>
      <c r="J2837" s="113" t="s">
        <v>340</v>
      </c>
      <c r="K2837" s="113" t="s">
        <v>382</v>
      </c>
      <c r="L2837" s="113" t="s">
        <v>420</v>
      </c>
      <c r="M2837" s="113" t="s">
        <v>389</v>
      </c>
      <c r="N2837" s="113" t="s">
        <v>516</v>
      </c>
      <c r="O2837" s="113" t="s">
        <v>386</v>
      </c>
      <c r="P2837" s="113" t="s">
        <v>824</v>
      </c>
      <c r="Q2837" s="113">
        <v>33</v>
      </c>
      <c r="R2837" s="113" t="s">
        <v>121</v>
      </c>
      <c r="S2837" s="84" t="str">
        <f t="shared" si="308"/>
        <v>BEANIE CASHMERE</v>
      </c>
      <c r="T2837" s="84" t="str">
        <f t="shared" si="311"/>
        <v>бордовый / серый</v>
      </c>
      <c r="Y2837" s="60">
        <f t="shared" si="312"/>
        <v>2</v>
      </c>
      <c r="Z2837" s="49">
        <f t="shared" si="313"/>
        <v>557</v>
      </c>
      <c r="AA2837" s="60">
        <f t="shared" si="314"/>
        <v>2557</v>
      </c>
    </row>
    <row r="2838" spans="1:27">
      <c r="A2838" s="84" t="str">
        <f t="shared" si="309"/>
        <v>859920623</v>
      </c>
      <c r="B2838" s="84" t="str">
        <f t="shared" si="310"/>
        <v>02-558-26</v>
      </c>
      <c r="C2838" s="113" t="s">
        <v>5082</v>
      </c>
      <c r="D2838" s="113" t="s">
        <v>5083</v>
      </c>
      <c r="E2838" s="113" t="s">
        <v>800</v>
      </c>
      <c r="F2838" s="114">
        <v>0</v>
      </c>
      <c r="G2838" s="113" t="s">
        <v>5084</v>
      </c>
      <c r="H2838" s="113" t="s">
        <v>245</v>
      </c>
      <c r="I2838" s="113" t="s">
        <v>3699</v>
      </c>
      <c r="J2838" s="113" t="s">
        <v>340</v>
      </c>
      <c r="K2838" s="113" t="s">
        <v>382</v>
      </c>
      <c r="L2838" s="113" t="s">
        <v>420</v>
      </c>
      <c r="M2838" s="113" t="s">
        <v>389</v>
      </c>
      <c r="N2838" s="113" t="s">
        <v>516</v>
      </c>
      <c r="O2838" s="113" t="s">
        <v>386</v>
      </c>
      <c r="P2838" s="113" t="s">
        <v>824</v>
      </c>
      <c r="Q2838" s="113">
        <v>23</v>
      </c>
      <c r="R2838" s="113" t="s">
        <v>83</v>
      </c>
      <c r="S2838" s="84" t="str">
        <f t="shared" si="308"/>
        <v>BEANIE CASHMERE</v>
      </c>
      <c r="T2838" s="84" t="str">
        <f t="shared" si="311"/>
        <v>серый / синий</v>
      </c>
      <c r="Y2838" s="60">
        <f t="shared" si="312"/>
        <v>2</v>
      </c>
      <c r="Z2838" s="49">
        <f t="shared" si="313"/>
        <v>558</v>
      </c>
      <c r="AA2838" s="60">
        <f t="shared" si="314"/>
        <v>2558</v>
      </c>
    </row>
    <row r="2839" spans="1:27">
      <c r="A2839" s="84" t="str">
        <f t="shared" si="309"/>
        <v>85992112</v>
      </c>
      <c r="B2839" s="84" t="str">
        <f t="shared" si="310"/>
        <v>02-559-06</v>
      </c>
      <c r="C2839" s="113" t="s">
        <v>5085</v>
      </c>
      <c r="D2839" s="113" t="s">
        <v>5086</v>
      </c>
      <c r="E2839" s="113" t="s">
        <v>800</v>
      </c>
      <c r="F2839" s="114">
        <v>0</v>
      </c>
      <c r="G2839" s="113" t="s">
        <v>5087</v>
      </c>
      <c r="H2839" s="113" t="s">
        <v>71</v>
      </c>
      <c r="I2839" s="113" t="s">
        <v>3699</v>
      </c>
      <c r="J2839" s="113" t="s">
        <v>340</v>
      </c>
      <c r="K2839" s="113" t="s">
        <v>382</v>
      </c>
      <c r="L2839" s="113" t="s">
        <v>420</v>
      </c>
      <c r="M2839" s="113" t="s">
        <v>389</v>
      </c>
      <c r="N2839" s="113" t="s">
        <v>516</v>
      </c>
      <c r="O2839" s="113" t="s">
        <v>386</v>
      </c>
      <c r="P2839" s="113" t="s">
        <v>824</v>
      </c>
      <c r="Q2839" s="113">
        <v>2</v>
      </c>
      <c r="R2839" s="113" t="s">
        <v>71</v>
      </c>
      <c r="S2839" s="84" t="str">
        <f t="shared" si="308"/>
        <v>BEANIE CASHMERE</v>
      </c>
      <c r="T2839" s="84" t="str">
        <f t="shared" si="311"/>
        <v>синий</v>
      </c>
      <c r="Y2839" s="60">
        <f t="shared" si="312"/>
        <v>2</v>
      </c>
      <c r="Z2839" s="49">
        <f t="shared" si="313"/>
        <v>559</v>
      </c>
      <c r="AA2839" s="60">
        <f t="shared" si="314"/>
        <v>2559</v>
      </c>
    </row>
    <row r="2840" spans="1:27">
      <c r="A2840" s="84" t="str">
        <f t="shared" si="309"/>
        <v>859931952</v>
      </c>
      <c r="B2840" s="84" t="str">
        <f t="shared" si="310"/>
        <v>02-385-03</v>
      </c>
      <c r="C2840" s="113" t="s">
        <v>5088</v>
      </c>
      <c r="D2840" s="113" t="s">
        <v>5089</v>
      </c>
      <c r="E2840" s="113" t="s">
        <v>800</v>
      </c>
      <c r="F2840" s="114">
        <v>0</v>
      </c>
      <c r="G2840" s="113" t="s">
        <v>3720</v>
      </c>
      <c r="H2840" s="113" t="s">
        <v>195</v>
      </c>
      <c r="I2840" s="113" t="s">
        <v>811</v>
      </c>
      <c r="J2840" s="113" t="s">
        <v>340</v>
      </c>
      <c r="K2840" s="113" t="s">
        <v>382</v>
      </c>
      <c r="L2840" s="113" t="s">
        <v>420</v>
      </c>
      <c r="M2840" s="113" t="s">
        <v>389</v>
      </c>
      <c r="N2840" s="113" t="s">
        <v>44</v>
      </c>
      <c r="O2840" s="113" t="s">
        <v>385</v>
      </c>
      <c r="P2840" s="113" t="s">
        <v>824</v>
      </c>
      <c r="Q2840" s="113">
        <v>52</v>
      </c>
      <c r="R2840" s="113" t="s">
        <v>195</v>
      </c>
      <c r="S2840" s="84" t="str">
        <f t="shared" si="308"/>
        <v>ONALASKA CUFF MERINO</v>
      </c>
      <c r="T2840" s="84" t="str">
        <f t="shared" si="311"/>
        <v>оливковый</v>
      </c>
      <c r="Y2840" s="60">
        <f t="shared" si="312"/>
        <v>2</v>
      </c>
      <c r="Z2840" s="49">
        <f t="shared" si="313"/>
        <v>385</v>
      </c>
      <c r="AA2840" s="60">
        <f t="shared" si="314"/>
        <v>2385</v>
      </c>
    </row>
    <row r="2841" spans="1:27">
      <c r="A2841" s="84" t="str">
        <f t="shared" si="309"/>
        <v>859934622</v>
      </c>
      <c r="B2841" s="84" t="str">
        <f t="shared" si="310"/>
        <v>02-560-16</v>
      </c>
      <c r="C2841" s="113" t="s">
        <v>5090</v>
      </c>
      <c r="D2841" s="113" t="s">
        <v>5091</v>
      </c>
      <c r="E2841" s="113" t="s">
        <v>800</v>
      </c>
      <c r="F2841" s="114">
        <v>0</v>
      </c>
      <c r="G2841" s="113" t="s">
        <v>5092</v>
      </c>
      <c r="H2841" s="113" t="s">
        <v>55</v>
      </c>
      <c r="I2841" s="113" t="s">
        <v>816</v>
      </c>
      <c r="J2841" s="113" t="s">
        <v>340</v>
      </c>
      <c r="K2841" s="113" t="s">
        <v>382</v>
      </c>
      <c r="L2841" s="113" t="s">
        <v>420</v>
      </c>
      <c r="M2841" s="113" t="s">
        <v>389</v>
      </c>
      <c r="N2841" s="113" t="s">
        <v>46</v>
      </c>
      <c r="O2841" s="113" t="s">
        <v>385</v>
      </c>
      <c r="P2841" s="113" t="s">
        <v>824</v>
      </c>
      <c r="Q2841" s="113">
        <v>22</v>
      </c>
      <c r="R2841" s="113" t="s">
        <v>71</v>
      </c>
      <c r="S2841" s="84" t="str">
        <f t="shared" si="308"/>
        <v>BEANIE WOOL</v>
      </c>
      <c r="T2841" s="84" t="str">
        <f t="shared" si="311"/>
        <v>темно-синий</v>
      </c>
      <c r="Y2841" s="60">
        <f t="shared" si="312"/>
        <v>2</v>
      </c>
      <c r="Z2841" s="49">
        <f t="shared" si="313"/>
        <v>560</v>
      </c>
      <c r="AA2841" s="60">
        <f t="shared" si="314"/>
        <v>2560</v>
      </c>
    </row>
    <row r="2842" spans="1:27">
      <c r="A2842" s="84" t="str">
        <f t="shared" si="309"/>
        <v>859934677</v>
      </c>
      <c r="B2842" s="84" t="str">
        <f t="shared" si="310"/>
        <v>02-560-02</v>
      </c>
      <c r="C2842" s="113" t="s">
        <v>5093</v>
      </c>
      <c r="D2842" s="113" t="s">
        <v>5094</v>
      </c>
      <c r="E2842" s="113" t="s">
        <v>800</v>
      </c>
      <c r="F2842" s="114">
        <v>0</v>
      </c>
      <c r="G2842" s="113" t="s">
        <v>5092</v>
      </c>
      <c r="H2842" s="113" t="s">
        <v>205</v>
      </c>
      <c r="I2842" s="113" t="s">
        <v>816</v>
      </c>
      <c r="J2842" s="113" t="s">
        <v>340</v>
      </c>
      <c r="K2842" s="113" t="s">
        <v>382</v>
      </c>
      <c r="L2842" s="113" t="s">
        <v>420</v>
      </c>
      <c r="M2842" s="113" t="s">
        <v>389</v>
      </c>
      <c r="N2842" s="113" t="s">
        <v>46</v>
      </c>
      <c r="O2842" s="113" t="s">
        <v>385</v>
      </c>
      <c r="P2842" s="113" t="s">
        <v>824</v>
      </c>
      <c r="Q2842" s="113">
        <v>77</v>
      </c>
      <c r="R2842" s="113" t="s">
        <v>63</v>
      </c>
      <c r="S2842" s="84" t="str">
        <f t="shared" si="308"/>
        <v>BEANIE WOOL</v>
      </c>
      <c r="T2842" s="84" t="str">
        <f t="shared" si="311"/>
        <v>песочный</v>
      </c>
      <c r="Y2842" s="60">
        <f t="shared" si="312"/>
        <v>2</v>
      </c>
      <c r="Z2842" s="49">
        <f t="shared" si="313"/>
        <v>560</v>
      </c>
      <c r="AA2842" s="60">
        <f t="shared" si="314"/>
        <v>2560</v>
      </c>
    </row>
    <row r="2843" spans="1:27">
      <c r="A2843" s="84" t="str">
        <f t="shared" si="309"/>
        <v>86992031</v>
      </c>
      <c r="B2843" s="84" t="str">
        <f t="shared" si="310"/>
        <v>02-561-09</v>
      </c>
      <c r="C2843" s="113" t="s">
        <v>5095</v>
      </c>
      <c r="D2843" s="113" t="s">
        <v>5096</v>
      </c>
      <c r="E2843" s="113" t="s">
        <v>800</v>
      </c>
      <c r="F2843" s="114">
        <v>0</v>
      </c>
      <c r="G2843" s="113" t="s">
        <v>5097</v>
      </c>
      <c r="H2843" s="113" t="s">
        <v>53</v>
      </c>
      <c r="I2843" s="113" t="s">
        <v>3699</v>
      </c>
      <c r="J2843" s="113" t="s">
        <v>340</v>
      </c>
      <c r="K2843" s="113" t="s">
        <v>382</v>
      </c>
      <c r="L2843" s="113" t="s">
        <v>420</v>
      </c>
      <c r="M2843" s="113" t="s">
        <v>389</v>
      </c>
      <c r="N2843" s="113" t="s">
        <v>516</v>
      </c>
      <c r="O2843" s="113" t="s">
        <v>386</v>
      </c>
      <c r="P2843" s="113" t="s">
        <v>824</v>
      </c>
      <c r="Q2843" s="113">
        <v>1</v>
      </c>
      <c r="R2843" s="113" t="s">
        <v>53</v>
      </c>
      <c r="S2843" s="84" t="str">
        <f t="shared" si="308"/>
        <v>LONG BEANIE CASHMERE</v>
      </c>
      <c r="T2843" s="84" t="str">
        <f t="shared" si="311"/>
        <v>черный</v>
      </c>
      <c r="Y2843" s="60">
        <f t="shared" si="312"/>
        <v>2</v>
      </c>
      <c r="Z2843" s="49">
        <f t="shared" si="313"/>
        <v>561</v>
      </c>
      <c r="AA2843" s="60">
        <f t="shared" si="314"/>
        <v>2561</v>
      </c>
    </row>
    <row r="2844" spans="1:27">
      <c r="A2844" s="84" t="str">
        <f t="shared" si="309"/>
        <v>86992032</v>
      </c>
      <c r="B2844" s="84" t="str">
        <f t="shared" si="310"/>
        <v>02-561-16</v>
      </c>
      <c r="C2844" s="113" t="s">
        <v>5098</v>
      </c>
      <c r="D2844" s="113" t="s">
        <v>5099</v>
      </c>
      <c r="E2844" s="113" t="s">
        <v>800</v>
      </c>
      <c r="F2844" s="114">
        <v>0</v>
      </c>
      <c r="G2844" s="113" t="s">
        <v>5097</v>
      </c>
      <c r="H2844" s="113" t="s">
        <v>55</v>
      </c>
      <c r="I2844" s="113" t="s">
        <v>3699</v>
      </c>
      <c r="J2844" s="113" t="s">
        <v>340</v>
      </c>
      <c r="K2844" s="113" t="s">
        <v>382</v>
      </c>
      <c r="L2844" s="113" t="s">
        <v>420</v>
      </c>
      <c r="M2844" s="113" t="s">
        <v>389</v>
      </c>
      <c r="N2844" s="113" t="s">
        <v>516</v>
      </c>
      <c r="O2844" s="113" t="s">
        <v>386</v>
      </c>
      <c r="P2844" s="113" t="s">
        <v>824</v>
      </c>
      <c r="Q2844" s="113">
        <v>2</v>
      </c>
      <c r="R2844" s="113" t="s">
        <v>71</v>
      </c>
      <c r="S2844" s="84" t="str">
        <f t="shared" si="308"/>
        <v>LONG BEANIE CASHMERE</v>
      </c>
      <c r="T2844" s="84" t="str">
        <f t="shared" si="311"/>
        <v>темно-синий</v>
      </c>
      <c r="Y2844" s="60">
        <f t="shared" si="312"/>
        <v>2</v>
      </c>
      <c r="Z2844" s="49">
        <f t="shared" si="313"/>
        <v>561</v>
      </c>
      <c r="AA2844" s="60">
        <f t="shared" si="314"/>
        <v>2561</v>
      </c>
    </row>
    <row r="2845" spans="1:27">
      <c r="A2845" s="84" t="str">
        <f t="shared" si="309"/>
        <v>881010121</v>
      </c>
      <c r="B2845" s="84" t="str">
        <f t="shared" si="310"/>
        <v>02-073-06</v>
      </c>
      <c r="C2845" s="113" t="s">
        <v>5100</v>
      </c>
      <c r="D2845" s="113" t="s">
        <v>5101</v>
      </c>
      <c r="E2845" s="113" t="s">
        <v>787</v>
      </c>
      <c r="F2845" s="114">
        <v>57</v>
      </c>
      <c r="G2845" s="113" t="s">
        <v>1025</v>
      </c>
      <c r="H2845" s="113" t="s">
        <v>71</v>
      </c>
      <c r="I2845" s="113" t="s">
        <v>1026</v>
      </c>
      <c r="J2845" s="113" t="s">
        <v>361</v>
      </c>
      <c r="K2845" s="113" t="s">
        <v>382</v>
      </c>
      <c r="L2845" s="113" t="s">
        <v>420</v>
      </c>
      <c r="M2845" s="113" t="s">
        <v>389</v>
      </c>
      <c r="N2845" s="113" t="s">
        <v>44</v>
      </c>
      <c r="O2845" s="113" t="s">
        <v>433</v>
      </c>
      <c r="P2845" s="113" t="s">
        <v>824</v>
      </c>
      <c r="Q2845" s="113">
        <v>21</v>
      </c>
      <c r="R2845" s="113" t="s">
        <v>71</v>
      </c>
      <c r="S2845" s="84" t="str">
        <f t="shared" si="308"/>
        <v>DOCKER</v>
      </c>
      <c r="T2845" s="84" t="str">
        <f t="shared" si="311"/>
        <v>синий</v>
      </c>
      <c r="Y2845" s="60">
        <f t="shared" si="312"/>
        <v>2</v>
      </c>
      <c r="Z2845" s="49">
        <f t="shared" si="313"/>
        <v>73</v>
      </c>
      <c r="AA2845" s="60">
        <f t="shared" si="314"/>
        <v>2073</v>
      </c>
    </row>
    <row r="2846" spans="1:27">
      <c r="A2846" s="84" t="str">
        <f t="shared" si="309"/>
        <v>881010121</v>
      </c>
      <c r="B2846" s="84" t="str">
        <f t="shared" si="310"/>
        <v>02-073-06</v>
      </c>
      <c r="C2846" s="113" t="s">
        <v>5102</v>
      </c>
      <c r="D2846" s="113" t="s">
        <v>5101</v>
      </c>
      <c r="E2846" s="113" t="s">
        <v>785</v>
      </c>
      <c r="F2846" s="114">
        <v>59</v>
      </c>
      <c r="G2846" s="113" t="s">
        <v>1025</v>
      </c>
      <c r="H2846" s="113" t="s">
        <v>71</v>
      </c>
      <c r="I2846" s="113" t="s">
        <v>1026</v>
      </c>
      <c r="J2846" s="113" t="s">
        <v>361</v>
      </c>
      <c r="K2846" s="113" t="s">
        <v>382</v>
      </c>
      <c r="L2846" s="113" t="s">
        <v>420</v>
      </c>
      <c r="M2846" s="113" t="s">
        <v>389</v>
      </c>
      <c r="N2846" s="113" t="s">
        <v>44</v>
      </c>
      <c r="O2846" s="113" t="s">
        <v>433</v>
      </c>
      <c r="P2846" s="113" t="s">
        <v>824</v>
      </c>
      <c r="Q2846" s="113">
        <v>21</v>
      </c>
      <c r="R2846" s="113" t="s">
        <v>71</v>
      </c>
      <c r="S2846" s="84" t="str">
        <f t="shared" si="308"/>
        <v>DOCKER</v>
      </c>
      <c r="T2846" s="84" t="str">
        <f t="shared" si="311"/>
        <v>синий</v>
      </c>
      <c r="Y2846" s="60">
        <f t="shared" si="312"/>
        <v>2</v>
      </c>
      <c r="Z2846" s="49">
        <f t="shared" si="313"/>
        <v>73</v>
      </c>
      <c r="AA2846" s="60">
        <f t="shared" si="314"/>
        <v>2073</v>
      </c>
    </row>
    <row r="2847" spans="1:27">
      <c r="A2847" s="84" t="str">
        <f t="shared" si="309"/>
        <v>881010121</v>
      </c>
      <c r="B2847" s="84" t="str">
        <f t="shared" si="310"/>
        <v>02-073-06</v>
      </c>
      <c r="C2847" s="113" t="s">
        <v>5103</v>
      </c>
      <c r="D2847" s="113" t="s">
        <v>5101</v>
      </c>
      <c r="E2847" s="113" t="s">
        <v>788</v>
      </c>
      <c r="F2847" s="114">
        <v>61</v>
      </c>
      <c r="G2847" s="113" t="s">
        <v>1025</v>
      </c>
      <c r="H2847" s="113" t="s">
        <v>71</v>
      </c>
      <c r="I2847" s="113" t="s">
        <v>1026</v>
      </c>
      <c r="J2847" s="113" t="s">
        <v>361</v>
      </c>
      <c r="K2847" s="113" t="s">
        <v>382</v>
      </c>
      <c r="L2847" s="113" t="s">
        <v>420</v>
      </c>
      <c r="M2847" s="113" t="s">
        <v>389</v>
      </c>
      <c r="N2847" s="113" t="s">
        <v>44</v>
      </c>
      <c r="O2847" s="113" t="s">
        <v>433</v>
      </c>
      <c r="P2847" s="113" t="s">
        <v>824</v>
      </c>
      <c r="Q2847" s="113">
        <v>21</v>
      </c>
      <c r="R2847" s="113" t="s">
        <v>71</v>
      </c>
      <c r="S2847" s="84" t="str">
        <f t="shared" si="308"/>
        <v>DOCKER</v>
      </c>
      <c r="T2847" s="84" t="str">
        <f t="shared" si="311"/>
        <v>синий</v>
      </c>
      <c r="Y2847" s="60">
        <f t="shared" si="312"/>
        <v>2</v>
      </c>
      <c r="Z2847" s="49">
        <f t="shared" si="313"/>
        <v>73</v>
      </c>
      <c r="AA2847" s="60">
        <f t="shared" si="314"/>
        <v>2073</v>
      </c>
    </row>
    <row r="2848" spans="1:27">
      <c r="A2848" s="84" t="str">
        <f t="shared" si="309"/>
        <v>881010121</v>
      </c>
      <c r="B2848" s="84" t="str">
        <f t="shared" si="310"/>
        <v>02-073-06</v>
      </c>
      <c r="C2848" s="113" t="s">
        <v>5104</v>
      </c>
      <c r="D2848" s="113" t="s">
        <v>5101</v>
      </c>
      <c r="E2848" s="113" t="s">
        <v>789</v>
      </c>
      <c r="F2848" s="114">
        <v>63</v>
      </c>
      <c r="G2848" s="113" t="s">
        <v>1025</v>
      </c>
      <c r="H2848" s="113" t="s">
        <v>71</v>
      </c>
      <c r="I2848" s="113" t="s">
        <v>1026</v>
      </c>
      <c r="J2848" s="113" t="s">
        <v>361</v>
      </c>
      <c r="K2848" s="113" t="s">
        <v>382</v>
      </c>
      <c r="L2848" s="113" t="s">
        <v>420</v>
      </c>
      <c r="M2848" s="113" t="s">
        <v>389</v>
      </c>
      <c r="N2848" s="113" t="s">
        <v>44</v>
      </c>
      <c r="O2848" s="113" t="s">
        <v>433</v>
      </c>
      <c r="P2848" s="113" t="s">
        <v>824</v>
      </c>
      <c r="Q2848" s="113">
        <v>21</v>
      </c>
      <c r="R2848" s="113" t="s">
        <v>71</v>
      </c>
      <c r="S2848" s="84" t="str">
        <f t="shared" si="308"/>
        <v>DOCKER</v>
      </c>
      <c r="T2848" s="84" t="str">
        <f t="shared" si="311"/>
        <v>синий</v>
      </c>
      <c r="Y2848" s="60">
        <f t="shared" si="312"/>
        <v>2</v>
      </c>
      <c r="Z2848" s="49">
        <f t="shared" si="313"/>
        <v>73</v>
      </c>
      <c r="AA2848" s="60">
        <f t="shared" si="314"/>
        <v>2073</v>
      </c>
    </row>
    <row r="2849" spans="1:27">
      <c r="A2849" s="84" t="str">
        <f t="shared" si="309"/>
        <v>35981121</v>
      </c>
      <c r="B2849" s="84" t="str">
        <f t="shared" si="310"/>
        <v>02-562-09</v>
      </c>
      <c r="C2849" s="113" t="s">
        <v>5105</v>
      </c>
      <c r="D2849" s="113" t="s">
        <v>5106</v>
      </c>
      <c r="E2849" s="113" t="s">
        <v>787</v>
      </c>
      <c r="F2849" s="114">
        <v>57</v>
      </c>
      <c r="G2849" s="113" t="s">
        <v>5107</v>
      </c>
      <c r="H2849" s="113" t="s">
        <v>53</v>
      </c>
      <c r="I2849" s="113" t="s">
        <v>5108</v>
      </c>
      <c r="J2849" s="113" t="s">
        <v>331</v>
      </c>
      <c r="K2849" s="113" t="s">
        <v>382</v>
      </c>
      <c r="L2849" s="113" t="s">
        <v>420</v>
      </c>
      <c r="M2849" s="113" t="s">
        <v>388</v>
      </c>
      <c r="N2849" s="113" t="s">
        <v>38</v>
      </c>
      <c r="O2849" s="113" t="s">
        <v>445</v>
      </c>
      <c r="P2849" s="113" t="s">
        <v>824</v>
      </c>
      <c r="Q2849" s="113">
        <v>1</v>
      </c>
      <c r="R2849" s="113" t="s">
        <v>53</v>
      </c>
      <c r="S2849" s="84" t="str">
        <f t="shared" si="308"/>
        <v>WESTERN WOOLFELT</v>
      </c>
      <c r="T2849" s="84" t="str">
        <f t="shared" si="311"/>
        <v>черный</v>
      </c>
      <c r="Y2849" s="60">
        <f t="shared" si="312"/>
        <v>2</v>
      </c>
      <c r="Z2849" s="49">
        <f t="shared" si="313"/>
        <v>562</v>
      </c>
      <c r="AA2849" s="60">
        <f t="shared" si="314"/>
        <v>2562</v>
      </c>
    </row>
    <row r="2850" spans="1:27">
      <c r="A2850" s="84" t="str">
        <f t="shared" si="309"/>
        <v>35981121</v>
      </c>
      <c r="B2850" s="84" t="str">
        <f t="shared" si="310"/>
        <v>02-562-09</v>
      </c>
      <c r="C2850" s="113" t="s">
        <v>5109</v>
      </c>
      <c r="D2850" s="113" t="s">
        <v>5106</v>
      </c>
      <c r="E2850" s="113" t="s">
        <v>785</v>
      </c>
      <c r="F2850" s="114">
        <v>59</v>
      </c>
      <c r="G2850" s="113" t="s">
        <v>5107</v>
      </c>
      <c r="H2850" s="113" t="s">
        <v>53</v>
      </c>
      <c r="I2850" s="113" t="s">
        <v>5108</v>
      </c>
      <c r="J2850" s="113" t="s">
        <v>331</v>
      </c>
      <c r="K2850" s="113" t="s">
        <v>382</v>
      </c>
      <c r="L2850" s="113" t="s">
        <v>420</v>
      </c>
      <c r="M2850" s="113" t="s">
        <v>388</v>
      </c>
      <c r="N2850" s="113" t="s">
        <v>38</v>
      </c>
      <c r="O2850" s="113" t="s">
        <v>445</v>
      </c>
      <c r="P2850" s="113" t="s">
        <v>824</v>
      </c>
      <c r="Q2850" s="113">
        <v>1</v>
      </c>
      <c r="R2850" s="113" t="s">
        <v>53</v>
      </c>
      <c r="S2850" s="84" t="str">
        <f t="shared" si="308"/>
        <v>WESTERN WOOLFELT</v>
      </c>
      <c r="T2850" s="84" t="str">
        <f t="shared" si="311"/>
        <v>черный</v>
      </c>
      <c r="Y2850" s="60">
        <f t="shared" si="312"/>
        <v>2</v>
      </c>
      <c r="Z2850" s="49">
        <f t="shared" si="313"/>
        <v>562</v>
      </c>
      <c r="AA2850" s="60">
        <f t="shared" si="314"/>
        <v>2562</v>
      </c>
    </row>
    <row r="2851" spans="1:27">
      <c r="A2851" s="84" t="str">
        <f t="shared" si="309"/>
        <v>35981121</v>
      </c>
      <c r="B2851" s="84" t="str">
        <f t="shared" si="310"/>
        <v>02-562-09</v>
      </c>
      <c r="C2851" s="113" t="s">
        <v>5110</v>
      </c>
      <c r="D2851" s="113" t="s">
        <v>5106</v>
      </c>
      <c r="E2851" s="113" t="s">
        <v>788</v>
      </c>
      <c r="F2851" s="114">
        <v>61</v>
      </c>
      <c r="G2851" s="113" t="s">
        <v>5107</v>
      </c>
      <c r="H2851" s="113" t="s">
        <v>53</v>
      </c>
      <c r="I2851" s="113" t="s">
        <v>5108</v>
      </c>
      <c r="J2851" s="113" t="s">
        <v>331</v>
      </c>
      <c r="K2851" s="113" t="s">
        <v>382</v>
      </c>
      <c r="L2851" s="113" t="s">
        <v>420</v>
      </c>
      <c r="M2851" s="113" t="s">
        <v>388</v>
      </c>
      <c r="N2851" s="113" t="s">
        <v>38</v>
      </c>
      <c r="O2851" s="113" t="s">
        <v>445</v>
      </c>
      <c r="P2851" s="113" t="s">
        <v>824</v>
      </c>
      <c r="Q2851" s="113">
        <v>1</v>
      </c>
      <c r="R2851" s="113" t="s">
        <v>53</v>
      </c>
      <c r="S2851" s="84" t="str">
        <f t="shared" si="308"/>
        <v>WESTERN WOOLFELT</v>
      </c>
      <c r="T2851" s="84" t="str">
        <f t="shared" si="311"/>
        <v>черный</v>
      </c>
      <c r="Y2851" s="60">
        <f t="shared" si="312"/>
        <v>2</v>
      </c>
      <c r="Z2851" s="49">
        <f t="shared" si="313"/>
        <v>562</v>
      </c>
      <c r="AA2851" s="60">
        <f t="shared" si="314"/>
        <v>2562</v>
      </c>
    </row>
    <row r="2852" spans="1:27">
      <c r="A2852" s="84" t="str">
        <f t="shared" si="309"/>
        <v>35981121</v>
      </c>
      <c r="B2852" s="84" t="str">
        <f t="shared" si="310"/>
        <v>02-562-09</v>
      </c>
      <c r="C2852" s="113" t="s">
        <v>5111</v>
      </c>
      <c r="D2852" s="113" t="s">
        <v>5106</v>
      </c>
      <c r="E2852" s="113" t="s">
        <v>789</v>
      </c>
      <c r="F2852" s="114">
        <v>63</v>
      </c>
      <c r="G2852" s="113" t="s">
        <v>5107</v>
      </c>
      <c r="H2852" s="113" t="s">
        <v>53</v>
      </c>
      <c r="I2852" s="113" t="s">
        <v>5108</v>
      </c>
      <c r="J2852" s="113" t="s">
        <v>331</v>
      </c>
      <c r="K2852" s="113" t="s">
        <v>382</v>
      </c>
      <c r="L2852" s="113" t="s">
        <v>420</v>
      </c>
      <c r="M2852" s="113" t="s">
        <v>388</v>
      </c>
      <c r="N2852" s="113" t="s">
        <v>38</v>
      </c>
      <c r="O2852" s="113" t="s">
        <v>445</v>
      </c>
      <c r="P2852" s="113" t="s">
        <v>824</v>
      </c>
      <c r="Q2852" s="113">
        <v>1</v>
      </c>
      <c r="R2852" s="113" t="s">
        <v>53</v>
      </c>
      <c r="S2852" s="84" t="str">
        <f t="shared" si="308"/>
        <v>WESTERN WOOLFELT</v>
      </c>
      <c r="T2852" s="84" t="str">
        <f t="shared" si="311"/>
        <v>черный</v>
      </c>
      <c r="Y2852" s="60">
        <f t="shared" si="312"/>
        <v>2</v>
      </c>
      <c r="Z2852" s="49">
        <f t="shared" si="313"/>
        <v>562</v>
      </c>
      <c r="AA2852" s="60">
        <f t="shared" si="314"/>
        <v>2562</v>
      </c>
    </row>
    <row r="2853" spans="1:27">
      <c r="A2853" s="84" t="str">
        <f t="shared" si="309"/>
        <v>11481011</v>
      </c>
      <c r="B2853" s="84" t="str">
        <f t="shared" si="310"/>
        <v>02-563-09</v>
      </c>
      <c r="C2853" s="113" t="s">
        <v>5112</v>
      </c>
      <c r="D2853" s="113" t="s">
        <v>5113</v>
      </c>
      <c r="E2853" s="113" t="s">
        <v>790</v>
      </c>
      <c r="F2853" s="114">
        <v>55</v>
      </c>
      <c r="G2853" s="113" t="s">
        <v>4336</v>
      </c>
      <c r="H2853" s="113" t="s">
        <v>53</v>
      </c>
      <c r="I2853" s="113" t="s">
        <v>786</v>
      </c>
      <c r="J2853" s="113" t="s">
        <v>329</v>
      </c>
      <c r="K2853" s="113" t="s">
        <v>382</v>
      </c>
      <c r="L2853" s="113" t="s">
        <v>420</v>
      </c>
      <c r="M2853" s="113" t="s">
        <v>388</v>
      </c>
      <c r="N2853" s="113" t="s">
        <v>44</v>
      </c>
      <c r="O2853" s="113" t="s">
        <v>386</v>
      </c>
      <c r="P2853" s="113" t="s">
        <v>824</v>
      </c>
      <c r="Q2853" s="113">
        <v>1</v>
      </c>
      <c r="R2853" s="113" t="s">
        <v>53</v>
      </c>
      <c r="S2853" s="84" t="str">
        <f t="shared" si="308"/>
        <v>TRILBY WOOLFELT</v>
      </c>
      <c r="T2853" s="84" t="str">
        <f t="shared" si="311"/>
        <v>черный</v>
      </c>
      <c r="Y2853" s="60">
        <f t="shared" si="312"/>
        <v>2</v>
      </c>
      <c r="Z2853" s="49">
        <f t="shared" si="313"/>
        <v>563</v>
      </c>
      <c r="AA2853" s="60">
        <f t="shared" si="314"/>
        <v>2563</v>
      </c>
    </row>
    <row r="2854" spans="1:27">
      <c r="A2854" s="84" t="str">
        <f t="shared" si="309"/>
        <v>11481011</v>
      </c>
      <c r="B2854" s="84" t="str">
        <f t="shared" si="310"/>
        <v>02-563-09</v>
      </c>
      <c r="C2854" s="113" t="s">
        <v>5114</v>
      </c>
      <c r="D2854" s="113" t="s">
        <v>5113</v>
      </c>
      <c r="E2854" s="113" t="s">
        <v>787</v>
      </c>
      <c r="F2854" s="114">
        <v>57</v>
      </c>
      <c r="G2854" s="113" t="s">
        <v>4336</v>
      </c>
      <c r="H2854" s="113" t="s">
        <v>53</v>
      </c>
      <c r="I2854" s="113" t="s">
        <v>786</v>
      </c>
      <c r="J2854" s="113" t="s">
        <v>329</v>
      </c>
      <c r="K2854" s="113" t="s">
        <v>382</v>
      </c>
      <c r="L2854" s="113" t="s">
        <v>420</v>
      </c>
      <c r="M2854" s="113" t="s">
        <v>388</v>
      </c>
      <c r="N2854" s="113" t="s">
        <v>44</v>
      </c>
      <c r="O2854" s="113" t="s">
        <v>386</v>
      </c>
      <c r="P2854" s="113" t="s">
        <v>824</v>
      </c>
      <c r="Q2854" s="113">
        <v>1</v>
      </c>
      <c r="R2854" s="113" t="s">
        <v>53</v>
      </c>
      <c r="S2854" s="84" t="str">
        <f t="shared" si="308"/>
        <v>TRILBY WOOLFELT</v>
      </c>
      <c r="T2854" s="84" t="str">
        <f t="shared" si="311"/>
        <v>черный</v>
      </c>
      <c r="Y2854" s="60">
        <f t="shared" si="312"/>
        <v>2</v>
      </c>
      <c r="Z2854" s="49">
        <f t="shared" si="313"/>
        <v>563</v>
      </c>
      <c r="AA2854" s="60">
        <f t="shared" si="314"/>
        <v>2563</v>
      </c>
    </row>
    <row r="2855" spans="1:27">
      <c r="A2855" s="84" t="str">
        <f t="shared" si="309"/>
        <v>11481011</v>
      </c>
      <c r="B2855" s="84" t="str">
        <f t="shared" si="310"/>
        <v>02-563-09</v>
      </c>
      <c r="C2855" s="113" t="s">
        <v>5115</v>
      </c>
      <c r="D2855" s="113" t="s">
        <v>5113</v>
      </c>
      <c r="E2855" s="113" t="s">
        <v>785</v>
      </c>
      <c r="F2855" s="114">
        <v>59</v>
      </c>
      <c r="G2855" s="113" t="s">
        <v>4336</v>
      </c>
      <c r="H2855" s="113" t="s">
        <v>53</v>
      </c>
      <c r="I2855" s="113" t="s">
        <v>786</v>
      </c>
      <c r="J2855" s="113" t="s">
        <v>329</v>
      </c>
      <c r="K2855" s="113" t="s">
        <v>382</v>
      </c>
      <c r="L2855" s="113" t="s">
        <v>420</v>
      </c>
      <c r="M2855" s="113" t="s">
        <v>388</v>
      </c>
      <c r="N2855" s="113" t="s">
        <v>44</v>
      </c>
      <c r="O2855" s="113" t="s">
        <v>386</v>
      </c>
      <c r="P2855" s="113" t="s">
        <v>824</v>
      </c>
      <c r="Q2855" s="113">
        <v>1</v>
      </c>
      <c r="R2855" s="113" t="s">
        <v>53</v>
      </c>
      <c r="S2855" s="84" t="str">
        <f t="shared" si="308"/>
        <v>TRILBY WOOLFELT</v>
      </c>
      <c r="T2855" s="84" t="str">
        <f t="shared" si="311"/>
        <v>черный</v>
      </c>
      <c r="Y2855" s="60">
        <f t="shared" si="312"/>
        <v>2</v>
      </c>
      <c r="Z2855" s="49">
        <f t="shared" si="313"/>
        <v>563</v>
      </c>
      <c r="AA2855" s="60">
        <f t="shared" si="314"/>
        <v>2563</v>
      </c>
    </row>
    <row r="2856" spans="1:27">
      <c r="A2856" s="84" t="str">
        <f t="shared" si="309"/>
        <v>11481011</v>
      </c>
      <c r="B2856" s="84" t="str">
        <f t="shared" si="310"/>
        <v>02-563-09</v>
      </c>
      <c r="C2856" s="113" t="s">
        <v>5116</v>
      </c>
      <c r="D2856" s="113" t="s">
        <v>5113</v>
      </c>
      <c r="E2856" s="113" t="s">
        <v>788</v>
      </c>
      <c r="F2856" s="114">
        <v>61</v>
      </c>
      <c r="G2856" s="113" t="s">
        <v>4336</v>
      </c>
      <c r="H2856" s="113" t="s">
        <v>53</v>
      </c>
      <c r="I2856" s="113" t="s">
        <v>786</v>
      </c>
      <c r="J2856" s="113" t="s">
        <v>329</v>
      </c>
      <c r="K2856" s="113" t="s">
        <v>382</v>
      </c>
      <c r="L2856" s="113" t="s">
        <v>420</v>
      </c>
      <c r="M2856" s="113" t="s">
        <v>388</v>
      </c>
      <c r="N2856" s="113" t="s">
        <v>44</v>
      </c>
      <c r="O2856" s="113" t="s">
        <v>386</v>
      </c>
      <c r="P2856" s="113" t="s">
        <v>824</v>
      </c>
      <c r="Q2856" s="113">
        <v>1</v>
      </c>
      <c r="R2856" s="113" t="s">
        <v>53</v>
      </c>
      <c r="S2856" s="84" t="str">
        <f t="shared" si="308"/>
        <v>TRILBY WOOLFELT</v>
      </c>
      <c r="T2856" s="84" t="str">
        <f t="shared" si="311"/>
        <v>черный</v>
      </c>
      <c r="Y2856" s="60">
        <f t="shared" si="312"/>
        <v>2</v>
      </c>
      <c r="Z2856" s="49">
        <f t="shared" si="313"/>
        <v>563</v>
      </c>
      <c r="AA2856" s="60">
        <f t="shared" si="314"/>
        <v>2563</v>
      </c>
    </row>
    <row r="2857" spans="1:27">
      <c r="A2857" s="84" t="str">
        <f t="shared" si="309"/>
        <v>11481011</v>
      </c>
      <c r="B2857" s="84" t="str">
        <f t="shared" si="310"/>
        <v>02-563-09</v>
      </c>
      <c r="C2857" s="113" t="s">
        <v>5117</v>
      </c>
      <c r="D2857" s="113" t="s">
        <v>5113</v>
      </c>
      <c r="E2857" s="113" t="s">
        <v>789</v>
      </c>
      <c r="F2857" s="114">
        <v>63</v>
      </c>
      <c r="G2857" s="113" t="s">
        <v>4336</v>
      </c>
      <c r="H2857" s="113" t="s">
        <v>53</v>
      </c>
      <c r="I2857" s="113" t="s">
        <v>786</v>
      </c>
      <c r="J2857" s="113" t="s">
        <v>329</v>
      </c>
      <c r="K2857" s="113" t="s">
        <v>382</v>
      </c>
      <c r="L2857" s="113" t="s">
        <v>420</v>
      </c>
      <c r="M2857" s="113" t="s">
        <v>388</v>
      </c>
      <c r="N2857" s="113" t="s">
        <v>44</v>
      </c>
      <c r="O2857" s="113" t="s">
        <v>386</v>
      </c>
      <c r="P2857" s="113" t="s">
        <v>824</v>
      </c>
      <c r="Q2857" s="113">
        <v>1</v>
      </c>
      <c r="R2857" s="113" t="s">
        <v>53</v>
      </c>
      <c r="S2857" s="84" t="str">
        <f t="shared" si="308"/>
        <v>TRILBY WOOLFELT</v>
      </c>
      <c r="T2857" s="84" t="str">
        <f t="shared" si="311"/>
        <v>черный</v>
      </c>
      <c r="Y2857" s="60">
        <f t="shared" si="312"/>
        <v>2</v>
      </c>
      <c r="Z2857" s="49">
        <f t="shared" si="313"/>
        <v>563</v>
      </c>
      <c r="AA2857" s="60">
        <f t="shared" si="314"/>
        <v>2563</v>
      </c>
    </row>
    <row r="2858" spans="1:27">
      <c r="A2858" s="84" t="str">
        <f t="shared" si="309"/>
        <v>13381141</v>
      </c>
      <c r="B2858" s="84" t="str">
        <f t="shared" si="310"/>
        <v>02-564-09</v>
      </c>
      <c r="C2858" s="113" t="s">
        <v>5118</v>
      </c>
      <c r="D2858" s="113" t="s">
        <v>5119</v>
      </c>
      <c r="E2858" s="113" t="s">
        <v>790</v>
      </c>
      <c r="F2858" s="114">
        <v>55</v>
      </c>
      <c r="G2858" s="113" t="s">
        <v>5120</v>
      </c>
      <c r="H2858" s="113" t="s">
        <v>53</v>
      </c>
      <c r="I2858" s="113" t="s">
        <v>1698</v>
      </c>
      <c r="J2858" s="113" t="s">
        <v>345</v>
      </c>
      <c r="K2858" s="113" t="s">
        <v>382</v>
      </c>
      <c r="L2858" s="113" t="s">
        <v>420</v>
      </c>
      <c r="M2858" s="113" t="s">
        <v>388</v>
      </c>
      <c r="N2858" s="113" t="s">
        <v>44</v>
      </c>
      <c r="O2858" s="113" t="s">
        <v>386</v>
      </c>
      <c r="P2858" s="113" t="s">
        <v>824</v>
      </c>
      <c r="Q2858" s="113">
        <v>1</v>
      </c>
      <c r="R2858" s="113" t="s">
        <v>53</v>
      </c>
      <c r="S2858" s="84" t="str">
        <f t="shared" si="308"/>
        <v>DIAMOND WOOLFELT</v>
      </c>
      <c r="T2858" s="84" t="str">
        <f t="shared" si="311"/>
        <v>черный</v>
      </c>
      <c r="Y2858" s="60">
        <f t="shared" si="312"/>
        <v>2</v>
      </c>
      <c r="Z2858" s="49">
        <f t="shared" si="313"/>
        <v>564</v>
      </c>
      <c r="AA2858" s="60">
        <f t="shared" si="314"/>
        <v>2564</v>
      </c>
    </row>
    <row r="2859" spans="1:27">
      <c r="A2859" s="84" t="str">
        <f t="shared" si="309"/>
        <v>13381141</v>
      </c>
      <c r="B2859" s="84" t="str">
        <f t="shared" si="310"/>
        <v>02-564-09</v>
      </c>
      <c r="C2859" s="113" t="s">
        <v>5121</v>
      </c>
      <c r="D2859" s="113" t="s">
        <v>5119</v>
      </c>
      <c r="E2859" s="113" t="s">
        <v>787</v>
      </c>
      <c r="F2859" s="114">
        <v>57</v>
      </c>
      <c r="G2859" s="113" t="s">
        <v>5120</v>
      </c>
      <c r="H2859" s="113" t="s">
        <v>53</v>
      </c>
      <c r="I2859" s="113" t="s">
        <v>1698</v>
      </c>
      <c r="J2859" s="113" t="s">
        <v>345</v>
      </c>
      <c r="K2859" s="113" t="s">
        <v>382</v>
      </c>
      <c r="L2859" s="113" t="s">
        <v>420</v>
      </c>
      <c r="M2859" s="113" t="s">
        <v>388</v>
      </c>
      <c r="N2859" s="113" t="s">
        <v>44</v>
      </c>
      <c r="O2859" s="113" t="s">
        <v>386</v>
      </c>
      <c r="P2859" s="113" t="s">
        <v>824</v>
      </c>
      <c r="Q2859" s="113">
        <v>1</v>
      </c>
      <c r="R2859" s="113" t="s">
        <v>53</v>
      </c>
      <c r="S2859" s="84" t="str">
        <f t="shared" si="308"/>
        <v>DIAMOND WOOLFELT</v>
      </c>
      <c r="T2859" s="84" t="str">
        <f t="shared" si="311"/>
        <v>черный</v>
      </c>
      <c r="Y2859" s="60">
        <f t="shared" si="312"/>
        <v>2</v>
      </c>
      <c r="Z2859" s="49">
        <f t="shared" si="313"/>
        <v>564</v>
      </c>
      <c r="AA2859" s="60">
        <f t="shared" si="314"/>
        <v>2564</v>
      </c>
    </row>
    <row r="2860" spans="1:27">
      <c r="A2860" s="84" t="str">
        <f t="shared" si="309"/>
        <v>13381141</v>
      </c>
      <c r="B2860" s="84" t="str">
        <f t="shared" si="310"/>
        <v>02-564-09</v>
      </c>
      <c r="C2860" s="113" t="s">
        <v>5122</v>
      </c>
      <c r="D2860" s="113" t="s">
        <v>5119</v>
      </c>
      <c r="E2860" s="113" t="s">
        <v>785</v>
      </c>
      <c r="F2860" s="114">
        <v>59</v>
      </c>
      <c r="G2860" s="113" t="s">
        <v>5120</v>
      </c>
      <c r="H2860" s="113" t="s">
        <v>53</v>
      </c>
      <c r="I2860" s="113" t="s">
        <v>1698</v>
      </c>
      <c r="J2860" s="113" t="s">
        <v>345</v>
      </c>
      <c r="K2860" s="113" t="s">
        <v>382</v>
      </c>
      <c r="L2860" s="113" t="s">
        <v>420</v>
      </c>
      <c r="M2860" s="113" t="s">
        <v>388</v>
      </c>
      <c r="N2860" s="113" t="s">
        <v>44</v>
      </c>
      <c r="O2860" s="113" t="s">
        <v>386</v>
      </c>
      <c r="P2860" s="113" t="s">
        <v>824</v>
      </c>
      <c r="Q2860" s="113">
        <v>1</v>
      </c>
      <c r="R2860" s="113" t="s">
        <v>53</v>
      </c>
      <c r="S2860" s="84" t="str">
        <f t="shared" si="308"/>
        <v>DIAMOND WOOLFELT</v>
      </c>
      <c r="T2860" s="84" t="str">
        <f t="shared" si="311"/>
        <v>черный</v>
      </c>
      <c r="Y2860" s="60">
        <f t="shared" si="312"/>
        <v>2</v>
      </c>
      <c r="Z2860" s="49">
        <f t="shared" si="313"/>
        <v>564</v>
      </c>
      <c r="AA2860" s="60">
        <f t="shared" si="314"/>
        <v>2564</v>
      </c>
    </row>
    <row r="2861" spans="1:27">
      <c r="A2861" s="84" t="str">
        <f t="shared" si="309"/>
        <v>13381141</v>
      </c>
      <c r="B2861" s="84" t="str">
        <f t="shared" si="310"/>
        <v>02-564-09</v>
      </c>
      <c r="C2861" s="113" t="s">
        <v>5123</v>
      </c>
      <c r="D2861" s="113" t="s">
        <v>5119</v>
      </c>
      <c r="E2861" s="113" t="s">
        <v>788</v>
      </c>
      <c r="F2861" s="114">
        <v>61</v>
      </c>
      <c r="G2861" s="113" t="s">
        <v>5120</v>
      </c>
      <c r="H2861" s="113" t="s">
        <v>53</v>
      </c>
      <c r="I2861" s="113" t="s">
        <v>1698</v>
      </c>
      <c r="J2861" s="113" t="s">
        <v>345</v>
      </c>
      <c r="K2861" s="113" t="s">
        <v>382</v>
      </c>
      <c r="L2861" s="113" t="s">
        <v>420</v>
      </c>
      <c r="M2861" s="113" t="s">
        <v>388</v>
      </c>
      <c r="N2861" s="113" t="s">
        <v>44</v>
      </c>
      <c r="O2861" s="113" t="s">
        <v>386</v>
      </c>
      <c r="P2861" s="113" t="s">
        <v>824</v>
      </c>
      <c r="Q2861" s="113">
        <v>1</v>
      </c>
      <c r="R2861" s="113" t="s">
        <v>53</v>
      </c>
      <c r="S2861" s="84" t="str">
        <f t="shared" si="308"/>
        <v>DIAMOND WOOLFELT</v>
      </c>
      <c r="T2861" s="84" t="str">
        <f t="shared" si="311"/>
        <v>черный</v>
      </c>
      <c r="Y2861" s="60">
        <f t="shared" si="312"/>
        <v>2</v>
      </c>
      <c r="Z2861" s="49">
        <f t="shared" si="313"/>
        <v>564</v>
      </c>
      <c r="AA2861" s="60">
        <f t="shared" si="314"/>
        <v>2564</v>
      </c>
    </row>
    <row r="2862" spans="1:27">
      <c r="A2862" s="84" t="str">
        <f t="shared" si="309"/>
        <v>13381141</v>
      </c>
      <c r="B2862" s="84" t="str">
        <f t="shared" si="310"/>
        <v>02-564-09</v>
      </c>
      <c r="C2862" s="113" t="s">
        <v>5124</v>
      </c>
      <c r="D2862" s="113" t="s">
        <v>5119</v>
      </c>
      <c r="E2862" s="113" t="s">
        <v>789</v>
      </c>
      <c r="F2862" s="114">
        <v>63</v>
      </c>
      <c r="G2862" s="113" t="s">
        <v>5120</v>
      </c>
      <c r="H2862" s="113" t="s">
        <v>53</v>
      </c>
      <c r="I2862" s="113" t="s">
        <v>1698</v>
      </c>
      <c r="J2862" s="113" t="s">
        <v>345</v>
      </c>
      <c r="K2862" s="113" t="s">
        <v>382</v>
      </c>
      <c r="L2862" s="113" t="s">
        <v>420</v>
      </c>
      <c r="M2862" s="113" t="s">
        <v>388</v>
      </c>
      <c r="N2862" s="113" t="s">
        <v>44</v>
      </c>
      <c r="O2862" s="113" t="s">
        <v>386</v>
      </c>
      <c r="P2862" s="113" t="s">
        <v>824</v>
      </c>
      <c r="Q2862" s="113">
        <v>1</v>
      </c>
      <c r="R2862" s="113" t="s">
        <v>53</v>
      </c>
      <c r="S2862" s="84" t="str">
        <f t="shared" si="308"/>
        <v>DIAMOND WOOLFELT</v>
      </c>
      <c r="T2862" s="84" t="str">
        <f t="shared" si="311"/>
        <v>черный</v>
      </c>
      <c r="Y2862" s="60">
        <f t="shared" si="312"/>
        <v>2</v>
      </c>
      <c r="Z2862" s="49">
        <f t="shared" si="313"/>
        <v>564</v>
      </c>
      <c r="AA2862" s="60">
        <f t="shared" si="314"/>
        <v>2564</v>
      </c>
    </row>
    <row r="2863" spans="1:27">
      <c r="A2863" s="84" t="str">
        <f t="shared" si="309"/>
        <v>13981161</v>
      </c>
      <c r="B2863" s="84" t="str">
        <f t="shared" si="310"/>
        <v>02-565-09</v>
      </c>
      <c r="C2863" s="113" t="s">
        <v>5125</v>
      </c>
      <c r="D2863" s="113" t="s">
        <v>5126</v>
      </c>
      <c r="E2863" s="113" t="s">
        <v>787</v>
      </c>
      <c r="F2863" s="114">
        <v>57</v>
      </c>
      <c r="G2863" s="113" t="s">
        <v>5127</v>
      </c>
      <c r="H2863" s="113" t="s">
        <v>53</v>
      </c>
      <c r="I2863" s="113" t="s">
        <v>786</v>
      </c>
      <c r="J2863" s="113" t="s">
        <v>329</v>
      </c>
      <c r="K2863" s="113" t="s">
        <v>382</v>
      </c>
      <c r="L2863" s="113" t="s">
        <v>420</v>
      </c>
      <c r="M2863" s="113" t="s">
        <v>388</v>
      </c>
      <c r="N2863" s="113" t="s">
        <v>44</v>
      </c>
      <c r="O2863" s="113" t="s">
        <v>442</v>
      </c>
      <c r="P2863" s="113" t="s">
        <v>824</v>
      </c>
      <c r="Q2863" s="113">
        <v>1</v>
      </c>
      <c r="R2863" s="113" t="s">
        <v>53</v>
      </c>
      <c r="S2863" s="84" t="str">
        <f t="shared" si="308"/>
        <v>PLAYER WOOLFELT</v>
      </c>
      <c r="T2863" s="84" t="str">
        <f t="shared" si="311"/>
        <v>черный</v>
      </c>
      <c r="Y2863" s="60">
        <f t="shared" si="312"/>
        <v>2</v>
      </c>
      <c r="Z2863" s="49">
        <f t="shared" si="313"/>
        <v>565</v>
      </c>
      <c r="AA2863" s="60">
        <f t="shared" si="314"/>
        <v>2565</v>
      </c>
    </row>
    <row r="2864" spans="1:27">
      <c r="A2864" s="84" t="str">
        <f t="shared" si="309"/>
        <v>13981161</v>
      </c>
      <c r="B2864" s="84" t="str">
        <f t="shared" si="310"/>
        <v>02-565-09</v>
      </c>
      <c r="C2864" s="113" t="s">
        <v>5128</v>
      </c>
      <c r="D2864" s="113" t="s">
        <v>5126</v>
      </c>
      <c r="E2864" s="113" t="s">
        <v>785</v>
      </c>
      <c r="F2864" s="114">
        <v>59</v>
      </c>
      <c r="G2864" s="113" t="s">
        <v>5127</v>
      </c>
      <c r="H2864" s="113" t="s">
        <v>53</v>
      </c>
      <c r="I2864" s="113" t="s">
        <v>786</v>
      </c>
      <c r="J2864" s="113" t="s">
        <v>329</v>
      </c>
      <c r="K2864" s="113" t="s">
        <v>382</v>
      </c>
      <c r="L2864" s="113" t="s">
        <v>420</v>
      </c>
      <c r="M2864" s="113" t="s">
        <v>388</v>
      </c>
      <c r="N2864" s="113" t="s">
        <v>44</v>
      </c>
      <c r="O2864" s="113" t="s">
        <v>442</v>
      </c>
      <c r="P2864" s="113" t="s">
        <v>824</v>
      </c>
      <c r="Q2864" s="113">
        <v>1</v>
      </c>
      <c r="R2864" s="113" t="s">
        <v>53</v>
      </c>
      <c r="S2864" s="84" t="str">
        <f t="shared" si="308"/>
        <v>PLAYER WOOLFELT</v>
      </c>
      <c r="T2864" s="84" t="str">
        <f t="shared" si="311"/>
        <v>черный</v>
      </c>
      <c r="Y2864" s="60">
        <f t="shared" si="312"/>
        <v>2</v>
      </c>
      <c r="Z2864" s="49">
        <f t="shared" si="313"/>
        <v>565</v>
      </c>
      <c r="AA2864" s="60">
        <f t="shared" si="314"/>
        <v>2565</v>
      </c>
    </row>
    <row r="2865" spans="1:27">
      <c r="A2865" s="84" t="str">
        <f t="shared" si="309"/>
        <v>139811666</v>
      </c>
      <c r="B2865" s="84" t="str">
        <f t="shared" si="310"/>
        <v>02-565-14</v>
      </c>
      <c r="C2865" s="113" t="s">
        <v>5129</v>
      </c>
      <c r="D2865" s="113" t="s">
        <v>5130</v>
      </c>
      <c r="E2865" s="113" t="s">
        <v>787</v>
      </c>
      <c r="F2865" s="114">
        <v>57</v>
      </c>
      <c r="G2865" s="113" t="s">
        <v>5127</v>
      </c>
      <c r="H2865" s="113" t="s">
        <v>86</v>
      </c>
      <c r="I2865" s="113" t="s">
        <v>786</v>
      </c>
      <c r="J2865" s="113" t="s">
        <v>329</v>
      </c>
      <c r="K2865" s="113" t="s">
        <v>382</v>
      </c>
      <c r="L2865" s="113" t="s">
        <v>420</v>
      </c>
      <c r="M2865" s="113" t="s">
        <v>388</v>
      </c>
      <c r="N2865" s="113" t="s">
        <v>44</v>
      </c>
      <c r="O2865" s="113" t="s">
        <v>442</v>
      </c>
      <c r="P2865" s="113" t="s">
        <v>824</v>
      </c>
      <c r="Q2865" s="113">
        <v>66</v>
      </c>
      <c r="R2865" s="113" t="s">
        <v>86</v>
      </c>
      <c r="S2865" s="84" t="str">
        <f t="shared" si="308"/>
        <v>PLAYER WOOLFELT</v>
      </c>
      <c r="T2865" s="84" t="str">
        <f t="shared" si="311"/>
        <v>коричневый</v>
      </c>
      <c r="Y2865" s="60">
        <f t="shared" si="312"/>
        <v>2</v>
      </c>
      <c r="Z2865" s="49">
        <f t="shared" si="313"/>
        <v>565</v>
      </c>
      <c r="AA2865" s="60">
        <f t="shared" si="314"/>
        <v>2565</v>
      </c>
    </row>
    <row r="2866" spans="1:27">
      <c r="A2866" s="84" t="str">
        <f t="shared" si="309"/>
        <v>139811666</v>
      </c>
      <c r="B2866" s="84" t="str">
        <f t="shared" si="310"/>
        <v>02-565-14</v>
      </c>
      <c r="C2866" s="113" t="s">
        <v>5131</v>
      </c>
      <c r="D2866" s="113" t="s">
        <v>5130</v>
      </c>
      <c r="E2866" s="113" t="s">
        <v>785</v>
      </c>
      <c r="F2866" s="114">
        <v>59</v>
      </c>
      <c r="G2866" s="113" t="s">
        <v>5127</v>
      </c>
      <c r="H2866" s="113" t="s">
        <v>86</v>
      </c>
      <c r="I2866" s="113" t="s">
        <v>786</v>
      </c>
      <c r="J2866" s="113" t="s">
        <v>329</v>
      </c>
      <c r="K2866" s="113" t="s">
        <v>382</v>
      </c>
      <c r="L2866" s="113" t="s">
        <v>420</v>
      </c>
      <c r="M2866" s="113" t="s">
        <v>388</v>
      </c>
      <c r="N2866" s="113" t="s">
        <v>44</v>
      </c>
      <c r="O2866" s="113" t="s">
        <v>442</v>
      </c>
      <c r="P2866" s="113" t="s">
        <v>824</v>
      </c>
      <c r="Q2866" s="113">
        <v>66</v>
      </c>
      <c r="R2866" s="113" t="s">
        <v>86</v>
      </c>
      <c r="S2866" s="84" t="str">
        <f t="shared" si="308"/>
        <v>PLAYER WOOLFELT</v>
      </c>
      <c r="T2866" s="84" t="str">
        <f t="shared" si="311"/>
        <v>коричневый</v>
      </c>
      <c r="Y2866" s="60">
        <f t="shared" si="312"/>
        <v>2</v>
      </c>
      <c r="Z2866" s="49">
        <f t="shared" si="313"/>
        <v>565</v>
      </c>
      <c r="AA2866" s="60">
        <f t="shared" si="314"/>
        <v>2565</v>
      </c>
    </row>
    <row r="2867" spans="1:27">
      <c r="A2867" s="84" t="str">
        <f t="shared" si="309"/>
        <v>13981171</v>
      </c>
      <c r="B2867" s="84" t="str">
        <f t="shared" si="310"/>
        <v>02-566-09</v>
      </c>
      <c r="C2867" s="113" t="s">
        <v>5132</v>
      </c>
      <c r="D2867" s="113" t="s">
        <v>5133</v>
      </c>
      <c r="E2867" s="113" t="s">
        <v>790</v>
      </c>
      <c r="F2867" s="114">
        <v>55</v>
      </c>
      <c r="G2867" s="113" t="s">
        <v>5134</v>
      </c>
      <c r="H2867" s="113" t="s">
        <v>53</v>
      </c>
      <c r="I2867" s="113" t="s">
        <v>786</v>
      </c>
      <c r="J2867" s="113" t="s">
        <v>329</v>
      </c>
      <c r="K2867" s="113" t="s">
        <v>382</v>
      </c>
      <c r="L2867" s="113" t="s">
        <v>420</v>
      </c>
      <c r="M2867" s="113" t="s">
        <v>388</v>
      </c>
      <c r="N2867" s="113" t="s">
        <v>44</v>
      </c>
      <c r="O2867" s="113" t="s">
        <v>386</v>
      </c>
      <c r="P2867" s="113" t="s">
        <v>824</v>
      </c>
      <c r="Q2867" s="113">
        <v>1</v>
      </c>
      <c r="R2867" s="113" t="s">
        <v>53</v>
      </c>
      <c r="S2867" s="84" t="str">
        <f t="shared" si="308"/>
        <v>PLAYER WOOLFELT</v>
      </c>
      <c r="T2867" s="84" t="str">
        <f t="shared" si="311"/>
        <v>черный</v>
      </c>
      <c r="Y2867" s="60">
        <f t="shared" si="312"/>
        <v>2</v>
      </c>
      <c r="Z2867" s="49">
        <f t="shared" si="313"/>
        <v>566</v>
      </c>
      <c r="AA2867" s="60">
        <f t="shared" si="314"/>
        <v>2566</v>
      </c>
    </row>
    <row r="2868" spans="1:27">
      <c r="A2868" s="84" t="str">
        <f t="shared" si="309"/>
        <v>13981171</v>
      </c>
      <c r="B2868" s="84" t="str">
        <f t="shared" si="310"/>
        <v>02-566-09</v>
      </c>
      <c r="C2868" s="113" t="s">
        <v>5135</v>
      </c>
      <c r="D2868" s="113" t="s">
        <v>5133</v>
      </c>
      <c r="E2868" s="113" t="s">
        <v>787</v>
      </c>
      <c r="F2868" s="114">
        <v>57</v>
      </c>
      <c r="G2868" s="113" t="s">
        <v>5134</v>
      </c>
      <c r="H2868" s="113" t="s">
        <v>53</v>
      </c>
      <c r="I2868" s="113" t="s">
        <v>786</v>
      </c>
      <c r="J2868" s="113" t="s">
        <v>329</v>
      </c>
      <c r="K2868" s="113" t="s">
        <v>382</v>
      </c>
      <c r="L2868" s="113" t="s">
        <v>420</v>
      </c>
      <c r="M2868" s="113" t="s">
        <v>388</v>
      </c>
      <c r="N2868" s="113" t="s">
        <v>44</v>
      </c>
      <c r="O2868" s="113" t="s">
        <v>386</v>
      </c>
      <c r="P2868" s="113" t="s">
        <v>824</v>
      </c>
      <c r="Q2868" s="113">
        <v>1</v>
      </c>
      <c r="R2868" s="113" t="s">
        <v>53</v>
      </c>
      <c r="S2868" s="84" t="str">
        <f t="shared" si="308"/>
        <v>PLAYER WOOLFELT</v>
      </c>
      <c r="T2868" s="84" t="str">
        <f t="shared" si="311"/>
        <v>черный</v>
      </c>
      <c r="Y2868" s="60">
        <f t="shared" si="312"/>
        <v>2</v>
      </c>
      <c r="Z2868" s="49">
        <f t="shared" si="313"/>
        <v>566</v>
      </c>
      <c r="AA2868" s="60">
        <f t="shared" si="314"/>
        <v>2566</v>
      </c>
    </row>
    <row r="2869" spans="1:27">
      <c r="A2869" s="84" t="str">
        <f t="shared" si="309"/>
        <v>13981171</v>
      </c>
      <c r="B2869" s="84" t="str">
        <f t="shared" si="310"/>
        <v>02-566-09</v>
      </c>
      <c r="C2869" s="113" t="s">
        <v>5136</v>
      </c>
      <c r="D2869" s="113" t="s">
        <v>5133</v>
      </c>
      <c r="E2869" s="113" t="s">
        <v>785</v>
      </c>
      <c r="F2869" s="114">
        <v>59</v>
      </c>
      <c r="G2869" s="113" t="s">
        <v>5134</v>
      </c>
      <c r="H2869" s="113" t="s">
        <v>53</v>
      </c>
      <c r="I2869" s="113" t="s">
        <v>786</v>
      </c>
      <c r="J2869" s="113" t="s">
        <v>329</v>
      </c>
      <c r="K2869" s="113" t="s">
        <v>382</v>
      </c>
      <c r="L2869" s="113" t="s">
        <v>420</v>
      </c>
      <c r="M2869" s="113" t="s">
        <v>388</v>
      </c>
      <c r="N2869" s="113" t="s">
        <v>44</v>
      </c>
      <c r="O2869" s="113" t="s">
        <v>386</v>
      </c>
      <c r="P2869" s="113" t="s">
        <v>824</v>
      </c>
      <c r="Q2869" s="113">
        <v>1</v>
      </c>
      <c r="R2869" s="113" t="s">
        <v>53</v>
      </c>
      <c r="S2869" s="84" t="str">
        <f t="shared" si="308"/>
        <v>PLAYER WOOLFELT</v>
      </c>
      <c r="T2869" s="84" t="str">
        <f t="shared" si="311"/>
        <v>черный</v>
      </c>
      <c r="Y2869" s="60">
        <f t="shared" si="312"/>
        <v>2</v>
      </c>
      <c r="Z2869" s="49">
        <f t="shared" si="313"/>
        <v>566</v>
      </c>
      <c r="AA2869" s="60">
        <f t="shared" si="314"/>
        <v>2566</v>
      </c>
    </row>
    <row r="2870" spans="1:27">
      <c r="A2870" s="84" t="str">
        <f t="shared" si="309"/>
        <v>13981171</v>
      </c>
      <c r="B2870" s="84" t="str">
        <f t="shared" si="310"/>
        <v>02-566-09</v>
      </c>
      <c r="C2870" s="113" t="s">
        <v>5137</v>
      </c>
      <c r="D2870" s="113" t="s">
        <v>5133</v>
      </c>
      <c r="E2870" s="113" t="s">
        <v>788</v>
      </c>
      <c r="F2870" s="114">
        <v>61</v>
      </c>
      <c r="G2870" s="113" t="s">
        <v>5134</v>
      </c>
      <c r="H2870" s="113" t="s">
        <v>53</v>
      </c>
      <c r="I2870" s="113" t="s">
        <v>786</v>
      </c>
      <c r="J2870" s="113" t="s">
        <v>329</v>
      </c>
      <c r="K2870" s="113" t="s">
        <v>382</v>
      </c>
      <c r="L2870" s="113" t="s">
        <v>420</v>
      </c>
      <c r="M2870" s="113" t="s">
        <v>388</v>
      </c>
      <c r="N2870" s="113" t="s">
        <v>44</v>
      </c>
      <c r="O2870" s="113" t="s">
        <v>386</v>
      </c>
      <c r="P2870" s="113" t="s">
        <v>824</v>
      </c>
      <c r="Q2870" s="113">
        <v>1</v>
      </c>
      <c r="R2870" s="113" t="s">
        <v>53</v>
      </c>
      <c r="S2870" s="84" t="str">
        <f t="shared" si="308"/>
        <v>PLAYER WOOLFELT</v>
      </c>
      <c r="T2870" s="84" t="str">
        <f t="shared" si="311"/>
        <v>черный</v>
      </c>
      <c r="Y2870" s="60">
        <f t="shared" si="312"/>
        <v>2</v>
      </c>
      <c r="Z2870" s="49">
        <f t="shared" si="313"/>
        <v>566</v>
      </c>
      <c r="AA2870" s="60">
        <f t="shared" si="314"/>
        <v>2566</v>
      </c>
    </row>
    <row r="2871" spans="1:27">
      <c r="A2871" s="84" t="str">
        <f t="shared" si="309"/>
        <v>13981171</v>
      </c>
      <c r="B2871" s="84" t="str">
        <f t="shared" si="310"/>
        <v>02-566-09</v>
      </c>
      <c r="C2871" s="113" t="s">
        <v>5138</v>
      </c>
      <c r="D2871" s="113" t="s">
        <v>5133</v>
      </c>
      <c r="E2871" s="113" t="s">
        <v>789</v>
      </c>
      <c r="F2871" s="114">
        <v>63</v>
      </c>
      <c r="G2871" s="113" t="s">
        <v>5134</v>
      </c>
      <c r="H2871" s="113" t="s">
        <v>53</v>
      </c>
      <c r="I2871" s="113" t="s">
        <v>786</v>
      </c>
      <c r="J2871" s="113" t="s">
        <v>329</v>
      </c>
      <c r="K2871" s="113" t="s">
        <v>382</v>
      </c>
      <c r="L2871" s="113" t="s">
        <v>420</v>
      </c>
      <c r="M2871" s="113" t="s">
        <v>388</v>
      </c>
      <c r="N2871" s="113" t="s">
        <v>44</v>
      </c>
      <c r="O2871" s="113" t="s">
        <v>386</v>
      </c>
      <c r="P2871" s="113" t="s">
        <v>824</v>
      </c>
      <c r="Q2871" s="113">
        <v>1</v>
      </c>
      <c r="R2871" s="113" t="s">
        <v>53</v>
      </c>
      <c r="S2871" s="84" t="str">
        <f t="shared" si="308"/>
        <v>PLAYER WOOLFELT</v>
      </c>
      <c r="T2871" s="84" t="str">
        <f t="shared" si="311"/>
        <v>черный</v>
      </c>
      <c r="Y2871" s="60">
        <f t="shared" si="312"/>
        <v>2</v>
      </c>
      <c r="Z2871" s="49">
        <f t="shared" si="313"/>
        <v>566</v>
      </c>
      <c r="AA2871" s="60">
        <f t="shared" si="314"/>
        <v>2566</v>
      </c>
    </row>
    <row r="2872" spans="1:27">
      <c r="A2872" s="84" t="str">
        <f t="shared" si="309"/>
        <v>16581042</v>
      </c>
      <c r="B2872" s="84" t="str">
        <f t="shared" si="310"/>
        <v>02-567-16</v>
      </c>
      <c r="C2872" s="113" t="s">
        <v>5139</v>
      </c>
      <c r="D2872" s="113" t="s">
        <v>5140</v>
      </c>
      <c r="E2872" s="113" t="s">
        <v>790</v>
      </c>
      <c r="F2872" s="114">
        <v>55</v>
      </c>
      <c r="G2872" s="113" t="s">
        <v>5141</v>
      </c>
      <c r="H2872" s="113" t="s">
        <v>55</v>
      </c>
      <c r="I2872" s="113" t="s">
        <v>1698</v>
      </c>
      <c r="J2872" s="113" t="s">
        <v>346</v>
      </c>
      <c r="K2872" s="113" t="s">
        <v>382</v>
      </c>
      <c r="L2872" s="113" t="s">
        <v>420</v>
      </c>
      <c r="M2872" s="113" t="s">
        <v>388</v>
      </c>
      <c r="N2872" s="113" t="s">
        <v>44</v>
      </c>
      <c r="O2872" s="113" t="s">
        <v>386</v>
      </c>
      <c r="P2872" s="113" t="s">
        <v>824</v>
      </c>
      <c r="Q2872" s="113">
        <v>2</v>
      </c>
      <c r="R2872" s="113" t="s">
        <v>71</v>
      </c>
      <c r="S2872" s="84" t="str">
        <f t="shared" si="308"/>
        <v>PORK PIE WOOLFELT</v>
      </c>
      <c r="T2872" s="84" t="str">
        <f t="shared" si="311"/>
        <v>темно-синий</v>
      </c>
      <c r="Y2872" s="60">
        <f t="shared" si="312"/>
        <v>2</v>
      </c>
      <c r="Z2872" s="49">
        <f t="shared" si="313"/>
        <v>567</v>
      </c>
      <c r="AA2872" s="60">
        <f t="shared" si="314"/>
        <v>2567</v>
      </c>
    </row>
    <row r="2873" spans="1:27">
      <c r="A2873" s="84" t="str">
        <f t="shared" si="309"/>
        <v>16581042</v>
      </c>
      <c r="B2873" s="84" t="str">
        <f t="shared" si="310"/>
        <v>02-567-16</v>
      </c>
      <c r="C2873" s="113" t="s">
        <v>5142</v>
      </c>
      <c r="D2873" s="113" t="s">
        <v>5140</v>
      </c>
      <c r="E2873" s="113" t="s">
        <v>787</v>
      </c>
      <c r="F2873" s="114">
        <v>57</v>
      </c>
      <c r="G2873" s="113" t="s">
        <v>5141</v>
      </c>
      <c r="H2873" s="113" t="s">
        <v>55</v>
      </c>
      <c r="I2873" s="113" t="s">
        <v>1698</v>
      </c>
      <c r="J2873" s="113" t="s">
        <v>346</v>
      </c>
      <c r="K2873" s="113" t="s">
        <v>382</v>
      </c>
      <c r="L2873" s="113" t="s">
        <v>420</v>
      </c>
      <c r="M2873" s="113" t="s">
        <v>388</v>
      </c>
      <c r="N2873" s="113" t="s">
        <v>44</v>
      </c>
      <c r="O2873" s="113" t="s">
        <v>386</v>
      </c>
      <c r="P2873" s="113" t="s">
        <v>824</v>
      </c>
      <c r="Q2873" s="113">
        <v>2</v>
      </c>
      <c r="R2873" s="113" t="s">
        <v>71</v>
      </c>
      <c r="S2873" s="84" t="str">
        <f t="shared" si="308"/>
        <v>PORK PIE WOOLFELT</v>
      </c>
      <c r="T2873" s="84" t="str">
        <f t="shared" si="311"/>
        <v>темно-синий</v>
      </c>
      <c r="Y2873" s="60">
        <f t="shared" si="312"/>
        <v>2</v>
      </c>
      <c r="Z2873" s="49">
        <f t="shared" si="313"/>
        <v>567</v>
      </c>
      <c r="AA2873" s="60">
        <f t="shared" si="314"/>
        <v>2567</v>
      </c>
    </row>
    <row r="2874" spans="1:27">
      <c r="A2874" s="84" t="str">
        <f t="shared" si="309"/>
        <v>16581042</v>
      </c>
      <c r="B2874" s="84" t="str">
        <f t="shared" si="310"/>
        <v>02-567-16</v>
      </c>
      <c r="C2874" s="113" t="s">
        <v>5143</v>
      </c>
      <c r="D2874" s="113" t="s">
        <v>5140</v>
      </c>
      <c r="E2874" s="113" t="s">
        <v>785</v>
      </c>
      <c r="F2874" s="114">
        <v>59</v>
      </c>
      <c r="G2874" s="113" t="s">
        <v>5141</v>
      </c>
      <c r="H2874" s="113" t="s">
        <v>55</v>
      </c>
      <c r="I2874" s="113" t="s">
        <v>1698</v>
      </c>
      <c r="J2874" s="113" t="s">
        <v>346</v>
      </c>
      <c r="K2874" s="113" t="s">
        <v>382</v>
      </c>
      <c r="L2874" s="113" t="s">
        <v>420</v>
      </c>
      <c r="M2874" s="113" t="s">
        <v>388</v>
      </c>
      <c r="N2874" s="113" t="s">
        <v>44</v>
      </c>
      <c r="O2874" s="113" t="s">
        <v>386</v>
      </c>
      <c r="P2874" s="113" t="s">
        <v>824</v>
      </c>
      <c r="Q2874" s="113">
        <v>2</v>
      </c>
      <c r="R2874" s="113" t="s">
        <v>71</v>
      </c>
      <c r="S2874" s="84" t="str">
        <f t="shared" si="308"/>
        <v>PORK PIE WOOLFELT</v>
      </c>
      <c r="T2874" s="84" t="str">
        <f t="shared" si="311"/>
        <v>темно-синий</v>
      </c>
      <c r="Y2874" s="60">
        <f t="shared" si="312"/>
        <v>2</v>
      </c>
      <c r="Z2874" s="49">
        <f t="shared" si="313"/>
        <v>567</v>
      </c>
      <c r="AA2874" s="60">
        <f t="shared" si="314"/>
        <v>2567</v>
      </c>
    </row>
    <row r="2875" spans="1:27">
      <c r="A2875" s="84" t="str">
        <f t="shared" si="309"/>
        <v>16581042</v>
      </c>
      <c r="B2875" s="84" t="str">
        <f t="shared" si="310"/>
        <v>02-567-16</v>
      </c>
      <c r="C2875" s="113" t="s">
        <v>5144</v>
      </c>
      <c r="D2875" s="113" t="s">
        <v>5140</v>
      </c>
      <c r="E2875" s="113" t="s">
        <v>788</v>
      </c>
      <c r="F2875" s="114">
        <v>61</v>
      </c>
      <c r="G2875" s="113" t="s">
        <v>5141</v>
      </c>
      <c r="H2875" s="113" t="s">
        <v>55</v>
      </c>
      <c r="I2875" s="113" t="s">
        <v>1698</v>
      </c>
      <c r="J2875" s="113" t="s">
        <v>346</v>
      </c>
      <c r="K2875" s="113" t="s">
        <v>382</v>
      </c>
      <c r="L2875" s="113" t="s">
        <v>420</v>
      </c>
      <c r="M2875" s="113" t="s">
        <v>388</v>
      </c>
      <c r="N2875" s="113" t="s">
        <v>44</v>
      </c>
      <c r="O2875" s="113" t="s">
        <v>386</v>
      </c>
      <c r="P2875" s="113" t="s">
        <v>824</v>
      </c>
      <c r="Q2875" s="113">
        <v>2</v>
      </c>
      <c r="R2875" s="113" t="s">
        <v>71</v>
      </c>
      <c r="S2875" s="84" t="str">
        <f t="shared" si="308"/>
        <v>PORK PIE WOOLFELT</v>
      </c>
      <c r="T2875" s="84" t="str">
        <f t="shared" si="311"/>
        <v>темно-синий</v>
      </c>
      <c r="Y2875" s="60">
        <f t="shared" si="312"/>
        <v>2</v>
      </c>
      <c r="Z2875" s="49">
        <f t="shared" si="313"/>
        <v>567</v>
      </c>
      <c r="AA2875" s="60">
        <f t="shared" si="314"/>
        <v>2567</v>
      </c>
    </row>
    <row r="2876" spans="1:27">
      <c r="A2876" s="84" t="str">
        <f t="shared" si="309"/>
        <v>16581042</v>
      </c>
      <c r="B2876" s="84" t="str">
        <f t="shared" si="310"/>
        <v>02-567-16</v>
      </c>
      <c r="C2876" s="113" t="s">
        <v>5145</v>
      </c>
      <c r="D2876" s="113" t="s">
        <v>5140</v>
      </c>
      <c r="E2876" s="113" t="s">
        <v>789</v>
      </c>
      <c r="F2876" s="114">
        <v>63</v>
      </c>
      <c r="G2876" s="113" t="s">
        <v>5141</v>
      </c>
      <c r="H2876" s="113" t="s">
        <v>55</v>
      </c>
      <c r="I2876" s="113" t="s">
        <v>1698</v>
      </c>
      <c r="J2876" s="113" t="s">
        <v>346</v>
      </c>
      <c r="K2876" s="113" t="s">
        <v>382</v>
      </c>
      <c r="L2876" s="113" t="s">
        <v>420</v>
      </c>
      <c r="M2876" s="113" t="s">
        <v>388</v>
      </c>
      <c r="N2876" s="113" t="s">
        <v>44</v>
      </c>
      <c r="O2876" s="113" t="s">
        <v>386</v>
      </c>
      <c r="P2876" s="113" t="s">
        <v>824</v>
      </c>
      <c r="Q2876" s="113">
        <v>2</v>
      </c>
      <c r="R2876" s="113" t="s">
        <v>71</v>
      </c>
      <c r="S2876" s="84" t="str">
        <f t="shared" si="308"/>
        <v>PORK PIE WOOLFELT</v>
      </c>
      <c r="T2876" s="84" t="str">
        <f t="shared" si="311"/>
        <v>темно-синий</v>
      </c>
      <c r="Y2876" s="60">
        <f t="shared" si="312"/>
        <v>2</v>
      </c>
      <c r="Z2876" s="49">
        <f t="shared" si="313"/>
        <v>567</v>
      </c>
      <c r="AA2876" s="60">
        <f t="shared" si="314"/>
        <v>2567</v>
      </c>
    </row>
    <row r="2877" spans="1:27">
      <c r="A2877" s="84" t="str">
        <f t="shared" si="309"/>
        <v>16901021</v>
      </c>
      <c r="B2877" s="84" t="str">
        <f t="shared" si="310"/>
        <v>02-568-09</v>
      </c>
      <c r="C2877" s="113" t="s">
        <v>5146</v>
      </c>
      <c r="D2877" s="113" t="s">
        <v>5147</v>
      </c>
      <c r="E2877" s="113" t="s">
        <v>787</v>
      </c>
      <c r="F2877" s="114">
        <v>57</v>
      </c>
      <c r="G2877" s="113" t="s">
        <v>5148</v>
      </c>
      <c r="H2877" s="113" t="s">
        <v>53</v>
      </c>
      <c r="I2877" s="113" t="s">
        <v>1046</v>
      </c>
      <c r="J2877" s="113" t="s">
        <v>346</v>
      </c>
      <c r="K2877" s="113" t="s">
        <v>382</v>
      </c>
      <c r="L2877" s="113" t="s">
        <v>420</v>
      </c>
      <c r="M2877" s="113" t="s">
        <v>388</v>
      </c>
      <c r="N2877" s="113" t="s">
        <v>44</v>
      </c>
      <c r="O2877" s="113" t="s">
        <v>385</v>
      </c>
      <c r="P2877" s="113" t="s">
        <v>824</v>
      </c>
      <c r="Q2877" s="113">
        <v>1</v>
      </c>
      <c r="R2877" s="113" t="s">
        <v>53</v>
      </c>
      <c r="S2877" s="84" t="str">
        <f t="shared" si="308"/>
        <v>PORK PIE WOOL</v>
      </c>
      <c r="T2877" s="84" t="str">
        <f t="shared" si="311"/>
        <v>черный</v>
      </c>
      <c r="Y2877" s="60">
        <f t="shared" si="312"/>
        <v>2</v>
      </c>
      <c r="Z2877" s="49">
        <f t="shared" si="313"/>
        <v>568</v>
      </c>
      <c r="AA2877" s="60">
        <f t="shared" si="314"/>
        <v>2568</v>
      </c>
    </row>
    <row r="2878" spans="1:27">
      <c r="A2878" s="84" t="str">
        <f t="shared" si="309"/>
        <v>16901021</v>
      </c>
      <c r="B2878" s="84" t="str">
        <f t="shared" si="310"/>
        <v>02-568-09</v>
      </c>
      <c r="C2878" s="113" t="s">
        <v>5149</v>
      </c>
      <c r="D2878" s="113" t="s">
        <v>5147</v>
      </c>
      <c r="E2878" s="113" t="s">
        <v>785</v>
      </c>
      <c r="F2878" s="114">
        <v>59</v>
      </c>
      <c r="G2878" s="113" t="s">
        <v>5148</v>
      </c>
      <c r="H2878" s="113" t="s">
        <v>53</v>
      </c>
      <c r="I2878" s="113" t="s">
        <v>1046</v>
      </c>
      <c r="J2878" s="113" t="s">
        <v>346</v>
      </c>
      <c r="K2878" s="113" t="s">
        <v>382</v>
      </c>
      <c r="L2878" s="113" t="s">
        <v>420</v>
      </c>
      <c r="M2878" s="113" t="s">
        <v>388</v>
      </c>
      <c r="N2878" s="113" t="s">
        <v>44</v>
      </c>
      <c r="O2878" s="113" t="s">
        <v>385</v>
      </c>
      <c r="P2878" s="113" t="s">
        <v>824</v>
      </c>
      <c r="Q2878" s="113">
        <v>1</v>
      </c>
      <c r="R2878" s="113" t="s">
        <v>53</v>
      </c>
      <c r="S2878" s="84" t="str">
        <f t="shared" si="308"/>
        <v>PORK PIE WOOL</v>
      </c>
      <c r="T2878" s="84" t="str">
        <f t="shared" si="311"/>
        <v>черный</v>
      </c>
      <c r="Y2878" s="60">
        <f t="shared" si="312"/>
        <v>2</v>
      </c>
      <c r="Z2878" s="49">
        <f t="shared" si="313"/>
        <v>568</v>
      </c>
      <c r="AA2878" s="60">
        <f t="shared" si="314"/>
        <v>2568</v>
      </c>
    </row>
    <row r="2879" spans="1:27">
      <c r="A2879" s="84" t="str">
        <f t="shared" si="309"/>
        <v>16901021</v>
      </c>
      <c r="B2879" s="84" t="str">
        <f t="shared" si="310"/>
        <v>02-568-09</v>
      </c>
      <c r="C2879" s="113" t="s">
        <v>5150</v>
      </c>
      <c r="D2879" s="113" t="s">
        <v>5147</v>
      </c>
      <c r="E2879" s="113" t="s">
        <v>788</v>
      </c>
      <c r="F2879" s="114">
        <v>61</v>
      </c>
      <c r="G2879" s="113" t="s">
        <v>5148</v>
      </c>
      <c r="H2879" s="113" t="s">
        <v>53</v>
      </c>
      <c r="I2879" s="113" t="s">
        <v>1046</v>
      </c>
      <c r="J2879" s="113" t="s">
        <v>346</v>
      </c>
      <c r="K2879" s="113" t="s">
        <v>382</v>
      </c>
      <c r="L2879" s="113" t="s">
        <v>420</v>
      </c>
      <c r="M2879" s="113" t="s">
        <v>388</v>
      </c>
      <c r="N2879" s="113" t="s">
        <v>44</v>
      </c>
      <c r="O2879" s="113" t="s">
        <v>385</v>
      </c>
      <c r="P2879" s="113" t="s">
        <v>824</v>
      </c>
      <c r="Q2879" s="113">
        <v>1</v>
      </c>
      <c r="R2879" s="113" t="s">
        <v>53</v>
      </c>
      <c r="S2879" s="84" t="str">
        <f t="shared" si="308"/>
        <v>PORK PIE WOOL</v>
      </c>
      <c r="T2879" s="84" t="str">
        <f t="shared" si="311"/>
        <v>черный</v>
      </c>
      <c r="Y2879" s="60">
        <f t="shared" si="312"/>
        <v>2</v>
      </c>
      <c r="Z2879" s="49">
        <f t="shared" si="313"/>
        <v>568</v>
      </c>
      <c r="AA2879" s="60">
        <f t="shared" si="314"/>
        <v>2568</v>
      </c>
    </row>
    <row r="2880" spans="1:27">
      <c r="A2880" s="84" t="str">
        <f t="shared" si="309"/>
        <v>211810166</v>
      </c>
      <c r="B2880" s="84" t="str">
        <f t="shared" si="310"/>
        <v>02-569-14</v>
      </c>
      <c r="C2880" s="113" t="s">
        <v>5151</v>
      </c>
      <c r="D2880" s="113" t="s">
        <v>5152</v>
      </c>
      <c r="E2880" s="113" t="s">
        <v>787</v>
      </c>
      <c r="F2880" s="114">
        <v>57</v>
      </c>
      <c r="G2880" s="113" t="s">
        <v>5153</v>
      </c>
      <c r="H2880" s="113" t="s">
        <v>86</v>
      </c>
      <c r="I2880" s="113" t="s">
        <v>786</v>
      </c>
      <c r="J2880" s="113" t="s">
        <v>330</v>
      </c>
      <c r="K2880" s="113" t="s">
        <v>382</v>
      </c>
      <c r="L2880" s="113" t="s">
        <v>420</v>
      </c>
      <c r="M2880" s="113" t="s">
        <v>388</v>
      </c>
      <c r="N2880" s="113" t="s">
        <v>44</v>
      </c>
      <c r="O2880" s="113" t="s">
        <v>442</v>
      </c>
      <c r="P2880" s="113" t="s">
        <v>824</v>
      </c>
      <c r="Q2880" s="113">
        <v>66</v>
      </c>
      <c r="R2880" s="113" t="s">
        <v>86</v>
      </c>
      <c r="S2880" s="84" t="str">
        <f t="shared" si="308"/>
        <v>FEDORA WOOLFELT</v>
      </c>
      <c r="T2880" s="84" t="str">
        <f t="shared" si="311"/>
        <v>коричневый</v>
      </c>
      <c r="Y2880" s="60">
        <f t="shared" si="312"/>
        <v>2</v>
      </c>
      <c r="Z2880" s="49">
        <f t="shared" si="313"/>
        <v>569</v>
      </c>
      <c r="AA2880" s="60">
        <f t="shared" si="314"/>
        <v>2569</v>
      </c>
    </row>
    <row r="2881" spans="1:27">
      <c r="A2881" s="84" t="str">
        <f t="shared" si="309"/>
        <v>211810166</v>
      </c>
      <c r="B2881" s="84" t="str">
        <f t="shared" si="310"/>
        <v>02-569-14</v>
      </c>
      <c r="C2881" s="113" t="s">
        <v>5154</v>
      </c>
      <c r="D2881" s="113" t="s">
        <v>5152</v>
      </c>
      <c r="E2881" s="113" t="s">
        <v>785</v>
      </c>
      <c r="F2881" s="114">
        <v>59</v>
      </c>
      <c r="G2881" s="113" t="s">
        <v>5153</v>
      </c>
      <c r="H2881" s="113" t="s">
        <v>86</v>
      </c>
      <c r="I2881" s="113" t="s">
        <v>786</v>
      </c>
      <c r="J2881" s="113" t="s">
        <v>330</v>
      </c>
      <c r="K2881" s="113" t="s">
        <v>382</v>
      </c>
      <c r="L2881" s="113" t="s">
        <v>420</v>
      </c>
      <c r="M2881" s="113" t="s">
        <v>388</v>
      </c>
      <c r="N2881" s="113" t="s">
        <v>44</v>
      </c>
      <c r="O2881" s="113" t="s">
        <v>442</v>
      </c>
      <c r="P2881" s="113" t="s">
        <v>824</v>
      </c>
      <c r="Q2881" s="113">
        <v>66</v>
      </c>
      <c r="R2881" s="113" t="s">
        <v>86</v>
      </c>
      <c r="S2881" s="84" t="str">
        <f t="shared" si="308"/>
        <v>FEDORA WOOLFELT</v>
      </c>
      <c r="T2881" s="84" t="str">
        <f t="shared" si="311"/>
        <v>коричневый</v>
      </c>
      <c r="Y2881" s="60">
        <f t="shared" si="312"/>
        <v>2</v>
      </c>
      <c r="Z2881" s="49">
        <f t="shared" si="313"/>
        <v>569</v>
      </c>
      <c r="AA2881" s="60">
        <f t="shared" si="314"/>
        <v>2569</v>
      </c>
    </row>
    <row r="2882" spans="1:27">
      <c r="A2882" s="84" t="str">
        <f t="shared" si="309"/>
        <v>211810166</v>
      </c>
      <c r="B2882" s="84" t="str">
        <f t="shared" si="310"/>
        <v>02-569-14</v>
      </c>
      <c r="C2882" s="113" t="s">
        <v>5155</v>
      </c>
      <c r="D2882" s="113" t="s">
        <v>5152</v>
      </c>
      <c r="E2882" s="113" t="s">
        <v>788</v>
      </c>
      <c r="F2882" s="114">
        <v>61</v>
      </c>
      <c r="G2882" s="113" t="s">
        <v>5153</v>
      </c>
      <c r="H2882" s="113" t="s">
        <v>86</v>
      </c>
      <c r="I2882" s="113" t="s">
        <v>786</v>
      </c>
      <c r="J2882" s="113" t="s">
        <v>330</v>
      </c>
      <c r="K2882" s="113" t="s">
        <v>382</v>
      </c>
      <c r="L2882" s="113" t="s">
        <v>420</v>
      </c>
      <c r="M2882" s="113" t="s">
        <v>388</v>
      </c>
      <c r="N2882" s="113" t="s">
        <v>44</v>
      </c>
      <c r="O2882" s="113" t="s">
        <v>442</v>
      </c>
      <c r="P2882" s="113" t="s">
        <v>824</v>
      </c>
      <c r="Q2882" s="113">
        <v>66</v>
      </c>
      <c r="R2882" s="113" t="s">
        <v>86</v>
      </c>
      <c r="S2882" s="84" t="str">
        <f t="shared" ref="S2882:S2945" si="315">IF(A2882&lt;&gt;"",IF(FIND(" ",G2882)&gt;=1,MID(G2882,FIND(" ",G2882)+1,LEN(G2882)),""),"")</f>
        <v>FEDORA WOOLFELT</v>
      </c>
      <c r="T2882" s="84" t="str">
        <f t="shared" si="311"/>
        <v>коричневый</v>
      </c>
      <c r="Y2882" s="60">
        <f t="shared" si="312"/>
        <v>2</v>
      </c>
      <c r="Z2882" s="49">
        <f t="shared" si="313"/>
        <v>569</v>
      </c>
      <c r="AA2882" s="60">
        <f t="shared" si="314"/>
        <v>2569</v>
      </c>
    </row>
    <row r="2883" spans="1:27">
      <c r="A2883" s="84" t="str">
        <f t="shared" ref="A2883:A2946" si="316">IF(G2883&amp;Q2883&lt;&gt;"",IF(FIND(" ",G2883)&gt;=1,MID(G2883,1,FIND(" ",G2883)-1)&amp;Q2883,G2883&amp;Q2883),"")</f>
        <v>211810166</v>
      </c>
      <c r="B2883" s="84" t="str">
        <f t="shared" ref="B2883:B2946" si="317">IF(C2883&lt;&gt;"",LEFT(C2883,9),"")</f>
        <v>02-569-14</v>
      </c>
      <c r="C2883" s="113" t="s">
        <v>5156</v>
      </c>
      <c r="D2883" s="113" t="s">
        <v>5152</v>
      </c>
      <c r="E2883" s="113" t="s">
        <v>789</v>
      </c>
      <c r="F2883" s="114">
        <v>63</v>
      </c>
      <c r="G2883" s="113" t="s">
        <v>5153</v>
      </c>
      <c r="H2883" s="113" t="s">
        <v>86</v>
      </c>
      <c r="I2883" s="113" t="s">
        <v>786</v>
      </c>
      <c r="J2883" s="113" t="s">
        <v>330</v>
      </c>
      <c r="K2883" s="113" t="s">
        <v>382</v>
      </c>
      <c r="L2883" s="113" t="s">
        <v>420</v>
      </c>
      <c r="M2883" s="113" t="s">
        <v>388</v>
      </c>
      <c r="N2883" s="113" t="s">
        <v>44</v>
      </c>
      <c r="O2883" s="113" t="s">
        <v>442</v>
      </c>
      <c r="P2883" s="113" t="s">
        <v>824</v>
      </c>
      <c r="Q2883" s="113">
        <v>66</v>
      </c>
      <c r="R2883" s="113" t="s">
        <v>86</v>
      </c>
      <c r="S2883" s="84" t="str">
        <f t="shared" si="315"/>
        <v>FEDORA WOOLFELT</v>
      </c>
      <c r="T2883" s="84" t="str">
        <f t="shared" ref="T2883:T2946" si="318">IF(H2883&lt;&gt;"",H2883,"")</f>
        <v>коричневый</v>
      </c>
      <c r="Y2883" s="60">
        <f t="shared" ref="Y2883:Y2946" si="319">IFERROR(VALUE(MID($C2883,1,2)),0)</f>
        <v>2</v>
      </c>
      <c r="Z2883" s="49">
        <f t="shared" ref="Z2883:Z2946" si="320">IFERROR(VALUE(MID($C2883,4,3)),0)</f>
        <v>569</v>
      </c>
      <c r="AA2883" s="60">
        <f t="shared" ref="AA2883:AA2946" si="321">VALUE(RIGHT("00"&amp;Y2883,2)&amp;RIGHT("000"&amp;Z2883,3))</f>
        <v>2569</v>
      </c>
    </row>
    <row r="2884" spans="1:27">
      <c r="A2884" s="84" t="str">
        <f t="shared" si="316"/>
        <v>211820133</v>
      </c>
      <c r="B2884" s="84" t="str">
        <f t="shared" si="317"/>
        <v>02-006-08</v>
      </c>
      <c r="C2884" s="113" t="s">
        <v>5157</v>
      </c>
      <c r="D2884" s="113" t="s">
        <v>5158</v>
      </c>
      <c r="E2884" s="113" t="s">
        <v>787</v>
      </c>
      <c r="F2884" s="114">
        <v>57</v>
      </c>
      <c r="G2884" s="113" t="s">
        <v>828</v>
      </c>
      <c r="H2884" s="113" t="s">
        <v>277</v>
      </c>
      <c r="I2884" s="113" t="s">
        <v>802</v>
      </c>
      <c r="J2884" s="113" t="s">
        <v>330</v>
      </c>
      <c r="K2884" s="113" t="s">
        <v>382</v>
      </c>
      <c r="L2884" s="113" t="s">
        <v>420</v>
      </c>
      <c r="M2884" s="113" t="s">
        <v>388</v>
      </c>
      <c r="N2884" s="113" t="s">
        <v>38</v>
      </c>
      <c r="O2884" s="113" t="s">
        <v>442</v>
      </c>
      <c r="P2884" s="113" t="s">
        <v>824</v>
      </c>
      <c r="Q2884" s="113">
        <v>33</v>
      </c>
      <c r="R2884" s="113" t="s">
        <v>83</v>
      </c>
      <c r="S2884" s="84" t="str">
        <f t="shared" si="315"/>
        <v>PENN</v>
      </c>
      <c r="T2884" s="84" t="str">
        <f t="shared" si="318"/>
        <v>темно-серый</v>
      </c>
      <c r="Y2884" s="60">
        <f t="shared" si="319"/>
        <v>2</v>
      </c>
      <c r="Z2884" s="49">
        <f t="shared" si="320"/>
        <v>6</v>
      </c>
      <c r="AA2884" s="60">
        <f t="shared" si="321"/>
        <v>2006</v>
      </c>
    </row>
    <row r="2885" spans="1:27">
      <c r="A2885" s="84" t="str">
        <f t="shared" si="316"/>
        <v>211820133</v>
      </c>
      <c r="B2885" s="84" t="str">
        <f t="shared" si="317"/>
        <v>02-006-08</v>
      </c>
      <c r="C2885" s="113" t="s">
        <v>5159</v>
      </c>
      <c r="D2885" s="113" t="s">
        <v>5158</v>
      </c>
      <c r="E2885" s="113" t="s">
        <v>785</v>
      </c>
      <c r="F2885" s="114">
        <v>59</v>
      </c>
      <c r="G2885" s="113" t="s">
        <v>828</v>
      </c>
      <c r="H2885" s="113" t="s">
        <v>277</v>
      </c>
      <c r="I2885" s="113" t="s">
        <v>802</v>
      </c>
      <c r="J2885" s="113" t="s">
        <v>330</v>
      </c>
      <c r="K2885" s="113" t="s">
        <v>382</v>
      </c>
      <c r="L2885" s="113" t="s">
        <v>420</v>
      </c>
      <c r="M2885" s="113" t="s">
        <v>388</v>
      </c>
      <c r="N2885" s="113" t="s">
        <v>38</v>
      </c>
      <c r="O2885" s="113" t="s">
        <v>442</v>
      </c>
      <c r="P2885" s="113" t="s">
        <v>824</v>
      </c>
      <c r="Q2885" s="113">
        <v>33</v>
      </c>
      <c r="R2885" s="113" t="s">
        <v>83</v>
      </c>
      <c r="S2885" s="84" t="str">
        <f t="shared" si="315"/>
        <v>PENN</v>
      </c>
      <c r="T2885" s="84" t="str">
        <f t="shared" si="318"/>
        <v>темно-серый</v>
      </c>
      <c r="Y2885" s="60">
        <f t="shared" si="319"/>
        <v>2</v>
      </c>
      <c r="Z2885" s="49">
        <f t="shared" si="320"/>
        <v>6</v>
      </c>
      <c r="AA2885" s="60">
        <f t="shared" si="321"/>
        <v>2006</v>
      </c>
    </row>
    <row r="2886" spans="1:27">
      <c r="A2886" s="84" t="str">
        <f t="shared" si="316"/>
        <v>211820133</v>
      </c>
      <c r="B2886" s="84" t="str">
        <f t="shared" si="317"/>
        <v>02-006-08</v>
      </c>
      <c r="C2886" s="113" t="s">
        <v>5160</v>
      </c>
      <c r="D2886" s="113" t="s">
        <v>5158</v>
      </c>
      <c r="E2886" s="113" t="s">
        <v>788</v>
      </c>
      <c r="F2886" s="114">
        <v>61</v>
      </c>
      <c r="G2886" s="113" t="s">
        <v>828</v>
      </c>
      <c r="H2886" s="113" t="s">
        <v>277</v>
      </c>
      <c r="I2886" s="113" t="s">
        <v>802</v>
      </c>
      <c r="J2886" s="113" t="s">
        <v>330</v>
      </c>
      <c r="K2886" s="113" t="s">
        <v>382</v>
      </c>
      <c r="L2886" s="113" t="s">
        <v>420</v>
      </c>
      <c r="M2886" s="113" t="s">
        <v>388</v>
      </c>
      <c r="N2886" s="113" t="s">
        <v>38</v>
      </c>
      <c r="O2886" s="113" t="s">
        <v>442</v>
      </c>
      <c r="P2886" s="113" t="s">
        <v>824</v>
      </c>
      <c r="Q2886" s="113">
        <v>33</v>
      </c>
      <c r="R2886" s="113" t="s">
        <v>83</v>
      </c>
      <c r="S2886" s="84" t="str">
        <f t="shared" si="315"/>
        <v>PENN</v>
      </c>
      <c r="T2886" s="84" t="str">
        <f t="shared" si="318"/>
        <v>темно-серый</v>
      </c>
      <c r="Y2886" s="60">
        <f t="shared" si="319"/>
        <v>2</v>
      </c>
      <c r="Z2886" s="49">
        <f t="shared" si="320"/>
        <v>6</v>
      </c>
      <c r="AA2886" s="60">
        <f t="shared" si="321"/>
        <v>2006</v>
      </c>
    </row>
    <row r="2887" spans="1:27">
      <c r="A2887" s="84" t="str">
        <f t="shared" si="316"/>
        <v>211820133</v>
      </c>
      <c r="B2887" s="84" t="str">
        <f t="shared" si="317"/>
        <v>02-006-08</v>
      </c>
      <c r="C2887" s="113" t="s">
        <v>5161</v>
      </c>
      <c r="D2887" s="113" t="s">
        <v>5158</v>
      </c>
      <c r="E2887" s="113" t="s">
        <v>789</v>
      </c>
      <c r="F2887" s="114">
        <v>63</v>
      </c>
      <c r="G2887" s="113" t="s">
        <v>828</v>
      </c>
      <c r="H2887" s="113" t="s">
        <v>277</v>
      </c>
      <c r="I2887" s="113" t="s">
        <v>802</v>
      </c>
      <c r="J2887" s="113" t="s">
        <v>330</v>
      </c>
      <c r="K2887" s="113" t="s">
        <v>382</v>
      </c>
      <c r="L2887" s="113" t="s">
        <v>420</v>
      </c>
      <c r="M2887" s="113" t="s">
        <v>388</v>
      </c>
      <c r="N2887" s="113" t="s">
        <v>38</v>
      </c>
      <c r="O2887" s="113" t="s">
        <v>442</v>
      </c>
      <c r="P2887" s="113" t="s">
        <v>824</v>
      </c>
      <c r="Q2887" s="113">
        <v>33</v>
      </c>
      <c r="R2887" s="113" t="s">
        <v>83</v>
      </c>
      <c r="S2887" s="84" t="str">
        <f t="shared" si="315"/>
        <v>PENN</v>
      </c>
      <c r="T2887" s="84" t="str">
        <f t="shared" si="318"/>
        <v>темно-серый</v>
      </c>
      <c r="Y2887" s="60">
        <f t="shared" si="319"/>
        <v>2</v>
      </c>
      <c r="Z2887" s="49">
        <f t="shared" si="320"/>
        <v>6</v>
      </c>
      <c r="AA2887" s="60">
        <f t="shared" si="321"/>
        <v>2006</v>
      </c>
    </row>
    <row r="2888" spans="1:27">
      <c r="A2888" s="84" t="str">
        <f t="shared" si="316"/>
        <v>219813510</v>
      </c>
      <c r="B2888" s="84" t="str">
        <f t="shared" si="317"/>
        <v>02-570-05</v>
      </c>
      <c r="C2888" s="113" t="s">
        <v>5162</v>
      </c>
      <c r="D2888" s="113" t="s">
        <v>5163</v>
      </c>
      <c r="E2888" s="113" t="s">
        <v>787</v>
      </c>
      <c r="F2888" s="114">
        <v>57</v>
      </c>
      <c r="G2888" s="113" t="s">
        <v>5164</v>
      </c>
      <c r="H2888" s="113" t="s">
        <v>277</v>
      </c>
      <c r="I2888" s="113" t="s">
        <v>786</v>
      </c>
      <c r="J2888" s="113" t="s">
        <v>330</v>
      </c>
      <c r="K2888" s="113" t="s">
        <v>382</v>
      </c>
      <c r="L2888" s="113" t="s">
        <v>420</v>
      </c>
      <c r="M2888" s="113" t="s">
        <v>388</v>
      </c>
      <c r="N2888" s="113" t="s">
        <v>44</v>
      </c>
      <c r="O2888" s="113" t="s">
        <v>386</v>
      </c>
      <c r="P2888" s="113" t="s">
        <v>824</v>
      </c>
      <c r="Q2888" s="113">
        <v>10</v>
      </c>
      <c r="R2888" s="113" t="s">
        <v>83</v>
      </c>
      <c r="S2888" s="84" t="str">
        <f t="shared" si="315"/>
        <v>TRAVELLER WOOLFELT MIX</v>
      </c>
      <c r="T2888" s="84" t="str">
        <f t="shared" si="318"/>
        <v>темно-серый</v>
      </c>
      <c r="Y2888" s="60">
        <f t="shared" si="319"/>
        <v>2</v>
      </c>
      <c r="Z2888" s="49">
        <f t="shared" si="320"/>
        <v>570</v>
      </c>
      <c r="AA2888" s="60">
        <f t="shared" si="321"/>
        <v>2570</v>
      </c>
    </row>
    <row r="2889" spans="1:27">
      <c r="A2889" s="84" t="str">
        <f t="shared" si="316"/>
        <v>219813510</v>
      </c>
      <c r="B2889" s="84" t="str">
        <f t="shared" si="317"/>
        <v>02-570-05</v>
      </c>
      <c r="C2889" s="113" t="s">
        <v>5165</v>
      </c>
      <c r="D2889" s="113" t="s">
        <v>5163</v>
      </c>
      <c r="E2889" s="113" t="s">
        <v>785</v>
      </c>
      <c r="F2889" s="114">
        <v>59</v>
      </c>
      <c r="G2889" s="113" t="s">
        <v>5164</v>
      </c>
      <c r="H2889" s="113" t="s">
        <v>277</v>
      </c>
      <c r="I2889" s="113" t="s">
        <v>786</v>
      </c>
      <c r="J2889" s="113" t="s">
        <v>330</v>
      </c>
      <c r="K2889" s="113" t="s">
        <v>382</v>
      </c>
      <c r="L2889" s="113" t="s">
        <v>420</v>
      </c>
      <c r="M2889" s="113" t="s">
        <v>388</v>
      </c>
      <c r="N2889" s="113" t="s">
        <v>44</v>
      </c>
      <c r="O2889" s="113" t="s">
        <v>386</v>
      </c>
      <c r="P2889" s="113" t="s">
        <v>824</v>
      </c>
      <c r="Q2889" s="113">
        <v>10</v>
      </c>
      <c r="R2889" s="113" t="s">
        <v>83</v>
      </c>
      <c r="S2889" s="84" t="str">
        <f t="shared" si="315"/>
        <v>TRAVELLER WOOLFELT MIX</v>
      </c>
      <c r="T2889" s="84" t="str">
        <f t="shared" si="318"/>
        <v>темно-серый</v>
      </c>
      <c r="Y2889" s="60">
        <f t="shared" si="319"/>
        <v>2</v>
      </c>
      <c r="Z2889" s="49">
        <f t="shared" si="320"/>
        <v>570</v>
      </c>
      <c r="AA2889" s="60">
        <f t="shared" si="321"/>
        <v>2570</v>
      </c>
    </row>
    <row r="2890" spans="1:27">
      <c r="A2890" s="84" t="str">
        <f t="shared" si="316"/>
        <v>219813510</v>
      </c>
      <c r="B2890" s="84" t="str">
        <f t="shared" si="317"/>
        <v>02-570-05</v>
      </c>
      <c r="C2890" s="113" t="s">
        <v>5166</v>
      </c>
      <c r="D2890" s="113" t="s">
        <v>5163</v>
      </c>
      <c r="E2890" s="113" t="s">
        <v>788</v>
      </c>
      <c r="F2890" s="114">
        <v>61</v>
      </c>
      <c r="G2890" s="113" t="s">
        <v>5164</v>
      </c>
      <c r="H2890" s="113" t="s">
        <v>277</v>
      </c>
      <c r="I2890" s="113" t="s">
        <v>786</v>
      </c>
      <c r="J2890" s="113" t="s">
        <v>330</v>
      </c>
      <c r="K2890" s="113" t="s">
        <v>382</v>
      </c>
      <c r="L2890" s="113" t="s">
        <v>420</v>
      </c>
      <c r="M2890" s="113" t="s">
        <v>388</v>
      </c>
      <c r="N2890" s="113" t="s">
        <v>44</v>
      </c>
      <c r="O2890" s="113" t="s">
        <v>386</v>
      </c>
      <c r="P2890" s="113" t="s">
        <v>824</v>
      </c>
      <c r="Q2890" s="113">
        <v>10</v>
      </c>
      <c r="R2890" s="113" t="s">
        <v>83</v>
      </c>
      <c r="S2890" s="84" t="str">
        <f t="shared" si="315"/>
        <v>TRAVELLER WOOLFELT MIX</v>
      </c>
      <c r="T2890" s="84" t="str">
        <f t="shared" si="318"/>
        <v>темно-серый</v>
      </c>
      <c r="Y2890" s="60">
        <f t="shared" si="319"/>
        <v>2</v>
      </c>
      <c r="Z2890" s="49">
        <f t="shared" si="320"/>
        <v>570</v>
      </c>
      <c r="AA2890" s="60">
        <f t="shared" si="321"/>
        <v>2570</v>
      </c>
    </row>
    <row r="2891" spans="1:27">
      <c r="A2891" s="84" t="str">
        <f t="shared" si="316"/>
        <v>219813510</v>
      </c>
      <c r="B2891" s="84" t="str">
        <f t="shared" si="317"/>
        <v>02-570-05</v>
      </c>
      <c r="C2891" s="113" t="s">
        <v>5167</v>
      </c>
      <c r="D2891" s="113" t="s">
        <v>5163</v>
      </c>
      <c r="E2891" s="113" t="s">
        <v>789</v>
      </c>
      <c r="F2891" s="114">
        <v>63</v>
      </c>
      <c r="G2891" s="113" t="s">
        <v>5164</v>
      </c>
      <c r="H2891" s="113" t="s">
        <v>277</v>
      </c>
      <c r="I2891" s="113" t="s">
        <v>786</v>
      </c>
      <c r="J2891" s="113" t="s">
        <v>330</v>
      </c>
      <c r="K2891" s="113" t="s">
        <v>382</v>
      </c>
      <c r="L2891" s="113" t="s">
        <v>420</v>
      </c>
      <c r="M2891" s="113" t="s">
        <v>388</v>
      </c>
      <c r="N2891" s="113" t="s">
        <v>44</v>
      </c>
      <c r="O2891" s="113" t="s">
        <v>386</v>
      </c>
      <c r="P2891" s="113" t="s">
        <v>824</v>
      </c>
      <c r="Q2891" s="113">
        <v>10</v>
      </c>
      <c r="R2891" s="113" t="s">
        <v>83</v>
      </c>
      <c r="S2891" s="84" t="str">
        <f t="shared" si="315"/>
        <v>TRAVELLER WOOLFELT MIX</v>
      </c>
      <c r="T2891" s="84" t="str">
        <f t="shared" si="318"/>
        <v>темно-серый</v>
      </c>
      <c r="Y2891" s="60">
        <f t="shared" si="319"/>
        <v>2</v>
      </c>
      <c r="Z2891" s="49">
        <f t="shared" si="320"/>
        <v>570</v>
      </c>
      <c r="AA2891" s="60">
        <f t="shared" si="321"/>
        <v>2570</v>
      </c>
    </row>
    <row r="2892" spans="1:27">
      <c r="A2892" s="84" t="str">
        <f t="shared" si="316"/>
        <v>21982091</v>
      </c>
      <c r="B2892" s="84" t="str">
        <f t="shared" si="317"/>
        <v>02-571-09</v>
      </c>
      <c r="C2892" s="113" t="s">
        <v>5168</v>
      </c>
      <c r="D2892" s="113" t="s">
        <v>5169</v>
      </c>
      <c r="E2892" s="113" t="s">
        <v>787</v>
      </c>
      <c r="F2892" s="114">
        <v>57</v>
      </c>
      <c r="G2892" s="113" t="s">
        <v>5170</v>
      </c>
      <c r="H2892" s="113" t="s">
        <v>53</v>
      </c>
      <c r="I2892" s="113" t="s">
        <v>802</v>
      </c>
      <c r="J2892" s="113" t="s">
        <v>330</v>
      </c>
      <c r="K2892" s="113" t="s">
        <v>382</v>
      </c>
      <c r="L2892" s="113" t="s">
        <v>420</v>
      </c>
      <c r="M2892" s="113" t="s">
        <v>388</v>
      </c>
      <c r="N2892" s="113" t="s">
        <v>38</v>
      </c>
      <c r="O2892" s="113" t="s">
        <v>442</v>
      </c>
      <c r="P2892" s="113" t="s">
        <v>824</v>
      </c>
      <c r="Q2892" s="113">
        <v>1</v>
      </c>
      <c r="R2892" s="113" t="s">
        <v>53</v>
      </c>
      <c r="S2892" s="84" t="str">
        <f t="shared" si="315"/>
        <v>FEDORA FURFELT</v>
      </c>
      <c r="T2892" s="84" t="str">
        <f t="shared" si="318"/>
        <v>черный</v>
      </c>
      <c r="Y2892" s="60">
        <f t="shared" si="319"/>
        <v>2</v>
      </c>
      <c r="Z2892" s="49">
        <f t="shared" si="320"/>
        <v>571</v>
      </c>
      <c r="AA2892" s="60">
        <f t="shared" si="321"/>
        <v>2571</v>
      </c>
    </row>
    <row r="2893" spans="1:27">
      <c r="A2893" s="84" t="str">
        <f t="shared" si="316"/>
        <v>21982091</v>
      </c>
      <c r="B2893" s="84" t="str">
        <f t="shared" si="317"/>
        <v>02-571-09</v>
      </c>
      <c r="C2893" s="113" t="s">
        <v>5171</v>
      </c>
      <c r="D2893" s="113" t="s">
        <v>5169</v>
      </c>
      <c r="E2893" s="113" t="s">
        <v>785</v>
      </c>
      <c r="F2893" s="114">
        <v>59</v>
      </c>
      <c r="G2893" s="113" t="s">
        <v>5170</v>
      </c>
      <c r="H2893" s="113" t="s">
        <v>53</v>
      </c>
      <c r="I2893" s="113" t="s">
        <v>802</v>
      </c>
      <c r="J2893" s="113" t="s">
        <v>330</v>
      </c>
      <c r="K2893" s="113" t="s">
        <v>382</v>
      </c>
      <c r="L2893" s="113" t="s">
        <v>420</v>
      </c>
      <c r="M2893" s="113" t="s">
        <v>388</v>
      </c>
      <c r="N2893" s="113" t="s">
        <v>38</v>
      </c>
      <c r="O2893" s="113" t="s">
        <v>442</v>
      </c>
      <c r="P2893" s="113" t="s">
        <v>824</v>
      </c>
      <c r="Q2893" s="113">
        <v>1</v>
      </c>
      <c r="R2893" s="113" t="s">
        <v>53</v>
      </c>
      <c r="S2893" s="84" t="str">
        <f t="shared" si="315"/>
        <v>FEDORA FURFELT</v>
      </c>
      <c r="T2893" s="84" t="str">
        <f t="shared" si="318"/>
        <v>черный</v>
      </c>
      <c r="Y2893" s="60">
        <f t="shared" si="319"/>
        <v>2</v>
      </c>
      <c r="Z2893" s="49">
        <f t="shared" si="320"/>
        <v>571</v>
      </c>
      <c r="AA2893" s="60">
        <f t="shared" si="321"/>
        <v>2571</v>
      </c>
    </row>
    <row r="2894" spans="1:27">
      <c r="A2894" s="84" t="str">
        <f t="shared" si="316"/>
        <v>21982091</v>
      </c>
      <c r="B2894" s="84" t="str">
        <f t="shared" si="317"/>
        <v>02-571-09</v>
      </c>
      <c r="C2894" s="113" t="s">
        <v>5172</v>
      </c>
      <c r="D2894" s="113" t="s">
        <v>5169</v>
      </c>
      <c r="E2894" s="113" t="s">
        <v>788</v>
      </c>
      <c r="F2894" s="114">
        <v>61</v>
      </c>
      <c r="G2894" s="113" t="s">
        <v>5170</v>
      </c>
      <c r="H2894" s="113" t="s">
        <v>53</v>
      </c>
      <c r="I2894" s="113" t="s">
        <v>802</v>
      </c>
      <c r="J2894" s="113" t="s">
        <v>330</v>
      </c>
      <c r="K2894" s="113" t="s">
        <v>382</v>
      </c>
      <c r="L2894" s="113" t="s">
        <v>420</v>
      </c>
      <c r="M2894" s="113" t="s">
        <v>388</v>
      </c>
      <c r="N2894" s="113" t="s">
        <v>38</v>
      </c>
      <c r="O2894" s="113" t="s">
        <v>442</v>
      </c>
      <c r="P2894" s="113" t="s">
        <v>824</v>
      </c>
      <c r="Q2894" s="113">
        <v>1</v>
      </c>
      <c r="R2894" s="113" t="s">
        <v>53</v>
      </c>
      <c r="S2894" s="84" t="str">
        <f t="shared" si="315"/>
        <v>FEDORA FURFELT</v>
      </c>
      <c r="T2894" s="84" t="str">
        <f t="shared" si="318"/>
        <v>черный</v>
      </c>
      <c r="Y2894" s="60">
        <f t="shared" si="319"/>
        <v>2</v>
      </c>
      <c r="Z2894" s="49">
        <f t="shared" si="320"/>
        <v>571</v>
      </c>
      <c r="AA2894" s="60">
        <f t="shared" si="321"/>
        <v>2571</v>
      </c>
    </row>
    <row r="2895" spans="1:27">
      <c r="A2895" s="84" t="str">
        <f t="shared" si="316"/>
        <v>21982092</v>
      </c>
      <c r="B2895" s="84" t="str">
        <f t="shared" si="317"/>
        <v>02-571-06</v>
      </c>
      <c r="C2895" s="113" t="s">
        <v>5173</v>
      </c>
      <c r="D2895" s="113" t="s">
        <v>5174</v>
      </c>
      <c r="E2895" s="113" t="s">
        <v>787</v>
      </c>
      <c r="F2895" s="114">
        <v>57</v>
      </c>
      <c r="G2895" s="113" t="s">
        <v>5170</v>
      </c>
      <c r="H2895" s="113" t="s">
        <v>71</v>
      </c>
      <c r="I2895" s="113" t="s">
        <v>802</v>
      </c>
      <c r="J2895" s="113" t="s">
        <v>330</v>
      </c>
      <c r="K2895" s="113" t="s">
        <v>382</v>
      </c>
      <c r="L2895" s="113" t="s">
        <v>420</v>
      </c>
      <c r="M2895" s="113" t="s">
        <v>388</v>
      </c>
      <c r="N2895" s="113" t="s">
        <v>38</v>
      </c>
      <c r="O2895" s="113" t="s">
        <v>442</v>
      </c>
      <c r="P2895" s="113" t="s">
        <v>824</v>
      </c>
      <c r="Q2895" s="113">
        <v>2</v>
      </c>
      <c r="R2895" s="113" t="s">
        <v>71</v>
      </c>
      <c r="S2895" s="84" t="str">
        <f t="shared" si="315"/>
        <v>FEDORA FURFELT</v>
      </c>
      <c r="T2895" s="84" t="str">
        <f t="shared" si="318"/>
        <v>синий</v>
      </c>
      <c r="Y2895" s="60">
        <f t="shared" si="319"/>
        <v>2</v>
      </c>
      <c r="Z2895" s="49">
        <f t="shared" si="320"/>
        <v>571</v>
      </c>
      <c r="AA2895" s="60">
        <f t="shared" si="321"/>
        <v>2571</v>
      </c>
    </row>
    <row r="2896" spans="1:27">
      <c r="A2896" s="84" t="str">
        <f t="shared" si="316"/>
        <v>21982092</v>
      </c>
      <c r="B2896" s="84" t="str">
        <f t="shared" si="317"/>
        <v>02-571-06</v>
      </c>
      <c r="C2896" s="113" t="s">
        <v>5175</v>
      </c>
      <c r="D2896" s="113" t="s">
        <v>5174</v>
      </c>
      <c r="E2896" s="113" t="s">
        <v>785</v>
      </c>
      <c r="F2896" s="114">
        <v>59</v>
      </c>
      <c r="G2896" s="113" t="s">
        <v>5170</v>
      </c>
      <c r="H2896" s="113" t="s">
        <v>71</v>
      </c>
      <c r="I2896" s="113" t="s">
        <v>802</v>
      </c>
      <c r="J2896" s="113" t="s">
        <v>330</v>
      </c>
      <c r="K2896" s="113" t="s">
        <v>382</v>
      </c>
      <c r="L2896" s="113" t="s">
        <v>420</v>
      </c>
      <c r="M2896" s="113" t="s">
        <v>388</v>
      </c>
      <c r="N2896" s="113" t="s">
        <v>38</v>
      </c>
      <c r="O2896" s="113" t="s">
        <v>442</v>
      </c>
      <c r="P2896" s="113" t="s">
        <v>824</v>
      </c>
      <c r="Q2896" s="113">
        <v>2</v>
      </c>
      <c r="R2896" s="113" t="s">
        <v>71</v>
      </c>
      <c r="S2896" s="84" t="str">
        <f t="shared" si="315"/>
        <v>FEDORA FURFELT</v>
      </c>
      <c r="T2896" s="84" t="str">
        <f t="shared" si="318"/>
        <v>синий</v>
      </c>
      <c r="Y2896" s="60">
        <f t="shared" si="319"/>
        <v>2</v>
      </c>
      <c r="Z2896" s="49">
        <f t="shared" si="320"/>
        <v>571</v>
      </c>
      <c r="AA2896" s="60">
        <f t="shared" si="321"/>
        <v>2571</v>
      </c>
    </row>
    <row r="2897" spans="1:27">
      <c r="A2897" s="84" t="str">
        <f t="shared" si="316"/>
        <v>21982092</v>
      </c>
      <c r="B2897" s="84" t="str">
        <f t="shared" si="317"/>
        <v>02-571-06</v>
      </c>
      <c r="C2897" s="113" t="s">
        <v>5176</v>
      </c>
      <c r="D2897" s="113" t="s">
        <v>5174</v>
      </c>
      <c r="E2897" s="113" t="s">
        <v>788</v>
      </c>
      <c r="F2897" s="114">
        <v>61</v>
      </c>
      <c r="G2897" s="113" t="s">
        <v>5170</v>
      </c>
      <c r="H2897" s="113" t="s">
        <v>71</v>
      </c>
      <c r="I2897" s="113" t="s">
        <v>802</v>
      </c>
      <c r="J2897" s="113" t="s">
        <v>330</v>
      </c>
      <c r="K2897" s="113" t="s">
        <v>382</v>
      </c>
      <c r="L2897" s="113" t="s">
        <v>420</v>
      </c>
      <c r="M2897" s="113" t="s">
        <v>388</v>
      </c>
      <c r="N2897" s="113" t="s">
        <v>38</v>
      </c>
      <c r="O2897" s="113" t="s">
        <v>442</v>
      </c>
      <c r="P2897" s="113" t="s">
        <v>824</v>
      </c>
      <c r="Q2897" s="113">
        <v>2</v>
      </c>
      <c r="R2897" s="113" t="s">
        <v>71</v>
      </c>
      <c r="S2897" s="84" t="str">
        <f t="shared" si="315"/>
        <v>FEDORA FURFELT</v>
      </c>
      <c r="T2897" s="84" t="str">
        <f t="shared" si="318"/>
        <v>синий</v>
      </c>
      <c r="Y2897" s="60">
        <f t="shared" si="319"/>
        <v>2</v>
      </c>
      <c r="Z2897" s="49">
        <f t="shared" si="320"/>
        <v>571</v>
      </c>
      <c r="AA2897" s="60">
        <f t="shared" si="321"/>
        <v>2571</v>
      </c>
    </row>
    <row r="2898" spans="1:27">
      <c r="A2898" s="84" t="str">
        <f t="shared" si="316"/>
        <v>219820933</v>
      </c>
      <c r="B2898" s="84" t="str">
        <f t="shared" si="317"/>
        <v>02-571-08</v>
      </c>
      <c r="C2898" s="113" t="s">
        <v>5177</v>
      </c>
      <c r="D2898" s="113" t="s">
        <v>5178</v>
      </c>
      <c r="E2898" s="113" t="s">
        <v>787</v>
      </c>
      <c r="F2898" s="114">
        <v>57</v>
      </c>
      <c r="G2898" s="113" t="s">
        <v>5170</v>
      </c>
      <c r="H2898" s="113" t="s">
        <v>83</v>
      </c>
      <c r="I2898" s="113" t="s">
        <v>802</v>
      </c>
      <c r="J2898" s="113" t="s">
        <v>330</v>
      </c>
      <c r="K2898" s="113" t="s">
        <v>382</v>
      </c>
      <c r="L2898" s="113" t="s">
        <v>420</v>
      </c>
      <c r="M2898" s="113" t="s">
        <v>388</v>
      </c>
      <c r="N2898" s="113" t="s">
        <v>38</v>
      </c>
      <c r="O2898" s="113" t="s">
        <v>442</v>
      </c>
      <c r="P2898" s="113" t="s">
        <v>824</v>
      </c>
      <c r="Q2898" s="113">
        <v>33</v>
      </c>
      <c r="R2898" s="113" t="s">
        <v>83</v>
      </c>
      <c r="S2898" s="84" t="str">
        <f t="shared" si="315"/>
        <v>FEDORA FURFELT</v>
      </c>
      <c r="T2898" s="84" t="str">
        <f t="shared" si="318"/>
        <v>серый</v>
      </c>
      <c r="Y2898" s="60">
        <f t="shared" si="319"/>
        <v>2</v>
      </c>
      <c r="Z2898" s="49">
        <f t="shared" si="320"/>
        <v>571</v>
      </c>
      <c r="AA2898" s="60">
        <f t="shared" si="321"/>
        <v>2571</v>
      </c>
    </row>
    <row r="2899" spans="1:27">
      <c r="A2899" s="84" t="str">
        <f t="shared" si="316"/>
        <v>219820933</v>
      </c>
      <c r="B2899" s="84" t="str">
        <f t="shared" si="317"/>
        <v>02-571-08</v>
      </c>
      <c r="C2899" s="113" t="s">
        <v>5179</v>
      </c>
      <c r="D2899" s="113" t="s">
        <v>5178</v>
      </c>
      <c r="E2899" s="113" t="s">
        <v>785</v>
      </c>
      <c r="F2899" s="114">
        <v>59</v>
      </c>
      <c r="G2899" s="113" t="s">
        <v>5170</v>
      </c>
      <c r="H2899" s="113" t="s">
        <v>83</v>
      </c>
      <c r="I2899" s="113" t="s">
        <v>802</v>
      </c>
      <c r="J2899" s="113" t="s">
        <v>330</v>
      </c>
      <c r="K2899" s="113" t="s">
        <v>382</v>
      </c>
      <c r="L2899" s="113" t="s">
        <v>420</v>
      </c>
      <c r="M2899" s="113" t="s">
        <v>388</v>
      </c>
      <c r="N2899" s="113" t="s">
        <v>38</v>
      </c>
      <c r="O2899" s="113" t="s">
        <v>442</v>
      </c>
      <c r="P2899" s="113" t="s">
        <v>824</v>
      </c>
      <c r="Q2899" s="113">
        <v>33</v>
      </c>
      <c r="R2899" s="113" t="s">
        <v>83</v>
      </c>
      <c r="S2899" s="84" t="str">
        <f t="shared" si="315"/>
        <v>FEDORA FURFELT</v>
      </c>
      <c r="T2899" s="84" t="str">
        <f t="shared" si="318"/>
        <v>серый</v>
      </c>
      <c r="Y2899" s="60">
        <f t="shared" si="319"/>
        <v>2</v>
      </c>
      <c r="Z2899" s="49">
        <f t="shared" si="320"/>
        <v>571</v>
      </c>
      <c r="AA2899" s="60">
        <f t="shared" si="321"/>
        <v>2571</v>
      </c>
    </row>
    <row r="2900" spans="1:27">
      <c r="A2900" s="84" t="str">
        <f t="shared" si="316"/>
        <v>219820933</v>
      </c>
      <c r="B2900" s="84" t="str">
        <f t="shared" si="317"/>
        <v>02-571-08</v>
      </c>
      <c r="C2900" s="113" t="s">
        <v>5180</v>
      </c>
      <c r="D2900" s="113" t="s">
        <v>5178</v>
      </c>
      <c r="E2900" s="113" t="s">
        <v>788</v>
      </c>
      <c r="F2900" s="114">
        <v>61</v>
      </c>
      <c r="G2900" s="113" t="s">
        <v>5170</v>
      </c>
      <c r="H2900" s="113" t="s">
        <v>83</v>
      </c>
      <c r="I2900" s="113" t="s">
        <v>802</v>
      </c>
      <c r="J2900" s="113" t="s">
        <v>330</v>
      </c>
      <c r="K2900" s="113" t="s">
        <v>382</v>
      </c>
      <c r="L2900" s="113" t="s">
        <v>420</v>
      </c>
      <c r="M2900" s="113" t="s">
        <v>388</v>
      </c>
      <c r="N2900" s="113" t="s">
        <v>38</v>
      </c>
      <c r="O2900" s="113" t="s">
        <v>442</v>
      </c>
      <c r="P2900" s="113" t="s">
        <v>824</v>
      </c>
      <c r="Q2900" s="113">
        <v>33</v>
      </c>
      <c r="R2900" s="113" t="s">
        <v>83</v>
      </c>
      <c r="S2900" s="84" t="str">
        <f t="shared" si="315"/>
        <v>FEDORA FURFELT</v>
      </c>
      <c r="T2900" s="84" t="str">
        <f t="shared" si="318"/>
        <v>серый</v>
      </c>
      <c r="Y2900" s="60">
        <f t="shared" si="319"/>
        <v>2</v>
      </c>
      <c r="Z2900" s="49">
        <f t="shared" si="320"/>
        <v>571</v>
      </c>
      <c r="AA2900" s="60">
        <f t="shared" si="321"/>
        <v>2571</v>
      </c>
    </row>
    <row r="2901" spans="1:27">
      <c r="A2901" s="84" t="str">
        <f t="shared" si="316"/>
        <v>25281122</v>
      </c>
      <c r="B2901" s="84" t="str">
        <f t="shared" si="317"/>
        <v>02-572-16</v>
      </c>
      <c r="C2901" s="113" t="s">
        <v>5181</v>
      </c>
      <c r="D2901" s="113" t="s">
        <v>5182</v>
      </c>
      <c r="E2901" s="113" t="s">
        <v>787</v>
      </c>
      <c r="F2901" s="114">
        <v>57</v>
      </c>
      <c r="G2901" s="113" t="s">
        <v>4015</v>
      </c>
      <c r="H2901" s="113" t="s">
        <v>55</v>
      </c>
      <c r="I2901" s="113" t="s">
        <v>786</v>
      </c>
      <c r="J2901" s="113" t="s">
        <v>330</v>
      </c>
      <c r="K2901" s="113" t="s">
        <v>382</v>
      </c>
      <c r="L2901" s="113" t="s">
        <v>420</v>
      </c>
      <c r="M2901" s="113" t="s">
        <v>388</v>
      </c>
      <c r="N2901" s="113" t="s">
        <v>44</v>
      </c>
      <c r="O2901" s="113" t="s">
        <v>386</v>
      </c>
      <c r="P2901" s="113" t="s">
        <v>824</v>
      </c>
      <c r="Q2901" s="113">
        <v>2</v>
      </c>
      <c r="R2901" s="113" t="s">
        <v>71</v>
      </c>
      <c r="S2901" s="84" t="str">
        <f t="shared" si="315"/>
        <v>TRAVELLER WOOLFELT</v>
      </c>
      <c r="T2901" s="84" t="str">
        <f t="shared" si="318"/>
        <v>темно-синий</v>
      </c>
      <c r="Y2901" s="60">
        <f t="shared" si="319"/>
        <v>2</v>
      </c>
      <c r="Z2901" s="49">
        <f t="shared" si="320"/>
        <v>572</v>
      </c>
      <c r="AA2901" s="60">
        <f t="shared" si="321"/>
        <v>2572</v>
      </c>
    </row>
    <row r="2902" spans="1:27">
      <c r="A2902" s="84" t="str">
        <f t="shared" si="316"/>
        <v>25281122</v>
      </c>
      <c r="B2902" s="84" t="str">
        <f t="shared" si="317"/>
        <v>02-572-16</v>
      </c>
      <c r="C2902" s="113" t="s">
        <v>5183</v>
      </c>
      <c r="D2902" s="113" t="s">
        <v>5182</v>
      </c>
      <c r="E2902" s="113" t="s">
        <v>785</v>
      </c>
      <c r="F2902" s="114">
        <v>59</v>
      </c>
      <c r="G2902" s="113" t="s">
        <v>4015</v>
      </c>
      <c r="H2902" s="113" t="s">
        <v>55</v>
      </c>
      <c r="I2902" s="113" t="s">
        <v>786</v>
      </c>
      <c r="J2902" s="113" t="s">
        <v>330</v>
      </c>
      <c r="K2902" s="113" t="s">
        <v>382</v>
      </c>
      <c r="L2902" s="113" t="s">
        <v>420</v>
      </c>
      <c r="M2902" s="113" t="s">
        <v>388</v>
      </c>
      <c r="N2902" s="113" t="s">
        <v>44</v>
      </c>
      <c r="O2902" s="113" t="s">
        <v>386</v>
      </c>
      <c r="P2902" s="113" t="s">
        <v>824</v>
      </c>
      <c r="Q2902" s="113">
        <v>2</v>
      </c>
      <c r="R2902" s="113" t="s">
        <v>71</v>
      </c>
      <c r="S2902" s="84" t="str">
        <f t="shared" si="315"/>
        <v>TRAVELLER WOOLFELT</v>
      </c>
      <c r="T2902" s="84" t="str">
        <f t="shared" si="318"/>
        <v>темно-синий</v>
      </c>
      <c r="Y2902" s="60">
        <f t="shared" si="319"/>
        <v>2</v>
      </c>
      <c r="Z2902" s="49">
        <f t="shared" si="320"/>
        <v>572</v>
      </c>
      <c r="AA2902" s="60">
        <f t="shared" si="321"/>
        <v>2572</v>
      </c>
    </row>
    <row r="2903" spans="1:27">
      <c r="A2903" s="84" t="str">
        <f t="shared" si="316"/>
        <v>25281122</v>
      </c>
      <c r="B2903" s="84" t="str">
        <f t="shared" si="317"/>
        <v>02-572-16</v>
      </c>
      <c r="C2903" s="113" t="s">
        <v>5184</v>
      </c>
      <c r="D2903" s="113" t="s">
        <v>5182</v>
      </c>
      <c r="E2903" s="113" t="s">
        <v>788</v>
      </c>
      <c r="F2903" s="114">
        <v>61</v>
      </c>
      <c r="G2903" s="113" t="s">
        <v>4015</v>
      </c>
      <c r="H2903" s="113" t="s">
        <v>55</v>
      </c>
      <c r="I2903" s="113" t="s">
        <v>786</v>
      </c>
      <c r="J2903" s="113" t="s">
        <v>330</v>
      </c>
      <c r="K2903" s="113" t="s">
        <v>382</v>
      </c>
      <c r="L2903" s="113" t="s">
        <v>420</v>
      </c>
      <c r="M2903" s="113" t="s">
        <v>388</v>
      </c>
      <c r="N2903" s="113" t="s">
        <v>44</v>
      </c>
      <c r="O2903" s="113" t="s">
        <v>386</v>
      </c>
      <c r="P2903" s="113" t="s">
        <v>824</v>
      </c>
      <c r="Q2903" s="113">
        <v>2</v>
      </c>
      <c r="R2903" s="113" t="s">
        <v>71</v>
      </c>
      <c r="S2903" s="84" t="str">
        <f t="shared" si="315"/>
        <v>TRAVELLER WOOLFELT</v>
      </c>
      <c r="T2903" s="84" t="str">
        <f t="shared" si="318"/>
        <v>темно-синий</v>
      </c>
      <c r="Y2903" s="60">
        <f t="shared" si="319"/>
        <v>2</v>
      </c>
      <c r="Z2903" s="49">
        <f t="shared" si="320"/>
        <v>572</v>
      </c>
      <c r="AA2903" s="60">
        <f t="shared" si="321"/>
        <v>2572</v>
      </c>
    </row>
    <row r="2904" spans="1:27">
      <c r="A2904" s="84" t="str">
        <f t="shared" si="316"/>
        <v>25281122</v>
      </c>
      <c r="B2904" s="84" t="str">
        <f t="shared" si="317"/>
        <v>02-572-16</v>
      </c>
      <c r="C2904" s="113" t="s">
        <v>5185</v>
      </c>
      <c r="D2904" s="113" t="s">
        <v>5182</v>
      </c>
      <c r="E2904" s="113" t="s">
        <v>789</v>
      </c>
      <c r="F2904" s="114">
        <v>63</v>
      </c>
      <c r="G2904" s="113" t="s">
        <v>4015</v>
      </c>
      <c r="H2904" s="113" t="s">
        <v>55</v>
      </c>
      <c r="I2904" s="113" t="s">
        <v>786</v>
      </c>
      <c r="J2904" s="113" t="s">
        <v>330</v>
      </c>
      <c r="K2904" s="113" t="s">
        <v>382</v>
      </c>
      <c r="L2904" s="113" t="s">
        <v>420</v>
      </c>
      <c r="M2904" s="113" t="s">
        <v>388</v>
      </c>
      <c r="N2904" s="113" t="s">
        <v>44</v>
      </c>
      <c r="O2904" s="113" t="s">
        <v>386</v>
      </c>
      <c r="P2904" s="113" t="s">
        <v>824</v>
      </c>
      <c r="Q2904" s="113">
        <v>2</v>
      </c>
      <c r="R2904" s="113" t="s">
        <v>71</v>
      </c>
      <c r="S2904" s="84" t="str">
        <f t="shared" si="315"/>
        <v>TRAVELLER WOOLFELT</v>
      </c>
      <c r="T2904" s="84" t="str">
        <f t="shared" si="318"/>
        <v>темно-синий</v>
      </c>
      <c r="Y2904" s="60">
        <f t="shared" si="319"/>
        <v>2</v>
      </c>
      <c r="Z2904" s="49">
        <f t="shared" si="320"/>
        <v>572</v>
      </c>
      <c r="AA2904" s="60">
        <f t="shared" si="321"/>
        <v>2572</v>
      </c>
    </row>
    <row r="2905" spans="1:27">
      <c r="A2905" s="84" t="str">
        <f t="shared" si="316"/>
        <v>25981201</v>
      </c>
      <c r="B2905" s="84" t="str">
        <f t="shared" si="317"/>
        <v>02-573-09</v>
      </c>
      <c r="C2905" s="113" t="s">
        <v>5186</v>
      </c>
      <c r="D2905" s="113" t="s">
        <v>5187</v>
      </c>
      <c r="E2905" s="113" t="s">
        <v>787</v>
      </c>
      <c r="F2905" s="114">
        <v>57</v>
      </c>
      <c r="G2905" s="113" t="s">
        <v>5188</v>
      </c>
      <c r="H2905" s="113" t="s">
        <v>53</v>
      </c>
      <c r="I2905" s="113" t="s">
        <v>786</v>
      </c>
      <c r="J2905" s="113" t="s">
        <v>330</v>
      </c>
      <c r="K2905" s="113" t="s">
        <v>382</v>
      </c>
      <c r="L2905" s="113" t="s">
        <v>420</v>
      </c>
      <c r="M2905" s="113" t="s">
        <v>388</v>
      </c>
      <c r="N2905" s="113" t="s">
        <v>44</v>
      </c>
      <c r="O2905" s="113" t="s">
        <v>386</v>
      </c>
      <c r="P2905" s="113" t="s">
        <v>824</v>
      </c>
      <c r="Q2905" s="113">
        <v>1</v>
      </c>
      <c r="R2905" s="113" t="s">
        <v>53</v>
      </c>
      <c r="S2905" s="84" t="str">
        <f t="shared" si="315"/>
        <v>TRAVELLER WOOLFELT</v>
      </c>
      <c r="T2905" s="84" t="str">
        <f t="shared" si="318"/>
        <v>черный</v>
      </c>
      <c r="Y2905" s="60">
        <f t="shared" si="319"/>
        <v>2</v>
      </c>
      <c r="Z2905" s="49">
        <f t="shared" si="320"/>
        <v>573</v>
      </c>
      <c r="AA2905" s="60">
        <f t="shared" si="321"/>
        <v>2573</v>
      </c>
    </row>
    <row r="2906" spans="1:27">
      <c r="A2906" s="84" t="str">
        <f t="shared" si="316"/>
        <v>25981201</v>
      </c>
      <c r="B2906" s="84" t="str">
        <f t="shared" si="317"/>
        <v>02-573-09</v>
      </c>
      <c r="C2906" s="113" t="s">
        <v>5189</v>
      </c>
      <c r="D2906" s="113" t="s">
        <v>5187</v>
      </c>
      <c r="E2906" s="113" t="s">
        <v>785</v>
      </c>
      <c r="F2906" s="114">
        <v>59</v>
      </c>
      <c r="G2906" s="113" t="s">
        <v>5188</v>
      </c>
      <c r="H2906" s="113" t="s">
        <v>53</v>
      </c>
      <c r="I2906" s="113" t="s">
        <v>786</v>
      </c>
      <c r="J2906" s="113" t="s">
        <v>330</v>
      </c>
      <c r="K2906" s="113" t="s">
        <v>382</v>
      </c>
      <c r="L2906" s="113" t="s">
        <v>420</v>
      </c>
      <c r="M2906" s="113" t="s">
        <v>388</v>
      </c>
      <c r="N2906" s="113" t="s">
        <v>44</v>
      </c>
      <c r="O2906" s="113" t="s">
        <v>386</v>
      </c>
      <c r="P2906" s="113" t="s">
        <v>824</v>
      </c>
      <c r="Q2906" s="113">
        <v>1</v>
      </c>
      <c r="R2906" s="113" t="s">
        <v>53</v>
      </c>
      <c r="S2906" s="84" t="str">
        <f t="shared" si="315"/>
        <v>TRAVELLER WOOLFELT</v>
      </c>
      <c r="T2906" s="84" t="str">
        <f t="shared" si="318"/>
        <v>черный</v>
      </c>
      <c r="Y2906" s="60">
        <f t="shared" si="319"/>
        <v>2</v>
      </c>
      <c r="Z2906" s="49">
        <f t="shared" si="320"/>
        <v>573</v>
      </c>
      <c r="AA2906" s="60">
        <f t="shared" si="321"/>
        <v>2573</v>
      </c>
    </row>
    <row r="2907" spans="1:27">
      <c r="A2907" s="84" t="str">
        <f t="shared" si="316"/>
        <v>25981201</v>
      </c>
      <c r="B2907" s="84" t="str">
        <f t="shared" si="317"/>
        <v>02-573-09</v>
      </c>
      <c r="C2907" s="113" t="s">
        <v>5190</v>
      </c>
      <c r="D2907" s="113" t="s">
        <v>5187</v>
      </c>
      <c r="E2907" s="113" t="s">
        <v>788</v>
      </c>
      <c r="F2907" s="114">
        <v>61</v>
      </c>
      <c r="G2907" s="113" t="s">
        <v>5188</v>
      </c>
      <c r="H2907" s="113" t="s">
        <v>53</v>
      </c>
      <c r="I2907" s="113" t="s">
        <v>786</v>
      </c>
      <c r="J2907" s="113" t="s">
        <v>330</v>
      </c>
      <c r="K2907" s="113" t="s">
        <v>382</v>
      </c>
      <c r="L2907" s="113" t="s">
        <v>420</v>
      </c>
      <c r="M2907" s="113" t="s">
        <v>388</v>
      </c>
      <c r="N2907" s="113" t="s">
        <v>44</v>
      </c>
      <c r="O2907" s="113" t="s">
        <v>386</v>
      </c>
      <c r="P2907" s="113" t="s">
        <v>824</v>
      </c>
      <c r="Q2907" s="113">
        <v>1</v>
      </c>
      <c r="R2907" s="113" t="s">
        <v>53</v>
      </c>
      <c r="S2907" s="84" t="str">
        <f t="shared" si="315"/>
        <v>TRAVELLER WOOLFELT</v>
      </c>
      <c r="T2907" s="84" t="str">
        <f t="shared" si="318"/>
        <v>черный</v>
      </c>
      <c r="Y2907" s="60">
        <f t="shared" si="319"/>
        <v>2</v>
      </c>
      <c r="Z2907" s="49">
        <f t="shared" si="320"/>
        <v>573</v>
      </c>
      <c r="AA2907" s="60">
        <f t="shared" si="321"/>
        <v>2573</v>
      </c>
    </row>
    <row r="2908" spans="1:27">
      <c r="A2908" s="84" t="str">
        <f t="shared" si="316"/>
        <v>25981201</v>
      </c>
      <c r="B2908" s="84" t="str">
        <f t="shared" si="317"/>
        <v>02-573-09</v>
      </c>
      <c r="C2908" s="113" t="s">
        <v>5191</v>
      </c>
      <c r="D2908" s="113" t="s">
        <v>5187</v>
      </c>
      <c r="E2908" s="113" t="s">
        <v>789</v>
      </c>
      <c r="F2908" s="114">
        <v>63</v>
      </c>
      <c r="G2908" s="113" t="s">
        <v>5188</v>
      </c>
      <c r="H2908" s="113" t="s">
        <v>53</v>
      </c>
      <c r="I2908" s="113" t="s">
        <v>786</v>
      </c>
      <c r="J2908" s="113" t="s">
        <v>330</v>
      </c>
      <c r="K2908" s="113" t="s">
        <v>382</v>
      </c>
      <c r="L2908" s="113" t="s">
        <v>420</v>
      </c>
      <c r="M2908" s="113" t="s">
        <v>388</v>
      </c>
      <c r="N2908" s="113" t="s">
        <v>44</v>
      </c>
      <c r="O2908" s="113" t="s">
        <v>386</v>
      </c>
      <c r="P2908" s="113" t="s">
        <v>824</v>
      </c>
      <c r="Q2908" s="113">
        <v>1</v>
      </c>
      <c r="R2908" s="113" t="s">
        <v>53</v>
      </c>
      <c r="S2908" s="84" t="str">
        <f t="shared" si="315"/>
        <v>TRAVELLER WOOLFELT</v>
      </c>
      <c r="T2908" s="84" t="str">
        <f t="shared" si="318"/>
        <v>черный</v>
      </c>
      <c r="Y2908" s="60">
        <f t="shared" si="319"/>
        <v>2</v>
      </c>
      <c r="Z2908" s="49">
        <f t="shared" si="320"/>
        <v>573</v>
      </c>
      <c r="AA2908" s="60">
        <f t="shared" si="321"/>
        <v>2573</v>
      </c>
    </row>
    <row r="2909" spans="1:27">
      <c r="A2909" s="84" t="str">
        <f t="shared" si="316"/>
        <v>26281011</v>
      </c>
      <c r="B2909" s="84" t="str">
        <f t="shared" si="317"/>
        <v>02-574-09</v>
      </c>
      <c r="C2909" s="113" t="s">
        <v>5192</v>
      </c>
      <c r="D2909" s="113" t="s">
        <v>5193</v>
      </c>
      <c r="E2909" s="113" t="s">
        <v>787</v>
      </c>
      <c r="F2909" s="114">
        <v>57</v>
      </c>
      <c r="G2909" s="113" t="s">
        <v>5194</v>
      </c>
      <c r="H2909" s="113" t="s">
        <v>53</v>
      </c>
      <c r="I2909" s="113" t="s">
        <v>786</v>
      </c>
      <c r="J2909" s="113" t="s">
        <v>330</v>
      </c>
      <c r="K2909" s="113" t="s">
        <v>382</v>
      </c>
      <c r="L2909" s="113" t="s">
        <v>420</v>
      </c>
      <c r="M2909" s="113" t="s">
        <v>388</v>
      </c>
      <c r="N2909" s="113" t="s">
        <v>44</v>
      </c>
      <c r="O2909" s="113" t="s">
        <v>442</v>
      </c>
      <c r="P2909" s="113" t="s">
        <v>824</v>
      </c>
      <c r="Q2909" s="113">
        <v>1</v>
      </c>
      <c r="R2909" s="113" t="s">
        <v>53</v>
      </c>
      <c r="S2909" s="84" t="str">
        <f t="shared" si="315"/>
        <v>TRAVELLER WOOLFELT</v>
      </c>
      <c r="T2909" s="84" t="str">
        <f t="shared" si="318"/>
        <v>черный</v>
      </c>
      <c r="Y2909" s="60">
        <f t="shared" si="319"/>
        <v>2</v>
      </c>
      <c r="Z2909" s="49">
        <f t="shared" si="320"/>
        <v>574</v>
      </c>
      <c r="AA2909" s="60">
        <f t="shared" si="321"/>
        <v>2574</v>
      </c>
    </row>
    <row r="2910" spans="1:27">
      <c r="A2910" s="84" t="str">
        <f t="shared" si="316"/>
        <v>26281011</v>
      </c>
      <c r="B2910" s="84" t="str">
        <f t="shared" si="317"/>
        <v>02-574-09</v>
      </c>
      <c r="C2910" s="113" t="s">
        <v>5195</v>
      </c>
      <c r="D2910" s="113" t="s">
        <v>5193</v>
      </c>
      <c r="E2910" s="113" t="s">
        <v>785</v>
      </c>
      <c r="F2910" s="114">
        <v>59</v>
      </c>
      <c r="G2910" s="113" t="s">
        <v>5194</v>
      </c>
      <c r="H2910" s="113" t="s">
        <v>53</v>
      </c>
      <c r="I2910" s="113" t="s">
        <v>786</v>
      </c>
      <c r="J2910" s="113" t="s">
        <v>330</v>
      </c>
      <c r="K2910" s="113" t="s">
        <v>382</v>
      </c>
      <c r="L2910" s="113" t="s">
        <v>420</v>
      </c>
      <c r="M2910" s="113" t="s">
        <v>388</v>
      </c>
      <c r="N2910" s="113" t="s">
        <v>44</v>
      </c>
      <c r="O2910" s="113" t="s">
        <v>442</v>
      </c>
      <c r="P2910" s="113" t="s">
        <v>824</v>
      </c>
      <c r="Q2910" s="113">
        <v>1</v>
      </c>
      <c r="R2910" s="113" t="s">
        <v>53</v>
      </c>
      <c r="S2910" s="84" t="str">
        <f t="shared" si="315"/>
        <v>TRAVELLER WOOLFELT</v>
      </c>
      <c r="T2910" s="84" t="str">
        <f t="shared" si="318"/>
        <v>черный</v>
      </c>
      <c r="Y2910" s="60">
        <f t="shared" si="319"/>
        <v>2</v>
      </c>
      <c r="Z2910" s="49">
        <f t="shared" si="320"/>
        <v>574</v>
      </c>
      <c r="AA2910" s="60">
        <f t="shared" si="321"/>
        <v>2574</v>
      </c>
    </row>
    <row r="2911" spans="1:27">
      <c r="A2911" s="84" t="str">
        <f t="shared" si="316"/>
        <v>26281011</v>
      </c>
      <c r="B2911" s="84" t="str">
        <f t="shared" si="317"/>
        <v>02-574-09</v>
      </c>
      <c r="C2911" s="113" t="s">
        <v>5196</v>
      </c>
      <c r="D2911" s="113" t="s">
        <v>5193</v>
      </c>
      <c r="E2911" s="113" t="s">
        <v>788</v>
      </c>
      <c r="F2911" s="114">
        <v>61</v>
      </c>
      <c r="G2911" s="113" t="s">
        <v>5194</v>
      </c>
      <c r="H2911" s="113" t="s">
        <v>53</v>
      </c>
      <c r="I2911" s="113" t="s">
        <v>786</v>
      </c>
      <c r="J2911" s="113" t="s">
        <v>330</v>
      </c>
      <c r="K2911" s="113" t="s">
        <v>382</v>
      </c>
      <c r="L2911" s="113" t="s">
        <v>420</v>
      </c>
      <c r="M2911" s="113" t="s">
        <v>388</v>
      </c>
      <c r="N2911" s="113" t="s">
        <v>44</v>
      </c>
      <c r="O2911" s="113" t="s">
        <v>442</v>
      </c>
      <c r="P2911" s="113" t="s">
        <v>824</v>
      </c>
      <c r="Q2911" s="113">
        <v>1</v>
      </c>
      <c r="R2911" s="113" t="s">
        <v>53</v>
      </c>
      <c r="S2911" s="84" t="str">
        <f t="shared" si="315"/>
        <v>TRAVELLER WOOLFELT</v>
      </c>
      <c r="T2911" s="84" t="str">
        <f t="shared" si="318"/>
        <v>черный</v>
      </c>
      <c r="Y2911" s="60">
        <f t="shared" si="319"/>
        <v>2</v>
      </c>
      <c r="Z2911" s="49">
        <f t="shared" si="320"/>
        <v>574</v>
      </c>
      <c r="AA2911" s="60">
        <f t="shared" si="321"/>
        <v>2574</v>
      </c>
    </row>
    <row r="2912" spans="1:27">
      <c r="A2912" s="84" t="str">
        <f t="shared" si="316"/>
        <v>26281011</v>
      </c>
      <c r="B2912" s="84" t="str">
        <f t="shared" si="317"/>
        <v>02-574-09</v>
      </c>
      <c r="C2912" s="113" t="s">
        <v>5197</v>
      </c>
      <c r="D2912" s="113" t="s">
        <v>5193</v>
      </c>
      <c r="E2912" s="113" t="s">
        <v>789</v>
      </c>
      <c r="F2912" s="114">
        <v>63</v>
      </c>
      <c r="G2912" s="113" t="s">
        <v>5194</v>
      </c>
      <c r="H2912" s="113" t="s">
        <v>53</v>
      </c>
      <c r="I2912" s="113" t="s">
        <v>786</v>
      </c>
      <c r="J2912" s="113" t="s">
        <v>330</v>
      </c>
      <c r="K2912" s="113" t="s">
        <v>382</v>
      </c>
      <c r="L2912" s="113" t="s">
        <v>420</v>
      </c>
      <c r="M2912" s="113" t="s">
        <v>388</v>
      </c>
      <c r="N2912" s="113" t="s">
        <v>44</v>
      </c>
      <c r="O2912" s="113" t="s">
        <v>442</v>
      </c>
      <c r="P2912" s="113" t="s">
        <v>824</v>
      </c>
      <c r="Q2912" s="113">
        <v>1</v>
      </c>
      <c r="R2912" s="113" t="s">
        <v>53</v>
      </c>
      <c r="S2912" s="84" t="str">
        <f t="shared" si="315"/>
        <v>TRAVELLER WOOLFELT</v>
      </c>
      <c r="T2912" s="84" t="str">
        <f t="shared" si="318"/>
        <v>черный</v>
      </c>
      <c r="Y2912" s="60">
        <f t="shared" si="319"/>
        <v>2</v>
      </c>
      <c r="Z2912" s="49">
        <f t="shared" si="320"/>
        <v>574</v>
      </c>
      <c r="AA2912" s="60">
        <f t="shared" si="321"/>
        <v>2574</v>
      </c>
    </row>
    <row r="2913" spans="1:27">
      <c r="A2913" s="84" t="str">
        <f t="shared" si="316"/>
        <v>262810179</v>
      </c>
      <c r="B2913" s="84" t="str">
        <f t="shared" si="317"/>
        <v>02-574-02</v>
      </c>
      <c r="C2913" s="113" t="s">
        <v>5198</v>
      </c>
      <c r="D2913" s="113" t="s">
        <v>5199</v>
      </c>
      <c r="E2913" s="113" t="s">
        <v>787</v>
      </c>
      <c r="F2913" s="114">
        <v>57</v>
      </c>
      <c r="G2913" s="113" t="s">
        <v>5194</v>
      </c>
      <c r="H2913" s="113" t="s">
        <v>205</v>
      </c>
      <c r="I2913" s="113" t="s">
        <v>786</v>
      </c>
      <c r="J2913" s="113" t="s">
        <v>330</v>
      </c>
      <c r="K2913" s="113" t="s">
        <v>382</v>
      </c>
      <c r="L2913" s="113" t="s">
        <v>420</v>
      </c>
      <c r="M2913" s="113" t="s">
        <v>388</v>
      </c>
      <c r="N2913" s="113" t="s">
        <v>44</v>
      </c>
      <c r="O2913" s="113" t="s">
        <v>442</v>
      </c>
      <c r="P2913" s="113" t="s">
        <v>824</v>
      </c>
      <c r="Q2913" s="113">
        <v>79</v>
      </c>
      <c r="R2913" s="113" t="s">
        <v>63</v>
      </c>
      <c r="S2913" s="84" t="str">
        <f t="shared" si="315"/>
        <v>TRAVELLER WOOLFELT</v>
      </c>
      <c r="T2913" s="84" t="str">
        <f t="shared" si="318"/>
        <v>песочный</v>
      </c>
      <c r="Y2913" s="60">
        <f t="shared" si="319"/>
        <v>2</v>
      </c>
      <c r="Z2913" s="49">
        <f t="shared" si="320"/>
        <v>574</v>
      </c>
      <c r="AA2913" s="60">
        <f t="shared" si="321"/>
        <v>2574</v>
      </c>
    </row>
    <row r="2914" spans="1:27">
      <c r="A2914" s="84" t="str">
        <f t="shared" si="316"/>
        <v>262810179</v>
      </c>
      <c r="B2914" s="84" t="str">
        <f t="shared" si="317"/>
        <v>02-574-02</v>
      </c>
      <c r="C2914" s="113" t="s">
        <v>5200</v>
      </c>
      <c r="D2914" s="113" t="s">
        <v>5199</v>
      </c>
      <c r="E2914" s="113" t="s">
        <v>785</v>
      </c>
      <c r="F2914" s="114">
        <v>59</v>
      </c>
      <c r="G2914" s="113" t="s">
        <v>5194</v>
      </c>
      <c r="H2914" s="113" t="s">
        <v>205</v>
      </c>
      <c r="I2914" s="113" t="s">
        <v>786</v>
      </c>
      <c r="J2914" s="113" t="s">
        <v>330</v>
      </c>
      <c r="K2914" s="113" t="s">
        <v>382</v>
      </c>
      <c r="L2914" s="113" t="s">
        <v>420</v>
      </c>
      <c r="M2914" s="113" t="s">
        <v>388</v>
      </c>
      <c r="N2914" s="113" t="s">
        <v>44</v>
      </c>
      <c r="O2914" s="113" t="s">
        <v>442</v>
      </c>
      <c r="P2914" s="113" t="s">
        <v>824</v>
      </c>
      <c r="Q2914" s="113">
        <v>79</v>
      </c>
      <c r="R2914" s="113" t="s">
        <v>63</v>
      </c>
      <c r="S2914" s="84" t="str">
        <f t="shared" si="315"/>
        <v>TRAVELLER WOOLFELT</v>
      </c>
      <c r="T2914" s="84" t="str">
        <f t="shared" si="318"/>
        <v>песочный</v>
      </c>
      <c r="Y2914" s="60">
        <f t="shared" si="319"/>
        <v>2</v>
      </c>
      <c r="Z2914" s="49">
        <f t="shared" si="320"/>
        <v>574</v>
      </c>
      <c r="AA2914" s="60">
        <f t="shared" si="321"/>
        <v>2574</v>
      </c>
    </row>
    <row r="2915" spans="1:27">
      <c r="A2915" s="84" t="str">
        <f t="shared" si="316"/>
        <v>262810179</v>
      </c>
      <c r="B2915" s="84" t="str">
        <f t="shared" si="317"/>
        <v>02-574-02</v>
      </c>
      <c r="C2915" s="113" t="s">
        <v>5201</v>
      </c>
      <c r="D2915" s="113" t="s">
        <v>5199</v>
      </c>
      <c r="E2915" s="113" t="s">
        <v>788</v>
      </c>
      <c r="F2915" s="114">
        <v>61</v>
      </c>
      <c r="G2915" s="113" t="s">
        <v>5194</v>
      </c>
      <c r="H2915" s="113" t="s">
        <v>205</v>
      </c>
      <c r="I2915" s="113" t="s">
        <v>786</v>
      </c>
      <c r="J2915" s="113" t="s">
        <v>330</v>
      </c>
      <c r="K2915" s="113" t="s">
        <v>382</v>
      </c>
      <c r="L2915" s="113" t="s">
        <v>420</v>
      </c>
      <c r="M2915" s="113" t="s">
        <v>388</v>
      </c>
      <c r="N2915" s="113" t="s">
        <v>44</v>
      </c>
      <c r="O2915" s="113" t="s">
        <v>442</v>
      </c>
      <c r="P2915" s="113" t="s">
        <v>824</v>
      </c>
      <c r="Q2915" s="113">
        <v>79</v>
      </c>
      <c r="R2915" s="113" t="s">
        <v>63</v>
      </c>
      <c r="S2915" s="84" t="str">
        <f t="shared" si="315"/>
        <v>TRAVELLER WOOLFELT</v>
      </c>
      <c r="T2915" s="84" t="str">
        <f t="shared" si="318"/>
        <v>песочный</v>
      </c>
      <c r="Y2915" s="60">
        <f t="shared" si="319"/>
        <v>2</v>
      </c>
      <c r="Z2915" s="49">
        <f t="shared" si="320"/>
        <v>574</v>
      </c>
      <c r="AA2915" s="60">
        <f t="shared" si="321"/>
        <v>2574</v>
      </c>
    </row>
    <row r="2916" spans="1:27">
      <c r="A2916" s="84" t="str">
        <f t="shared" si="316"/>
        <v>262810179</v>
      </c>
      <c r="B2916" s="84" t="str">
        <f t="shared" si="317"/>
        <v>02-574-02</v>
      </c>
      <c r="C2916" s="113" t="s">
        <v>5202</v>
      </c>
      <c r="D2916" s="113" t="s">
        <v>5199</v>
      </c>
      <c r="E2916" s="113" t="s">
        <v>789</v>
      </c>
      <c r="F2916" s="114">
        <v>63</v>
      </c>
      <c r="G2916" s="113" t="s">
        <v>5194</v>
      </c>
      <c r="H2916" s="113" t="s">
        <v>205</v>
      </c>
      <c r="I2916" s="113" t="s">
        <v>786</v>
      </c>
      <c r="J2916" s="113" t="s">
        <v>330</v>
      </c>
      <c r="K2916" s="113" t="s">
        <v>382</v>
      </c>
      <c r="L2916" s="113" t="s">
        <v>420</v>
      </c>
      <c r="M2916" s="113" t="s">
        <v>388</v>
      </c>
      <c r="N2916" s="113" t="s">
        <v>44</v>
      </c>
      <c r="O2916" s="113" t="s">
        <v>442</v>
      </c>
      <c r="P2916" s="113" t="s">
        <v>824</v>
      </c>
      <c r="Q2916" s="113">
        <v>79</v>
      </c>
      <c r="R2916" s="113" t="s">
        <v>63</v>
      </c>
      <c r="S2916" s="84" t="str">
        <f t="shared" si="315"/>
        <v>TRAVELLER WOOLFELT</v>
      </c>
      <c r="T2916" s="84" t="str">
        <f t="shared" si="318"/>
        <v>песочный</v>
      </c>
      <c r="Y2916" s="60">
        <f t="shared" si="319"/>
        <v>2</v>
      </c>
      <c r="Z2916" s="49">
        <f t="shared" si="320"/>
        <v>574</v>
      </c>
      <c r="AA2916" s="60">
        <f t="shared" si="321"/>
        <v>2574</v>
      </c>
    </row>
    <row r="2917" spans="1:27">
      <c r="A2917" s="84" t="str">
        <f t="shared" si="316"/>
        <v>61701061</v>
      </c>
      <c r="B2917" s="84" t="str">
        <f t="shared" si="317"/>
        <v>02-575-09</v>
      </c>
      <c r="C2917" s="113" t="s">
        <v>5203</v>
      </c>
      <c r="D2917" s="113" t="s">
        <v>5204</v>
      </c>
      <c r="E2917" s="113" t="s">
        <v>787</v>
      </c>
      <c r="F2917" s="114">
        <v>57</v>
      </c>
      <c r="G2917" s="113" t="s">
        <v>5205</v>
      </c>
      <c r="H2917" s="113" t="s">
        <v>53</v>
      </c>
      <c r="I2917" s="113" t="s">
        <v>1026</v>
      </c>
      <c r="J2917" s="113" t="s">
        <v>320</v>
      </c>
      <c r="K2917" s="113" t="s">
        <v>382</v>
      </c>
      <c r="L2917" s="113" t="s">
        <v>420</v>
      </c>
      <c r="M2917" s="113" t="s">
        <v>388</v>
      </c>
      <c r="N2917" s="113" t="s">
        <v>44</v>
      </c>
      <c r="O2917" s="113" t="s">
        <v>428</v>
      </c>
      <c r="P2917" s="113" t="s">
        <v>824</v>
      </c>
      <c r="Q2917" s="113">
        <v>1</v>
      </c>
      <c r="R2917" s="113" t="s">
        <v>53</v>
      </c>
      <c r="S2917" s="84" t="str">
        <f t="shared" si="315"/>
        <v>IVY CAP WOOL</v>
      </c>
      <c r="T2917" s="84" t="str">
        <f t="shared" si="318"/>
        <v>черный</v>
      </c>
      <c r="Y2917" s="60">
        <f t="shared" si="319"/>
        <v>2</v>
      </c>
      <c r="Z2917" s="49">
        <f t="shared" si="320"/>
        <v>575</v>
      </c>
      <c r="AA2917" s="60">
        <f t="shared" si="321"/>
        <v>2575</v>
      </c>
    </row>
    <row r="2918" spans="1:27">
      <c r="A2918" s="84" t="str">
        <f t="shared" si="316"/>
        <v>61701061</v>
      </c>
      <c r="B2918" s="84" t="str">
        <f t="shared" si="317"/>
        <v>02-575-09</v>
      </c>
      <c r="C2918" s="113" t="s">
        <v>5206</v>
      </c>
      <c r="D2918" s="113" t="s">
        <v>5204</v>
      </c>
      <c r="E2918" s="113" t="s">
        <v>785</v>
      </c>
      <c r="F2918" s="114">
        <v>59</v>
      </c>
      <c r="G2918" s="113" t="s">
        <v>5205</v>
      </c>
      <c r="H2918" s="113" t="s">
        <v>53</v>
      </c>
      <c r="I2918" s="113" t="s">
        <v>1026</v>
      </c>
      <c r="J2918" s="113" t="s">
        <v>320</v>
      </c>
      <c r="K2918" s="113" t="s">
        <v>382</v>
      </c>
      <c r="L2918" s="113" t="s">
        <v>420</v>
      </c>
      <c r="M2918" s="113" t="s">
        <v>388</v>
      </c>
      <c r="N2918" s="113" t="s">
        <v>44</v>
      </c>
      <c r="O2918" s="113" t="s">
        <v>428</v>
      </c>
      <c r="P2918" s="113" t="s">
        <v>824</v>
      </c>
      <c r="Q2918" s="113">
        <v>1</v>
      </c>
      <c r="R2918" s="113" t="s">
        <v>53</v>
      </c>
      <c r="S2918" s="84" t="str">
        <f t="shared" si="315"/>
        <v>IVY CAP WOOL</v>
      </c>
      <c r="T2918" s="84" t="str">
        <f t="shared" si="318"/>
        <v>черный</v>
      </c>
      <c r="Y2918" s="60">
        <f t="shared" si="319"/>
        <v>2</v>
      </c>
      <c r="Z2918" s="49">
        <f t="shared" si="320"/>
        <v>575</v>
      </c>
      <c r="AA2918" s="60">
        <f t="shared" si="321"/>
        <v>2575</v>
      </c>
    </row>
    <row r="2919" spans="1:27">
      <c r="A2919" s="84" t="str">
        <f t="shared" si="316"/>
        <v>61701061</v>
      </c>
      <c r="B2919" s="84" t="str">
        <f t="shared" si="317"/>
        <v>02-575-09</v>
      </c>
      <c r="C2919" s="113" t="s">
        <v>5207</v>
      </c>
      <c r="D2919" s="113" t="s">
        <v>5204</v>
      </c>
      <c r="E2919" s="113" t="s">
        <v>788</v>
      </c>
      <c r="F2919" s="114">
        <v>61</v>
      </c>
      <c r="G2919" s="113" t="s">
        <v>5205</v>
      </c>
      <c r="H2919" s="113" t="s">
        <v>53</v>
      </c>
      <c r="I2919" s="113" t="s">
        <v>1026</v>
      </c>
      <c r="J2919" s="113" t="s">
        <v>320</v>
      </c>
      <c r="K2919" s="113" t="s">
        <v>382</v>
      </c>
      <c r="L2919" s="113" t="s">
        <v>420</v>
      </c>
      <c r="M2919" s="113" t="s">
        <v>388</v>
      </c>
      <c r="N2919" s="113" t="s">
        <v>44</v>
      </c>
      <c r="O2919" s="113" t="s">
        <v>428</v>
      </c>
      <c r="P2919" s="113" t="s">
        <v>824</v>
      </c>
      <c r="Q2919" s="113">
        <v>1</v>
      </c>
      <c r="R2919" s="113" t="s">
        <v>53</v>
      </c>
      <c r="S2919" s="84" t="str">
        <f t="shared" si="315"/>
        <v>IVY CAP WOOL</v>
      </c>
      <c r="T2919" s="84" t="str">
        <f t="shared" si="318"/>
        <v>черный</v>
      </c>
      <c r="Y2919" s="60">
        <f t="shared" si="319"/>
        <v>2</v>
      </c>
      <c r="Z2919" s="49">
        <f t="shared" si="320"/>
        <v>575</v>
      </c>
      <c r="AA2919" s="60">
        <f t="shared" si="321"/>
        <v>2575</v>
      </c>
    </row>
    <row r="2920" spans="1:27">
      <c r="A2920" s="84" t="str">
        <f t="shared" si="316"/>
        <v>61701061</v>
      </c>
      <c r="B2920" s="84" t="str">
        <f t="shared" si="317"/>
        <v>02-575-09</v>
      </c>
      <c r="C2920" s="113" t="s">
        <v>5208</v>
      </c>
      <c r="D2920" s="113" t="s">
        <v>5204</v>
      </c>
      <c r="E2920" s="113" t="s">
        <v>789</v>
      </c>
      <c r="F2920" s="114">
        <v>63</v>
      </c>
      <c r="G2920" s="113" t="s">
        <v>5205</v>
      </c>
      <c r="H2920" s="113" t="s">
        <v>53</v>
      </c>
      <c r="I2920" s="113" t="s">
        <v>1026</v>
      </c>
      <c r="J2920" s="113" t="s">
        <v>320</v>
      </c>
      <c r="K2920" s="113" t="s">
        <v>382</v>
      </c>
      <c r="L2920" s="113" t="s">
        <v>420</v>
      </c>
      <c r="M2920" s="113" t="s">
        <v>388</v>
      </c>
      <c r="N2920" s="113" t="s">
        <v>44</v>
      </c>
      <c r="O2920" s="113" t="s">
        <v>428</v>
      </c>
      <c r="P2920" s="113" t="s">
        <v>824</v>
      </c>
      <c r="Q2920" s="113">
        <v>1</v>
      </c>
      <c r="R2920" s="113" t="s">
        <v>53</v>
      </c>
      <c r="S2920" s="84" t="str">
        <f t="shared" si="315"/>
        <v>IVY CAP WOOL</v>
      </c>
      <c r="T2920" s="84" t="str">
        <f t="shared" si="318"/>
        <v>черный</v>
      </c>
      <c r="Y2920" s="60">
        <f t="shared" si="319"/>
        <v>2</v>
      </c>
      <c r="Z2920" s="49">
        <f t="shared" si="320"/>
        <v>575</v>
      </c>
      <c r="AA2920" s="60">
        <f t="shared" si="321"/>
        <v>2575</v>
      </c>
    </row>
    <row r="2921" spans="1:27">
      <c r="A2921" s="84" t="str">
        <f t="shared" si="316"/>
        <v>617010621</v>
      </c>
      <c r="B2921" s="84" t="str">
        <f t="shared" si="317"/>
        <v>02-575-06</v>
      </c>
      <c r="C2921" s="113" t="s">
        <v>5209</v>
      </c>
      <c r="D2921" s="113" t="s">
        <v>5210</v>
      </c>
      <c r="E2921" s="113" t="s">
        <v>787</v>
      </c>
      <c r="F2921" s="114">
        <v>57</v>
      </c>
      <c r="G2921" s="113" t="s">
        <v>5205</v>
      </c>
      <c r="H2921" s="113" t="s">
        <v>71</v>
      </c>
      <c r="I2921" s="113" t="s">
        <v>1026</v>
      </c>
      <c r="J2921" s="113" t="s">
        <v>320</v>
      </c>
      <c r="K2921" s="113" t="s">
        <v>382</v>
      </c>
      <c r="L2921" s="113" t="s">
        <v>420</v>
      </c>
      <c r="M2921" s="113" t="s">
        <v>388</v>
      </c>
      <c r="N2921" s="113" t="s">
        <v>44</v>
      </c>
      <c r="O2921" s="113" t="s">
        <v>428</v>
      </c>
      <c r="P2921" s="113" t="s">
        <v>824</v>
      </c>
      <c r="Q2921" s="113">
        <v>21</v>
      </c>
      <c r="R2921" s="113" t="s">
        <v>71</v>
      </c>
      <c r="S2921" s="84" t="str">
        <f t="shared" si="315"/>
        <v>IVY CAP WOOL</v>
      </c>
      <c r="T2921" s="84" t="str">
        <f t="shared" si="318"/>
        <v>синий</v>
      </c>
      <c r="Y2921" s="60">
        <f t="shared" si="319"/>
        <v>2</v>
      </c>
      <c r="Z2921" s="49">
        <f t="shared" si="320"/>
        <v>575</v>
      </c>
      <c r="AA2921" s="60">
        <f t="shared" si="321"/>
        <v>2575</v>
      </c>
    </row>
    <row r="2922" spans="1:27">
      <c r="A2922" s="84" t="str">
        <f t="shared" si="316"/>
        <v>617010621</v>
      </c>
      <c r="B2922" s="84" t="str">
        <f t="shared" si="317"/>
        <v>02-575-06</v>
      </c>
      <c r="C2922" s="113" t="s">
        <v>5211</v>
      </c>
      <c r="D2922" s="113" t="s">
        <v>5210</v>
      </c>
      <c r="E2922" s="113" t="s">
        <v>785</v>
      </c>
      <c r="F2922" s="114">
        <v>59</v>
      </c>
      <c r="G2922" s="113" t="s">
        <v>5205</v>
      </c>
      <c r="H2922" s="113" t="s">
        <v>71</v>
      </c>
      <c r="I2922" s="113" t="s">
        <v>1026</v>
      </c>
      <c r="J2922" s="113" t="s">
        <v>320</v>
      </c>
      <c r="K2922" s="113" t="s">
        <v>382</v>
      </c>
      <c r="L2922" s="113" t="s">
        <v>420</v>
      </c>
      <c r="M2922" s="113" t="s">
        <v>388</v>
      </c>
      <c r="N2922" s="113" t="s">
        <v>44</v>
      </c>
      <c r="O2922" s="113" t="s">
        <v>428</v>
      </c>
      <c r="P2922" s="113" t="s">
        <v>824</v>
      </c>
      <c r="Q2922" s="113">
        <v>21</v>
      </c>
      <c r="R2922" s="113" t="s">
        <v>71</v>
      </c>
      <c r="S2922" s="84" t="str">
        <f t="shared" si="315"/>
        <v>IVY CAP WOOL</v>
      </c>
      <c r="T2922" s="84" t="str">
        <f t="shared" si="318"/>
        <v>синий</v>
      </c>
      <c r="Y2922" s="60">
        <f t="shared" si="319"/>
        <v>2</v>
      </c>
      <c r="Z2922" s="49">
        <f t="shared" si="320"/>
        <v>575</v>
      </c>
      <c r="AA2922" s="60">
        <f t="shared" si="321"/>
        <v>2575</v>
      </c>
    </row>
    <row r="2923" spans="1:27">
      <c r="A2923" s="84" t="str">
        <f t="shared" si="316"/>
        <v>617010621</v>
      </c>
      <c r="B2923" s="84" t="str">
        <f t="shared" si="317"/>
        <v>02-575-06</v>
      </c>
      <c r="C2923" s="113" t="s">
        <v>5212</v>
      </c>
      <c r="D2923" s="113" t="s">
        <v>5210</v>
      </c>
      <c r="E2923" s="113" t="s">
        <v>788</v>
      </c>
      <c r="F2923" s="114">
        <v>61</v>
      </c>
      <c r="G2923" s="113" t="s">
        <v>5205</v>
      </c>
      <c r="H2923" s="113" t="s">
        <v>71</v>
      </c>
      <c r="I2923" s="113" t="s">
        <v>1026</v>
      </c>
      <c r="J2923" s="113" t="s">
        <v>320</v>
      </c>
      <c r="K2923" s="113" t="s">
        <v>382</v>
      </c>
      <c r="L2923" s="113" t="s">
        <v>420</v>
      </c>
      <c r="M2923" s="113" t="s">
        <v>388</v>
      </c>
      <c r="N2923" s="113" t="s">
        <v>44</v>
      </c>
      <c r="O2923" s="113" t="s">
        <v>428</v>
      </c>
      <c r="P2923" s="113" t="s">
        <v>824</v>
      </c>
      <c r="Q2923" s="113">
        <v>21</v>
      </c>
      <c r="R2923" s="113" t="s">
        <v>71</v>
      </c>
      <c r="S2923" s="84" t="str">
        <f t="shared" si="315"/>
        <v>IVY CAP WOOL</v>
      </c>
      <c r="T2923" s="84" t="str">
        <f t="shared" si="318"/>
        <v>синий</v>
      </c>
      <c r="Y2923" s="60">
        <f t="shared" si="319"/>
        <v>2</v>
      </c>
      <c r="Z2923" s="49">
        <f t="shared" si="320"/>
        <v>575</v>
      </c>
      <c r="AA2923" s="60">
        <f t="shared" si="321"/>
        <v>2575</v>
      </c>
    </row>
    <row r="2924" spans="1:27">
      <c r="A2924" s="84" t="str">
        <f t="shared" si="316"/>
        <v>617010621</v>
      </c>
      <c r="B2924" s="84" t="str">
        <f t="shared" si="317"/>
        <v>02-575-06</v>
      </c>
      <c r="C2924" s="113" t="s">
        <v>5213</v>
      </c>
      <c r="D2924" s="113" t="s">
        <v>5210</v>
      </c>
      <c r="E2924" s="113" t="s">
        <v>789</v>
      </c>
      <c r="F2924" s="114">
        <v>63</v>
      </c>
      <c r="G2924" s="113" t="s">
        <v>5205</v>
      </c>
      <c r="H2924" s="113" t="s">
        <v>71</v>
      </c>
      <c r="I2924" s="113" t="s">
        <v>1026</v>
      </c>
      <c r="J2924" s="113" t="s">
        <v>320</v>
      </c>
      <c r="K2924" s="113" t="s">
        <v>382</v>
      </c>
      <c r="L2924" s="113" t="s">
        <v>420</v>
      </c>
      <c r="M2924" s="113" t="s">
        <v>388</v>
      </c>
      <c r="N2924" s="113" t="s">
        <v>44</v>
      </c>
      <c r="O2924" s="113" t="s">
        <v>428</v>
      </c>
      <c r="P2924" s="113" t="s">
        <v>824</v>
      </c>
      <c r="Q2924" s="113">
        <v>21</v>
      </c>
      <c r="R2924" s="113" t="s">
        <v>71</v>
      </c>
      <c r="S2924" s="84" t="str">
        <f t="shared" si="315"/>
        <v>IVY CAP WOOL</v>
      </c>
      <c r="T2924" s="84" t="str">
        <f t="shared" si="318"/>
        <v>синий</v>
      </c>
      <c r="Y2924" s="60">
        <f t="shared" si="319"/>
        <v>2</v>
      </c>
      <c r="Z2924" s="49">
        <f t="shared" si="320"/>
        <v>575</v>
      </c>
      <c r="AA2924" s="60">
        <f t="shared" si="321"/>
        <v>2575</v>
      </c>
    </row>
    <row r="2925" spans="1:27">
      <c r="A2925" s="84" t="str">
        <f t="shared" si="316"/>
        <v>6380322285</v>
      </c>
      <c r="B2925" s="84" t="str">
        <f t="shared" si="317"/>
        <v>02-576-06</v>
      </c>
      <c r="C2925" s="113" t="s">
        <v>5214</v>
      </c>
      <c r="D2925" s="113" t="s">
        <v>5215</v>
      </c>
      <c r="E2925" s="113" t="s">
        <v>787</v>
      </c>
      <c r="F2925" s="114">
        <v>57</v>
      </c>
      <c r="G2925" s="113" t="s">
        <v>5216</v>
      </c>
      <c r="H2925" s="113" t="s">
        <v>746</v>
      </c>
      <c r="I2925" s="113" t="s">
        <v>786</v>
      </c>
      <c r="J2925" s="113" t="s">
        <v>324</v>
      </c>
      <c r="K2925" s="113" t="s">
        <v>382</v>
      </c>
      <c r="L2925" s="113" t="s">
        <v>420</v>
      </c>
      <c r="M2925" s="113" t="s">
        <v>388</v>
      </c>
      <c r="N2925" s="113" t="s">
        <v>44</v>
      </c>
      <c r="O2925" s="113" t="s">
        <v>428</v>
      </c>
      <c r="P2925" s="113" t="s">
        <v>824</v>
      </c>
      <c r="Q2925" s="113">
        <v>285</v>
      </c>
      <c r="R2925" s="113" t="s">
        <v>71</v>
      </c>
      <c r="S2925" s="84" t="str">
        <f t="shared" si="315"/>
        <v>DRIVER CAP VIRGIN WOOL</v>
      </c>
      <c r="T2925" s="84" t="str">
        <f t="shared" si="318"/>
        <v>синий / зеленый / коричневый</v>
      </c>
      <c r="Y2925" s="60">
        <f t="shared" si="319"/>
        <v>2</v>
      </c>
      <c r="Z2925" s="49">
        <f t="shared" si="320"/>
        <v>576</v>
      </c>
      <c r="AA2925" s="60">
        <f t="shared" si="321"/>
        <v>2576</v>
      </c>
    </row>
    <row r="2926" spans="1:27">
      <c r="A2926" s="84" t="str">
        <f t="shared" si="316"/>
        <v>6380322285</v>
      </c>
      <c r="B2926" s="84" t="str">
        <f t="shared" si="317"/>
        <v>02-576-06</v>
      </c>
      <c r="C2926" s="113" t="s">
        <v>5217</v>
      </c>
      <c r="D2926" s="113" t="s">
        <v>5215</v>
      </c>
      <c r="E2926" s="113" t="s">
        <v>785</v>
      </c>
      <c r="F2926" s="114">
        <v>59</v>
      </c>
      <c r="G2926" s="113" t="s">
        <v>5216</v>
      </c>
      <c r="H2926" s="113" t="s">
        <v>746</v>
      </c>
      <c r="I2926" s="113" t="s">
        <v>786</v>
      </c>
      <c r="J2926" s="113" t="s">
        <v>324</v>
      </c>
      <c r="K2926" s="113" t="s">
        <v>382</v>
      </c>
      <c r="L2926" s="113" t="s">
        <v>420</v>
      </c>
      <c r="M2926" s="113" t="s">
        <v>388</v>
      </c>
      <c r="N2926" s="113" t="s">
        <v>44</v>
      </c>
      <c r="O2926" s="113" t="s">
        <v>428</v>
      </c>
      <c r="P2926" s="113" t="s">
        <v>824</v>
      </c>
      <c r="Q2926" s="113">
        <v>285</v>
      </c>
      <c r="R2926" s="113" t="s">
        <v>71</v>
      </c>
      <c r="S2926" s="84" t="str">
        <f t="shared" si="315"/>
        <v>DRIVER CAP VIRGIN WOOL</v>
      </c>
      <c r="T2926" s="84" t="str">
        <f t="shared" si="318"/>
        <v>синий / зеленый / коричневый</v>
      </c>
      <c r="Y2926" s="60">
        <f t="shared" si="319"/>
        <v>2</v>
      </c>
      <c r="Z2926" s="49">
        <f t="shared" si="320"/>
        <v>576</v>
      </c>
      <c r="AA2926" s="60">
        <f t="shared" si="321"/>
        <v>2576</v>
      </c>
    </row>
    <row r="2927" spans="1:27">
      <c r="A2927" s="84" t="str">
        <f t="shared" si="316"/>
        <v>6380322285</v>
      </c>
      <c r="B2927" s="84" t="str">
        <f t="shared" si="317"/>
        <v>02-576-06</v>
      </c>
      <c r="C2927" s="113" t="s">
        <v>5218</v>
      </c>
      <c r="D2927" s="113" t="s">
        <v>5215</v>
      </c>
      <c r="E2927" s="113" t="s">
        <v>788</v>
      </c>
      <c r="F2927" s="114">
        <v>61</v>
      </c>
      <c r="G2927" s="113" t="s">
        <v>5216</v>
      </c>
      <c r="H2927" s="113" t="s">
        <v>746</v>
      </c>
      <c r="I2927" s="113" t="s">
        <v>786</v>
      </c>
      <c r="J2927" s="113" t="s">
        <v>324</v>
      </c>
      <c r="K2927" s="113" t="s">
        <v>382</v>
      </c>
      <c r="L2927" s="113" t="s">
        <v>420</v>
      </c>
      <c r="M2927" s="113" t="s">
        <v>388</v>
      </c>
      <c r="N2927" s="113" t="s">
        <v>44</v>
      </c>
      <c r="O2927" s="113" t="s">
        <v>428</v>
      </c>
      <c r="P2927" s="113" t="s">
        <v>824</v>
      </c>
      <c r="Q2927" s="113">
        <v>285</v>
      </c>
      <c r="R2927" s="113" t="s">
        <v>71</v>
      </c>
      <c r="S2927" s="84" t="str">
        <f t="shared" si="315"/>
        <v>DRIVER CAP VIRGIN WOOL</v>
      </c>
      <c r="T2927" s="84" t="str">
        <f t="shared" si="318"/>
        <v>синий / зеленый / коричневый</v>
      </c>
      <c r="Y2927" s="60">
        <f t="shared" si="319"/>
        <v>2</v>
      </c>
      <c r="Z2927" s="49">
        <f t="shared" si="320"/>
        <v>576</v>
      </c>
      <c r="AA2927" s="60">
        <f t="shared" si="321"/>
        <v>2576</v>
      </c>
    </row>
    <row r="2928" spans="1:27">
      <c r="A2928" s="84" t="str">
        <f t="shared" si="316"/>
        <v>6380322285</v>
      </c>
      <c r="B2928" s="84" t="str">
        <f t="shared" si="317"/>
        <v>02-576-06</v>
      </c>
      <c r="C2928" s="113" t="s">
        <v>5219</v>
      </c>
      <c r="D2928" s="113" t="s">
        <v>5215</v>
      </c>
      <c r="E2928" s="113" t="s">
        <v>789</v>
      </c>
      <c r="F2928" s="114">
        <v>63</v>
      </c>
      <c r="G2928" s="113" t="s">
        <v>5216</v>
      </c>
      <c r="H2928" s="113" t="s">
        <v>746</v>
      </c>
      <c r="I2928" s="113" t="s">
        <v>786</v>
      </c>
      <c r="J2928" s="113" t="s">
        <v>324</v>
      </c>
      <c r="K2928" s="113" t="s">
        <v>382</v>
      </c>
      <c r="L2928" s="113" t="s">
        <v>420</v>
      </c>
      <c r="M2928" s="113" t="s">
        <v>388</v>
      </c>
      <c r="N2928" s="113" t="s">
        <v>44</v>
      </c>
      <c r="O2928" s="113" t="s">
        <v>428</v>
      </c>
      <c r="P2928" s="113" t="s">
        <v>824</v>
      </c>
      <c r="Q2928" s="113">
        <v>285</v>
      </c>
      <c r="R2928" s="113" t="s">
        <v>71</v>
      </c>
      <c r="S2928" s="84" t="str">
        <f t="shared" si="315"/>
        <v>DRIVER CAP VIRGIN WOOL</v>
      </c>
      <c r="T2928" s="84" t="str">
        <f t="shared" si="318"/>
        <v>синий / зеленый / коричневый</v>
      </c>
      <c r="Y2928" s="60">
        <f t="shared" si="319"/>
        <v>2</v>
      </c>
      <c r="Z2928" s="49">
        <f t="shared" si="320"/>
        <v>576</v>
      </c>
      <c r="AA2928" s="60">
        <f t="shared" si="321"/>
        <v>2576</v>
      </c>
    </row>
    <row r="2929" spans="1:27">
      <c r="A2929" s="84" t="str">
        <f t="shared" si="316"/>
        <v>6380502321</v>
      </c>
      <c r="B2929" s="84" t="str">
        <f t="shared" si="317"/>
        <v>02-087-19</v>
      </c>
      <c r="C2929" s="113" t="s">
        <v>5220</v>
      </c>
      <c r="D2929" s="113" t="s">
        <v>5221</v>
      </c>
      <c r="E2929" s="113" t="s">
        <v>787</v>
      </c>
      <c r="F2929" s="114">
        <v>57</v>
      </c>
      <c r="G2929" s="113" t="s">
        <v>1117</v>
      </c>
      <c r="H2929" s="113" t="s">
        <v>233</v>
      </c>
      <c r="I2929" s="113" t="s">
        <v>786</v>
      </c>
      <c r="J2929" s="113" t="s">
        <v>324</v>
      </c>
      <c r="K2929" s="113" t="s">
        <v>382</v>
      </c>
      <c r="L2929" s="113" t="s">
        <v>420</v>
      </c>
      <c r="M2929" s="113" t="s">
        <v>388</v>
      </c>
      <c r="N2929" s="113" t="s">
        <v>44</v>
      </c>
      <c r="O2929" s="113" t="s">
        <v>433</v>
      </c>
      <c r="P2929" s="113" t="s">
        <v>824</v>
      </c>
      <c r="Q2929" s="113">
        <v>321</v>
      </c>
      <c r="R2929" s="113" t="s">
        <v>71</v>
      </c>
      <c r="S2929" s="84" t="str">
        <f t="shared" si="315"/>
        <v>BELFAST WOOLRICH</v>
      </c>
      <c r="T2929" s="84" t="str">
        <f t="shared" si="318"/>
        <v>светло-синий</v>
      </c>
      <c r="Y2929" s="60">
        <f t="shared" si="319"/>
        <v>2</v>
      </c>
      <c r="Z2929" s="49">
        <f t="shared" si="320"/>
        <v>87</v>
      </c>
      <c r="AA2929" s="60">
        <f t="shared" si="321"/>
        <v>2087</v>
      </c>
    </row>
    <row r="2930" spans="1:27">
      <c r="A2930" s="84" t="str">
        <f t="shared" si="316"/>
        <v>6380502321</v>
      </c>
      <c r="B2930" s="84" t="str">
        <f t="shared" si="317"/>
        <v>02-087-19</v>
      </c>
      <c r="C2930" s="113" t="s">
        <v>5222</v>
      </c>
      <c r="D2930" s="113" t="s">
        <v>5221</v>
      </c>
      <c r="E2930" s="113" t="s">
        <v>797</v>
      </c>
      <c r="F2930" s="114">
        <v>58</v>
      </c>
      <c r="G2930" s="113" t="s">
        <v>1117</v>
      </c>
      <c r="H2930" s="113" t="s">
        <v>233</v>
      </c>
      <c r="I2930" s="113" t="s">
        <v>786</v>
      </c>
      <c r="J2930" s="113" t="s">
        <v>324</v>
      </c>
      <c r="K2930" s="113" t="s">
        <v>382</v>
      </c>
      <c r="L2930" s="113" t="s">
        <v>420</v>
      </c>
      <c r="M2930" s="113" t="s">
        <v>388</v>
      </c>
      <c r="N2930" s="113" t="s">
        <v>44</v>
      </c>
      <c r="O2930" s="113" t="s">
        <v>433</v>
      </c>
      <c r="P2930" s="113" t="s">
        <v>824</v>
      </c>
      <c r="Q2930" s="113">
        <v>321</v>
      </c>
      <c r="R2930" s="113" t="s">
        <v>71</v>
      </c>
      <c r="S2930" s="84" t="str">
        <f t="shared" si="315"/>
        <v>BELFAST WOOLRICH</v>
      </c>
      <c r="T2930" s="84" t="str">
        <f t="shared" si="318"/>
        <v>светло-синий</v>
      </c>
      <c r="Y2930" s="60">
        <f t="shared" si="319"/>
        <v>2</v>
      </c>
      <c r="Z2930" s="49">
        <f t="shared" si="320"/>
        <v>87</v>
      </c>
      <c r="AA2930" s="60">
        <f t="shared" si="321"/>
        <v>2087</v>
      </c>
    </row>
    <row r="2931" spans="1:27">
      <c r="A2931" s="84" t="str">
        <f t="shared" si="316"/>
        <v>6380502321</v>
      </c>
      <c r="B2931" s="84" t="str">
        <f t="shared" si="317"/>
        <v>02-087-19</v>
      </c>
      <c r="C2931" s="113" t="s">
        <v>5223</v>
      </c>
      <c r="D2931" s="113" t="s">
        <v>5221</v>
      </c>
      <c r="E2931" s="113" t="s">
        <v>785</v>
      </c>
      <c r="F2931" s="114">
        <v>59</v>
      </c>
      <c r="G2931" s="113" t="s">
        <v>1117</v>
      </c>
      <c r="H2931" s="113" t="s">
        <v>233</v>
      </c>
      <c r="I2931" s="113" t="s">
        <v>786</v>
      </c>
      <c r="J2931" s="113" t="s">
        <v>324</v>
      </c>
      <c r="K2931" s="113" t="s">
        <v>382</v>
      </c>
      <c r="L2931" s="113" t="s">
        <v>420</v>
      </c>
      <c r="M2931" s="113" t="s">
        <v>388</v>
      </c>
      <c r="N2931" s="113" t="s">
        <v>44</v>
      </c>
      <c r="O2931" s="113" t="s">
        <v>433</v>
      </c>
      <c r="P2931" s="113" t="s">
        <v>824</v>
      </c>
      <c r="Q2931" s="113">
        <v>321</v>
      </c>
      <c r="R2931" s="113" t="s">
        <v>71</v>
      </c>
      <c r="S2931" s="84" t="str">
        <f t="shared" si="315"/>
        <v>BELFAST WOOLRICH</v>
      </c>
      <c r="T2931" s="84" t="str">
        <f t="shared" si="318"/>
        <v>светло-синий</v>
      </c>
      <c r="Y2931" s="60">
        <f t="shared" si="319"/>
        <v>2</v>
      </c>
      <c r="Z2931" s="49">
        <f t="shared" si="320"/>
        <v>87</v>
      </c>
      <c r="AA2931" s="60">
        <f t="shared" si="321"/>
        <v>2087</v>
      </c>
    </row>
    <row r="2932" spans="1:27">
      <c r="A2932" s="84" t="str">
        <f t="shared" si="316"/>
        <v>6380502321</v>
      </c>
      <c r="B2932" s="84" t="str">
        <f t="shared" si="317"/>
        <v>02-087-19</v>
      </c>
      <c r="C2932" s="113" t="s">
        <v>5224</v>
      </c>
      <c r="D2932" s="113" t="s">
        <v>5221</v>
      </c>
      <c r="E2932" s="113" t="s">
        <v>798</v>
      </c>
      <c r="F2932" s="114">
        <v>60</v>
      </c>
      <c r="G2932" s="113" t="s">
        <v>1117</v>
      </c>
      <c r="H2932" s="113" t="s">
        <v>233</v>
      </c>
      <c r="I2932" s="113" t="s">
        <v>786</v>
      </c>
      <c r="J2932" s="113" t="s">
        <v>324</v>
      </c>
      <c r="K2932" s="113" t="s">
        <v>382</v>
      </c>
      <c r="L2932" s="113" t="s">
        <v>420</v>
      </c>
      <c r="M2932" s="113" t="s">
        <v>388</v>
      </c>
      <c r="N2932" s="113" t="s">
        <v>44</v>
      </c>
      <c r="O2932" s="113" t="s">
        <v>433</v>
      </c>
      <c r="P2932" s="113" t="s">
        <v>824</v>
      </c>
      <c r="Q2932" s="113">
        <v>321</v>
      </c>
      <c r="R2932" s="113" t="s">
        <v>71</v>
      </c>
      <c r="S2932" s="84" t="str">
        <f t="shared" si="315"/>
        <v>BELFAST WOOLRICH</v>
      </c>
      <c r="T2932" s="84" t="str">
        <f t="shared" si="318"/>
        <v>светло-синий</v>
      </c>
      <c r="Y2932" s="60">
        <f t="shared" si="319"/>
        <v>2</v>
      </c>
      <c r="Z2932" s="49">
        <f t="shared" si="320"/>
        <v>87</v>
      </c>
      <c r="AA2932" s="60">
        <f t="shared" si="321"/>
        <v>2087</v>
      </c>
    </row>
    <row r="2933" spans="1:27">
      <c r="A2933" s="84" t="str">
        <f t="shared" si="316"/>
        <v>6380502321</v>
      </c>
      <c r="B2933" s="84" t="str">
        <f t="shared" si="317"/>
        <v>02-087-19</v>
      </c>
      <c r="C2933" s="113" t="s">
        <v>5225</v>
      </c>
      <c r="D2933" s="113" t="s">
        <v>5221</v>
      </c>
      <c r="E2933" s="113" t="s">
        <v>788</v>
      </c>
      <c r="F2933" s="114">
        <v>61</v>
      </c>
      <c r="G2933" s="113" t="s">
        <v>1117</v>
      </c>
      <c r="H2933" s="113" t="s">
        <v>233</v>
      </c>
      <c r="I2933" s="113" t="s">
        <v>786</v>
      </c>
      <c r="J2933" s="113" t="s">
        <v>324</v>
      </c>
      <c r="K2933" s="113" t="s">
        <v>382</v>
      </c>
      <c r="L2933" s="113" t="s">
        <v>420</v>
      </c>
      <c r="M2933" s="113" t="s">
        <v>388</v>
      </c>
      <c r="N2933" s="113" t="s">
        <v>44</v>
      </c>
      <c r="O2933" s="113" t="s">
        <v>433</v>
      </c>
      <c r="P2933" s="113" t="s">
        <v>824</v>
      </c>
      <c r="Q2933" s="113">
        <v>321</v>
      </c>
      <c r="R2933" s="113" t="s">
        <v>71</v>
      </c>
      <c r="S2933" s="84" t="str">
        <f t="shared" si="315"/>
        <v>BELFAST WOOLRICH</v>
      </c>
      <c r="T2933" s="84" t="str">
        <f t="shared" si="318"/>
        <v>светло-синий</v>
      </c>
      <c r="Y2933" s="60">
        <f t="shared" si="319"/>
        <v>2</v>
      </c>
      <c r="Z2933" s="49">
        <f t="shared" si="320"/>
        <v>87</v>
      </c>
      <c r="AA2933" s="60">
        <f t="shared" si="321"/>
        <v>2087</v>
      </c>
    </row>
    <row r="2934" spans="1:27">
      <c r="A2934" s="84" t="str">
        <f t="shared" si="316"/>
        <v>6380502321</v>
      </c>
      <c r="B2934" s="84" t="str">
        <f t="shared" si="317"/>
        <v>02-087-19</v>
      </c>
      <c r="C2934" s="113" t="s">
        <v>5226</v>
      </c>
      <c r="D2934" s="113" t="s">
        <v>5221</v>
      </c>
      <c r="E2934" s="113" t="s">
        <v>789</v>
      </c>
      <c r="F2934" s="114">
        <v>63</v>
      </c>
      <c r="G2934" s="113" t="s">
        <v>1117</v>
      </c>
      <c r="H2934" s="113" t="s">
        <v>233</v>
      </c>
      <c r="I2934" s="113" t="s">
        <v>786</v>
      </c>
      <c r="J2934" s="113" t="s">
        <v>324</v>
      </c>
      <c r="K2934" s="113" t="s">
        <v>382</v>
      </c>
      <c r="L2934" s="113" t="s">
        <v>420</v>
      </c>
      <c r="M2934" s="113" t="s">
        <v>388</v>
      </c>
      <c r="N2934" s="113" t="s">
        <v>44</v>
      </c>
      <c r="O2934" s="113" t="s">
        <v>433</v>
      </c>
      <c r="P2934" s="113" t="s">
        <v>824</v>
      </c>
      <c r="Q2934" s="113">
        <v>321</v>
      </c>
      <c r="R2934" s="113" t="s">
        <v>71</v>
      </c>
      <c r="S2934" s="84" t="str">
        <f t="shared" si="315"/>
        <v>BELFAST WOOLRICH</v>
      </c>
      <c r="T2934" s="84" t="str">
        <f t="shared" si="318"/>
        <v>светло-синий</v>
      </c>
      <c r="Y2934" s="60">
        <f t="shared" si="319"/>
        <v>2</v>
      </c>
      <c r="Z2934" s="49">
        <f t="shared" si="320"/>
        <v>87</v>
      </c>
      <c r="AA2934" s="60">
        <f t="shared" si="321"/>
        <v>2087</v>
      </c>
    </row>
    <row r="2935" spans="1:27">
      <c r="A2935" s="84" t="str">
        <f t="shared" si="316"/>
        <v>6380502351</v>
      </c>
      <c r="B2935" s="84" t="str">
        <f t="shared" si="317"/>
        <v>02-087-07</v>
      </c>
      <c r="C2935" s="113" t="s">
        <v>5227</v>
      </c>
      <c r="D2935" s="113" t="s">
        <v>5228</v>
      </c>
      <c r="E2935" s="113" t="s">
        <v>787</v>
      </c>
      <c r="F2935" s="114">
        <v>57</v>
      </c>
      <c r="G2935" s="113" t="s">
        <v>1117</v>
      </c>
      <c r="H2935" s="113" t="s">
        <v>269</v>
      </c>
      <c r="I2935" s="113" t="s">
        <v>786</v>
      </c>
      <c r="J2935" s="113" t="s">
        <v>324</v>
      </c>
      <c r="K2935" s="113" t="s">
        <v>382</v>
      </c>
      <c r="L2935" s="113" t="s">
        <v>420</v>
      </c>
      <c r="M2935" s="113" t="s">
        <v>388</v>
      </c>
      <c r="N2935" s="113" t="s">
        <v>44</v>
      </c>
      <c r="O2935" s="113" t="s">
        <v>433</v>
      </c>
      <c r="P2935" s="113" t="s">
        <v>824</v>
      </c>
      <c r="Q2935" s="113">
        <v>351</v>
      </c>
      <c r="R2935" s="113" t="s">
        <v>60</v>
      </c>
      <c r="S2935" s="84" t="str">
        <f t="shared" si="315"/>
        <v>BELFAST WOOLRICH</v>
      </c>
      <c r="T2935" s="84" t="str">
        <f t="shared" si="318"/>
        <v>темно-зеленый</v>
      </c>
      <c r="Y2935" s="60">
        <f t="shared" si="319"/>
        <v>2</v>
      </c>
      <c r="Z2935" s="49">
        <f t="shared" si="320"/>
        <v>87</v>
      </c>
      <c r="AA2935" s="60">
        <f t="shared" si="321"/>
        <v>2087</v>
      </c>
    </row>
    <row r="2936" spans="1:27">
      <c r="A2936" s="84" t="str">
        <f t="shared" si="316"/>
        <v>6380502351</v>
      </c>
      <c r="B2936" s="84" t="str">
        <f t="shared" si="317"/>
        <v>02-087-07</v>
      </c>
      <c r="C2936" s="113" t="s">
        <v>5229</v>
      </c>
      <c r="D2936" s="113" t="s">
        <v>5228</v>
      </c>
      <c r="E2936" s="113" t="s">
        <v>797</v>
      </c>
      <c r="F2936" s="114">
        <v>58</v>
      </c>
      <c r="G2936" s="113" t="s">
        <v>1117</v>
      </c>
      <c r="H2936" s="113" t="s">
        <v>269</v>
      </c>
      <c r="I2936" s="113" t="s">
        <v>786</v>
      </c>
      <c r="J2936" s="113" t="s">
        <v>324</v>
      </c>
      <c r="K2936" s="113" t="s">
        <v>382</v>
      </c>
      <c r="L2936" s="113" t="s">
        <v>420</v>
      </c>
      <c r="M2936" s="113" t="s">
        <v>388</v>
      </c>
      <c r="N2936" s="113" t="s">
        <v>44</v>
      </c>
      <c r="O2936" s="113" t="s">
        <v>433</v>
      </c>
      <c r="P2936" s="113" t="s">
        <v>824</v>
      </c>
      <c r="Q2936" s="113">
        <v>351</v>
      </c>
      <c r="R2936" s="113" t="s">
        <v>60</v>
      </c>
      <c r="S2936" s="84" t="str">
        <f t="shared" si="315"/>
        <v>BELFAST WOOLRICH</v>
      </c>
      <c r="T2936" s="84" t="str">
        <f t="shared" si="318"/>
        <v>темно-зеленый</v>
      </c>
      <c r="Y2936" s="60">
        <f t="shared" si="319"/>
        <v>2</v>
      </c>
      <c r="Z2936" s="49">
        <f t="shared" si="320"/>
        <v>87</v>
      </c>
      <c r="AA2936" s="60">
        <f t="shared" si="321"/>
        <v>2087</v>
      </c>
    </row>
    <row r="2937" spans="1:27">
      <c r="A2937" s="84" t="str">
        <f t="shared" si="316"/>
        <v>6380502351</v>
      </c>
      <c r="B2937" s="84" t="str">
        <f t="shared" si="317"/>
        <v>02-087-07</v>
      </c>
      <c r="C2937" s="113" t="s">
        <v>5230</v>
      </c>
      <c r="D2937" s="113" t="s">
        <v>5228</v>
      </c>
      <c r="E2937" s="113" t="s">
        <v>785</v>
      </c>
      <c r="F2937" s="114">
        <v>59</v>
      </c>
      <c r="G2937" s="113" t="s">
        <v>1117</v>
      </c>
      <c r="H2937" s="113" t="s">
        <v>269</v>
      </c>
      <c r="I2937" s="113" t="s">
        <v>786</v>
      </c>
      <c r="J2937" s="113" t="s">
        <v>324</v>
      </c>
      <c r="K2937" s="113" t="s">
        <v>382</v>
      </c>
      <c r="L2937" s="113" t="s">
        <v>420</v>
      </c>
      <c r="M2937" s="113" t="s">
        <v>388</v>
      </c>
      <c r="N2937" s="113" t="s">
        <v>44</v>
      </c>
      <c r="O2937" s="113" t="s">
        <v>433</v>
      </c>
      <c r="P2937" s="113" t="s">
        <v>824</v>
      </c>
      <c r="Q2937" s="113">
        <v>351</v>
      </c>
      <c r="R2937" s="113" t="s">
        <v>60</v>
      </c>
      <c r="S2937" s="84" t="str">
        <f t="shared" si="315"/>
        <v>BELFAST WOOLRICH</v>
      </c>
      <c r="T2937" s="84" t="str">
        <f t="shared" si="318"/>
        <v>темно-зеленый</v>
      </c>
      <c r="Y2937" s="60">
        <f t="shared" si="319"/>
        <v>2</v>
      </c>
      <c r="Z2937" s="49">
        <f t="shared" si="320"/>
        <v>87</v>
      </c>
      <c r="AA2937" s="60">
        <f t="shared" si="321"/>
        <v>2087</v>
      </c>
    </row>
    <row r="2938" spans="1:27">
      <c r="A2938" s="84" t="str">
        <f t="shared" si="316"/>
        <v>6380502351</v>
      </c>
      <c r="B2938" s="84" t="str">
        <f t="shared" si="317"/>
        <v>02-087-07</v>
      </c>
      <c r="C2938" s="113" t="s">
        <v>5231</v>
      </c>
      <c r="D2938" s="113" t="s">
        <v>5228</v>
      </c>
      <c r="E2938" s="113" t="s">
        <v>798</v>
      </c>
      <c r="F2938" s="114">
        <v>60</v>
      </c>
      <c r="G2938" s="113" t="s">
        <v>1117</v>
      </c>
      <c r="H2938" s="113" t="s">
        <v>269</v>
      </c>
      <c r="I2938" s="113" t="s">
        <v>786</v>
      </c>
      <c r="J2938" s="113" t="s">
        <v>324</v>
      </c>
      <c r="K2938" s="113" t="s">
        <v>382</v>
      </c>
      <c r="L2938" s="113" t="s">
        <v>420</v>
      </c>
      <c r="M2938" s="113" t="s">
        <v>388</v>
      </c>
      <c r="N2938" s="113" t="s">
        <v>44</v>
      </c>
      <c r="O2938" s="113" t="s">
        <v>433</v>
      </c>
      <c r="P2938" s="113" t="s">
        <v>824</v>
      </c>
      <c r="Q2938" s="113">
        <v>351</v>
      </c>
      <c r="R2938" s="113" t="s">
        <v>60</v>
      </c>
      <c r="S2938" s="84" t="str">
        <f t="shared" si="315"/>
        <v>BELFAST WOOLRICH</v>
      </c>
      <c r="T2938" s="84" t="str">
        <f t="shared" si="318"/>
        <v>темно-зеленый</v>
      </c>
      <c r="Y2938" s="60">
        <f t="shared" si="319"/>
        <v>2</v>
      </c>
      <c r="Z2938" s="49">
        <f t="shared" si="320"/>
        <v>87</v>
      </c>
      <c r="AA2938" s="60">
        <f t="shared" si="321"/>
        <v>2087</v>
      </c>
    </row>
    <row r="2939" spans="1:27">
      <c r="A2939" s="84" t="str">
        <f t="shared" si="316"/>
        <v>6380502351</v>
      </c>
      <c r="B2939" s="84" t="str">
        <f t="shared" si="317"/>
        <v>02-087-07</v>
      </c>
      <c r="C2939" s="113" t="s">
        <v>5232</v>
      </c>
      <c r="D2939" s="113" t="s">
        <v>5228</v>
      </c>
      <c r="E2939" s="113" t="s">
        <v>788</v>
      </c>
      <c r="F2939" s="114">
        <v>61</v>
      </c>
      <c r="G2939" s="113" t="s">
        <v>1117</v>
      </c>
      <c r="H2939" s="113" t="s">
        <v>269</v>
      </c>
      <c r="I2939" s="113" t="s">
        <v>786</v>
      </c>
      <c r="J2939" s="113" t="s">
        <v>324</v>
      </c>
      <c r="K2939" s="113" t="s">
        <v>382</v>
      </c>
      <c r="L2939" s="113" t="s">
        <v>420</v>
      </c>
      <c r="M2939" s="113" t="s">
        <v>388</v>
      </c>
      <c r="N2939" s="113" t="s">
        <v>44</v>
      </c>
      <c r="O2939" s="113" t="s">
        <v>433</v>
      </c>
      <c r="P2939" s="113" t="s">
        <v>824</v>
      </c>
      <c r="Q2939" s="113">
        <v>351</v>
      </c>
      <c r="R2939" s="113" t="s">
        <v>60</v>
      </c>
      <c r="S2939" s="84" t="str">
        <f t="shared" si="315"/>
        <v>BELFAST WOOLRICH</v>
      </c>
      <c r="T2939" s="84" t="str">
        <f t="shared" si="318"/>
        <v>темно-зеленый</v>
      </c>
      <c r="Y2939" s="60">
        <f t="shared" si="319"/>
        <v>2</v>
      </c>
      <c r="Z2939" s="49">
        <f t="shared" si="320"/>
        <v>87</v>
      </c>
      <c r="AA2939" s="60">
        <f t="shared" si="321"/>
        <v>2087</v>
      </c>
    </row>
    <row r="2940" spans="1:27">
      <c r="A2940" s="84" t="str">
        <f t="shared" si="316"/>
        <v>6380502351</v>
      </c>
      <c r="B2940" s="84" t="str">
        <f t="shared" si="317"/>
        <v>02-087-07</v>
      </c>
      <c r="C2940" s="113" t="s">
        <v>5233</v>
      </c>
      <c r="D2940" s="113" t="s">
        <v>5228</v>
      </c>
      <c r="E2940" s="113" t="s">
        <v>789</v>
      </c>
      <c r="F2940" s="114">
        <v>63</v>
      </c>
      <c r="G2940" s="113" t="s">
        <v>1117</v>
      </c>
      <c r="H2940" s="113" t="s">
        <v>269</v>
      </c>
      <c r="I2940" s="113" t="s">
        <v>786</v>
      </c>
      <c r="J2940" s="113" t="s">
        <v>324</v>
      </c>
      <c r="K2940" s="113" t="s">
        <v>382</v>
      </c>
      <c r="L2940" s="113" t="s">
        <v>420</v>
      </c>
      <c r="M2940" s="113" t="s">
        <v>388</v>
      </c>
      <c r="N2940" s="113" t="s">
        <v>44</v>
      </c>
      <c r="O2940" s="113" t="s">
        <v>433</v>
      </c>
      <c r="P2940" s="113" t="s">
        <v>824</v>
      </c>
      <c r="Q2940" s="113">
        <v>351</v>
      </c>
      <c r="R2940" s="113" t="s">
        <v>60</v>
      </c>
      <c r="S2940" s="84" t="str">
        <f t="shared" si="315"/>
        <v>BELFAST WOOLRICH</v>
      </c>
      <c r="T2940" s="84" t="str">
        <f t="shared" si="318"/>
        <v>темно-зеленый</v>
      </c>
      <c r="Y2940" s="60">
        <f t="shared" si="319"/>
        <v>2</v>
      </c>
      <c r="Z2940" s="49">
        <f t="shared" si="320"/>
        <v>87</v>
      </c>
      <c r="AA2940" s="60">
        <f t="shared" si="321"/>
        <v>2087</v>
      </c>
    </row>
    <row r="2941" spans="1:27">
      <c r="A2941" s="84" t="str">
        <f t="shared" si="316"/>
        <v>6380502368</v>
      </c>
      <c r="B2941" s="84" t="str">
        <f t="shared" si="317"/>
        <v>02-087-66</v>
      </c>
      <c r="C2941" s="113" t="s">
        <v>5234</v>
      </c>
      <c r="D2941" s="113" t="s">
        <v>5235</v>
      </c>
      <c r="E2941" s="113" t="s">
        <v>787</v>
      </c>
      <c r="F2941" s="114">
        <v>57</v>
      </c>
      <c r="G2941" s="113" t="s">
        <v>1117</v>
      </c>
      <c r="H2941" s="113" t="s">
        <v>271</v>
      </c>
      <c r="I2941" s="113" t="s">
        <v>786</v>
      </c>
      <c r="J2941" s="113" t="s">
        <v>324</v>
      </c>
      <c r="K2941" s="113" t="s">
        <v>382</v>
      </c>
      <c r="L2941" s="113" t="s">
        <v>420</v>
      </c>
      <c r="M2941" s="113" t="s">
        <v>388</v>
      </c>
      <c r="N2941" s="113" t="s">
        <v>44</v>
      </c>
      <c r="O2941" s="113" t="s">
        <v>433</v>
      </c>
      <c r="P2941" s="113" t="s">
        <v>824</v>
      </c>
      <c r="Q2941" s="113">
        <v>368</v>
      </c>
      <c r="R2941" s="113" t="s">
        <v>86</v>
      </c>
      <c r="S2941" s="84" t="str">
        <f t="shared" si="315"/>
        <v>BELFAST WOOLRICH</v>
      </c>
      <c r="T2941" s="84" t="str">
        <f t="shared" si="318"/>
        <v>темно-коричневый</v>
      </c>
      <c r="Y2941" s="60">
        <f t="shared" si="319"/>
        <v>2</v>
      </c>
      <c r="Z2941" s="49">
        <f t="shared" si="320"/>
        <v>87</v>
      </c>
      <c r="AA2941" s="60">
        <f t="shared" si="321"/>
        <v>2087</v>
      </c>
    </row>
    <row r="2942" spans="1:27">
      <c r="A2942" s="84" t="str">
        <f t="shared" si="316"/>
        <v>6380502368</v>
      </c>
      <c r="B2942" s="84" t="str">
        <f t="shared" si="317"/>
        <v>02-087-66</v>
      </c>
      <c r="C2942" s="113" t="s">
        <v>5236</v>
      </c>
      <c r="D2942" s="113" t="s">
        <v>5235</v>
      </c>
      <c r="E2942" s="113" t="s">
        <v>797</v>
      </c>
      <c r="F2942" s="114">
        <v>58</v>
      </c>
      <c r="G2942" s="113" t="s">
        <v>1117</v>
      </c>
      <c r="H2942" s="113" t="s">
        <v>271</v>
      </c>
      <c r="I2942" s="113" t="s">
        <v>786</v>
      </c>
      <c r="J2942" s="113" t="s">
        <v>324</v>
      </c>
      <c r="K2942" s="113" t="s">
        <v>382</v>
      </c>
      <c r="L2942" s="113" t="s">
        <v>420</v>
      </c>
      <c r="M2942" s="113" t="s">
        <v>388</v>
      </c>
      <c r="N2942" s="113" t="s">
        <v>44</v>
      </c>
      <c r="O2942" s="113" t="s">
        <v>433</v>
      </c>
      <c r="P2942" s="113" t="s">
        <v>824</v>
      </c>
      <c r="Q2942" s="113">
        <v>368</v>
      </c>
      <c r="R2942" s="113" t="s">
        <v>86</v>
      </c>
      <c r="S2942" s="84" t="str">
        <f t="shared" si="315"/>
        <v>BELFAST WOOLRICH</v>
      </c>
      <c r="T2942" s="84" t="str">
        <f t="shared" si="318"/>
        <v>темно-коричневый</v>
      </c>
      <c r="Y2942" s="60">
        <f t="shared" si="319"/>
        <v>2</v>
      </c>
      <c r="Z2942" s="49">
        <f t="shared" si="320"/>
        <v>87</v>
      </c>
      <c r="AA2942" s="60">
        <f t="shared" si="321"/>
        <v>2087</v>
      </c>
    </row>
    <row r="2943" spans="1:27">
      <c r="A2943" s="84" t="str">
        <f t="shared" si="316"/>
        <v>6380502368</v>
      </c>
      <c r="B2943" s="84" t="str">
        <f t="shared" si="317"/>
        <v>02-087-66</v>
      </c>
      <c r="C2943" s="113" t="s">
        <v>5237</v>
      </c>
      <c r="D2943" s="113" t="s">
        <v>5235</v>
      </c>
      <c r="E2943" s="113" t="s">
        <v>785</v>
      </c>
      <c r="F2943" s="114">
        <v>59</v>
      </c>
      <c r="G2943" s="113" t="s">
        <v>1117</v>
      </c>
      <c r="H2943" s="113" t="s">
        <v>271</v>
      </c>
      <c r="I2943" s="113" t="s">
        <v>786</v>
      </c>
      <c r="J2943" s="113" t="s">
        <v>324</v>
      </c>
      <c r="K2943" s="113" t="s">
        <v>382</v>
      </c>
      <c r="L2943" s="113" t="s">
        <v>420</v>
      </c>
      <c r="M2943" s="113" t="s">
        <v>388</v>
      </c>
      <c r="N2943" s="113" t="s">
        <v>44</v>
      </c>
      <c r="O2943" s="113" t="s">
        <v>433</v>
      </c>
      <c r="P2943" s="113" t="s">
        <v>824</v>
      </c>
      <c r="Q2943" s="113">
        <v>368</v>
      </c>
      <c r="R2943" s="113" t="s">
        <v>86</v>
      </c>
      <c r="S2943" s="84" t="str">
        <f t="shared" si="315"/>
        <v>BELFAST WOOLRICH</v>
      </c>
      <c r="T2943" s="84" t="str">
        <f t="shared" si="318"/>
        <v>темно-коричневый</v>
      </c>
      <c r="Y2943" s="60">
        <f t="shared" si="319"/>
        <v>2</v>
      </c>
      <c r="Z2943" s="49">
        <f t="shared" si="320"/>
        <v>87</v>
      </c>
      <c r="AA2943" s="60">
        <f t="shared" si="321"/>
        <v>2087</v>
      </c>
    </row>
    <row r="2944" spans="1:27">
      <c r="A2944" s="84" t="str">
        <f t="shared" si="316"/>
        <v>6380502368</v>
      </c>
      <c r="B2944" s="84" t="str">
        <f t="shared" si="317"/>
        <v>02-087-66</v>
      </c>
      <c r="C2944" s="113" t="s">
        <v>5238</v>
      </c>
      <c r="D2944" s="113" t="s">
        <v>5235</v>
      </c>
      <c r="E2944" s="113" t="s">
        <v>798</v>
      </c>
      <c r="F2944" s="114">
        <v>60</v>
      </c>
      <c r="G2944" s="113" t="s">
        <v>1117</v>
      </c>
      <c r="H2944" s="113" t="s">
        <v>271</v>
      </c>
      <c r="I2944" s="113" t="s">
        <v>786</v>
      </c>
      <c r="J2944" s="113" t="s">
        <v>324</v>
      </c>
      <c r="K2944" s="113" t="s">
        <v>382</v>
      </c>
      <c r="L2944" s="113" t="s">
        <v>420</v>
      </c>
      <c r="M2944" s="113" t="s">
        <v>388</v>
      </c>
      <c r="N2944" s="113" t="s">
        <v>44</v>
      </c>
      <c r="O2944" s="113" t="s">
        <v>433</v>
      </c>
      <c r="P2944" s="113" t="s">
        <v>824</v>
      </c>
      <c r="Q2944" s="113">
        <v>368</v>
      </c>
      <c r="R2944" s="113" t="s">
        <v>86</v>
      </c>
      <c r="S2944" s="84" t="str">
        <f t="shared" si="315"/>
        <v>BELFAST WOOLRICH</v>
      </c>
      <c r="T2944" s="84" t="str">
        <f t="shared" si="318"/>
        <v>темно-коричневый</v>
      </c>
      <c r="Y2944" s="60">
        <f t="shared" si="319"/>
        <v>2</v>
      </c>
      <c r="Z2944" s="49">
        <f t="shared" si="320"/>
        <v>87</v>
      </c>
      <c r="AA2944" s="60">
        <f t="shared" si="321"/>
        <v>2087</v>
      </c>
    </row>
    <row r="2945" spans="1:27">
      <c r="A2945" s="84" t="str">
        <f t="shared" si="316"/>
        <v>6380502368</v>
      </c>
      <c r="B2945" s="84" t="str">
        <f t="shared" si="317"/>
        <v>02-087-66</v>
      </c>
      <c r="C2945" s="113" t="s">
        <v>5239</v>
      </c>
      <c r="D2945" s="113" t="s">
        <v>5235</v>
      </c>
      <c r="E2945" s="113" t="s">
        <v>788</v>
      </c>
      <c r="F2945" s="114">
        <v>61</v>
      </c>
      <c r="G2945" s="113" t="s">
        <v>1117</v>
      </c>
      <c r="H2945" s="113" t="s">
        <v>271</v>
      </c>
      <c r="I2945" s="113" t="s">
        <v>786</v>
      </c>
      <c r="J2945" s="113" t="s">
        <v>324</v>
      </c>
      <c r="K2945" s="113" t="s">
        <v>382</v>
      </c>
      <c r="L2945" s="113" t="s">
        <v>420</v>
      </c>
      <c r="M2945" s="113" t="s">
        <v>388</v>
      </c>
      <c r="N2945" s="113" t="s">
        <v>44</v>
      </c>
      <c r="O2945" s="113" t="s">
        <v>433</v>
      </c>
      <c r="P2945" s="113" t="s">
        <v>824</v>
      </c>
      <c r="Q2945" s="113">
        <v>368</v>
      </c>
      <c r="R2945" s="113" t="s">
        <v>86</v>
      </c>
      <c r="S2945" s="84" t="str">
        <f t="shared" si="315"/>
        <v>BELFAST WOOLRICH</v>
      </c>
      <c r="T2945" s="84" t="str">
        <f t="shared" si="318"/>
        <v>темно-коричневый</v>
      </c>
      <c r="Y2945" s="60">
        <f t="shared" si="319"/>
        <v>2</v>
      </c>
      <c r="Z2945" s="49">
        <f t="shared" si="320"/>
        <v>87</v>
      </c>
      <c r="AA2945" s="60">
        <f t="shared" si="321"/>
        <v>2087</v>
      </c>
    </row>
    <row r="2946" spans="1:27">
      <c r="A2946" s="84" t="str">
        <f t="shared" si="316"/>
        <v>6380502368</v>
      </c>
      <c r="B2946" s="84" t="str">
        <f t="shared" si="317"/>
        <v>02-087-66</v>
      </c>
      <c r="C2946" s="113" t="s">
        <v>5240</v>
      </c>
      <c r="D2946" s="113" t="s">
        <v>5235</v>
      </c>
      <c r="E2946" s="113" t="s">
        <v>835</v>
      </c>
      <c r="F2946" s="114">
        <v>62</v>
      </c>
      <c r="G2946" s="113" t="s">
        <v>1117</v>
      </c>
      <c r="H2946" s="113" t="s">
        <v>271</v>
      </c>
      <c r="I2946" s="113" t="s">
        <v>786</v>
      </c>
      <c r="J2946" s="113" t="s">
        <v>324</v>
      </c>
      <c r="K2946" s="113" t="s">
        <v>382</v>
      </c>
      <c r="L2946" s="113" t="s">
        <v>420</v>
      </c>
      <c r="M2946" s="113" t="s">
        <v>388</v>
      </c>
      <c r="N2946" s="113" t="s">
        <v>44</v>
      </c>
      <c r="O2946" s="113" t="s">
        <v>433</v>
      </c>
      <c r="P2946" s="113" t="s">
        <v>824</v>
      </c>
      <c r="Q2946" s="113">
        <v>368</v>
      </c>
      <c r="R2946" s="113" t="s">
        <v>86</v>
      </c>
      <c r="S2946" s="84" t="str">
        <f t="shared" ref="S2946:S3009" si="322">IF(A2946&lt;&gt;"",IF(FIND(" ",G2946)&gt;=1,MID(G2946,FIND(" ",G2946)+1,LEN(G2946)),""),"")</f>
        <v>BELFAST WOOLRICH</v>
      </c>
      <c r="T2946" s="84" t="str">
        <f t="shared" si="318"/>
        <v>темно-коричневый</v>
      </c>
      <c r="Y2946" s="60">
        <f t="shared" si="319"/>
        <v>2</v>
      </c>
      <c r="Z2946" s="49">
        <f t="shared" si="320"/>
        <v>87</v>
      </c>
      <c r="AA2946" s="60">
        <f t="shared" si="321"/>
        <v>2087</v>
      </c>
    </row>
    <row r="2947" spans="1:27">
      <c r="A2947" s="84" t="str">
        <f t="shared" ref="A2947:A3010" si="323">IF(G2947&amp;Q2947&lt;&gt;"",IF(FIND(" ",G2947)&gt;=1,MID(G2947,1,FIND(" ",G2947)-1)&amp;Q2947,G2947&amp;Q2947),"")</f>
        <v>6380502368</v>
      </c>
      <c r="B2947" s="84" t="str">
        <f t="shared" ref="B2947:B3010" si="324">IF(C2947&lt;&gt;"",LEFT(C2947,9),"")</f>
        <v>02-087-66</v>
      </c>
      <c r="C2947" s="113" t="s">
        <v>5241</v>
      </c>
      <c r="D2947" s="113" t="s">
        <v>5235</v>
      </c>
      <c r="E2947" s="113" t="s">
        <v>789</v>
      </c>
      <c r="F2947" s="114">
        <v>63</v>
      </c>
      <c r="G2947" s="113" t="s">
        <v>1117</v>
      </c>
      <c r="H2947" s="113" t="s">
        <v>271</v>
      </c>
      <c r="I2947" s="113" t="s">
        <v>786</v>
      </c>
      <c r="J2947" s="113" t="s">
        <v>324</v>
      </c>
      <c r="K2947" s="113" t="s">
        <v>382</v>
      </c>
      <c r="L2947" s="113" t="s">
        <v>420</v>
      </c>
      <c r="M2947" s="113" t="s">
        <v>388</v>
      </c>
      <c r="N2947" s="113" t="s">
        <v>44</v>
      </c>
      <c r="O2947" s="113" t="s">
        <v>433</v>
      </c>
      <c r="P2947" s="113" t="s">
        <v>824</v>
      </c>
      <c r="Q2947" s="113">
        <v>368</v>
      </c>
      <c r="R2947" s="113" t="s">
        <v>86</v>
      </c>
      <c r="S2947" s="84" t="str">
        <f t="shared" si="322"/>
        <v>BELFAST WOOLRICH</v>
      </c>
      <c r="T2947" s="84" t="str">
        <f t="shared" ref="T2947:T3010" si="325">IF(H2947&lt;&gt;"",H2947,"")</f>
        <v>темно-коричневый</v>
      </c>
      <c r="Y2947" s="60">
        <f t="shared" ref="Y2947:Y3010" si="326">IFERROR(VALUE(MID($C2947,1,2)),0)</f>
        <v>2</v>
      </c>
      <c r="Z2947" s="49">
        <f t="shared" ref="Z2947:Z3010" si="327">IFERROR(VALUE(MID($C2947,4,3)),0)</f>
        <v>87</v>
      </c>
      <c r="AA2947" s="60">
        <f t="shared" ref="AA2947:AA3010" si="328">VALUE(RIGHT("00"&amp;Y2947,2)&amp;RIGHT("000"&amp;Z2947,3))</f>
        <v>2087</v>
      </c>
    </row>
    <row r="2948" spans="1:27">
      <c r="A2948" s="84" t="str">
        <f t="shared" si="323"/>
        <v>638090862</v>
      </c>
      <c r="B2948" s="84" t="str">
        <f t="shared" si="324"/>
        <v>02-577-00</v>
      </c>
      <c r="C2948" s="113" t="s">
        <v>5242</v>
      </c>
      <c r="D2948" s="113" t="s">
        <v>5243</v>
      </c>
      <c r="E2948" s="113" t="s">
        <v>787</v>
      </c>
      <c r="F2948" s="114">
        <v>57</v>
      </c>
      <c r="G2948" s="113" t="s">
        <v>5244</v>
      </c>
      <c r="H2948" s="113" t="s">
        <v>251</v>
      </c>
      <c r="I2948" s="113" t="s">
        <v>2630</v>
      </c>
      <c r="J2948" s="113" t="s">
        <v>324</v>
      </c>
      <c r="K2948" s="113" t="s">
        <v>382</v>
      </c>
      <c r="L2948" s="113" t="s">
        <v>420</v>
      </c>
      <c r="M2948" s="113" t="s">
        <v>388</v>
      </c>
      <c r="N2948" s="113" t="s">
        <v>44</v>
      </c>
      <c r="O2948" s="113" t="s">
        <v>433</v>
      </c>
      <c r="P2948" s="113" t="s">
        <v>824</v>
      </c>
      <c r="Q2948" s="113">
        <v>62</v>
      </c>
      <c r="R2948" s="113" t="s">
        <v>71</v>
      </c>
      <c r="S2948" s="84" t="str">
        <f t="shared" si="322"/>
        <v>DRIVER CAP PATCHWORK</v>
      </c>
      <c r="T2948" s="84" t="str">
        <f t="shared" si="325"/>
        <v>синий / коричневый</v>
      </c>
      <c r="Y2948" s="60">
        <f t="shared" si="326"/>
        <v>2</v>
      </c>
      <c r="Z2948" s="49">
        <f t="shared" si="327"/>
        <v>577</v>
      </c>
      <c r="AA2948" s="60">
        <f t="shared" si="328"/>
        <v>2577</v>
      </c>
    </row>
    <row r="2949" spans="1:27">
      <c r="A2949" s="84" t="str">
        <f t="shared" si="323"/>
        <v>638090862</v>
      </c>
      <c r="B2949" s="84" t="str">
        <f t="shared" si="324"/>
        <v>02-577-00</v>
      </c>
      <c r="C2949" s="113" t="s">
        <v>5245</v>
      </c>
      <c r="D2949" s="113" t="s">
        <v>5243</v>
      </c>
      <c r="E2949" s="113" t="s">
        <v>785</v>
      </c>
      <c r="F2949" s="114">
        <v>59</v>
      </c>
      <c r="G2949" s="113" t="s">
        <v>5244</v>
      </c>
      <c r="H2949" s="113" t="s">
        <v>251</v>
      </c>
      <c r="I2949" s="113" t="s">
        <v>2630</v>
      </c>
      <c r="J2949" s="113" t="s">
        <v>324</v>
      </c>
      <c r="K2949" s="113" t="s">
        <v>382</v>
      </c>
      <c r="L2949" s="113" t="s">
        <v>420</v>
      </c>
      <c r="M2949" s="113" t="s">
        <v>388</v>
      </c>
      <c r="N2949" s="113" t="s">
        <v>44</v>
      </c>
      <c r="O2949" s="113" t="s">
        <v>433</v>
      </c>
      <c r="P2949" s="113" t="s">
        <v>824</v>
      </c>
      <c r="Q2949" s="113">
        <v>62</v>
      </c>
      <c r="R2949" s="113" t="s">
        <v>71</v>
      </c>
      <c r="S2949" s="84" t="str">
        <f t="shared" si="322"/>
        <v>DRIVER CAP PATCHWORK</v>
      </c>
      <c r="T2949" s="84" t="str">
        <f t="shared" si="325"/>
        <v>синий / коричневый</v>
      </c>
      <c r="Y2949" s="60">
        <f t="shared" si="326"/>
        <v>2</v>
      </c>
      <c r="Z2949" s="49">
        <f t="shared" si="327"/>
        <v>577</v>
      </c>
      <c r="AA2949" s="60">
        <f t="shared" si="328"/>
        <v>2577</v>
      </c>
    </row>
    <row r="2950" spans="1:27">
      <c r="A2950" s="84" t="str">
        <f t="shared" si="323"/>
        <v>638090862</v>
      </c>
      <c r="B2950" s="84" t="str">
        <f t="shared" si="324"/>
        <v>02-577-00</v>
      </c>
      <c r="C2950" s="113" t="s">
        <v>5246</v>
      </c>
      <c r="D2950" s="113" t="s">
        <v>5243</v>
      </c>
      <c r="E2950" s="113" t="s">
        <v>788</v>
      </c>
      <c r="F2950" s="114">
        <v>61</v>
      </c>
      <c r="G2950" s="113" t="s">
        <v>5244</v>
      </c>
      <c r="H2950" s="113" t="s">
        <v>251</v>
      </c>
      <c r="I2950" s="113" t="s">
        <v>2630</v>
      </c>
      <c r="J2950" s="113" t="s">
        <v>324</v>
      </c>
      <c r="K2950" s="113" t="s">
        <v>382</v>
      </c>
      <c r="L2950" s="113" t="s">
        <v>420</v>
      </c>
      <c r="M2950" s="113" t="s">
        <v>388</v>
      </c>
      <c r="N2950" s="113" t="s">
        <v>44</v>
      </c>
      <c r="O2950" s="113" t="s">
        <v>433</v>
      </c>
      <c r="P2950" s="113" t="s">
        <v>824</v>
      </c>
      <c r="Q2950" s="113">
        <v>62</v>
      </c>
      <c r="R2950" s="113" t="s">
        <v>71</v>
      </c>
      <c r="S2950" s="84" t="str">
        <f t="shared" si="322"/>
        <v>DRIVER CAP PATCHWORK</v>
      </c>
      <c r="T2950" s="84" t="str">
        <f t="shared" si="325"/>
        <v>синий / коричневый</v>
      </c>
      <c r="Y2950" s="60">
        <f t="shared" si="326"/>
        <v>2</v>
      </c>
      <c r="Z2950" s="49">
        <f t="shared" si="327"/>
        <v>577</v>
      </c>
      <c r="AA2950" s="60">
        <f t="shared" si="328"/>
        <v>2577</v>
      </c>
    </row>
    <row r="2951" spans="1:27">
      <c r="A2951" s="84" t="str">
        <f t="shared" si="323"/>
        <v>638090862</v>
      </c>
      <c r="B2951" s="84" t="str">
        <f t="shared" si="324"/>
        <v>02-577-00</v>
      </c>
      <c r="C2951" s="113" t="s">
        <v>5247</v>
      </c>
      <c r="D2951" s="113" t="s">
        <v>5243</v>
      </c>
      <c r="E2951" s="113" t="s">
        <v>789</v>
      </c>
      <c r="F2951" s="114">
        <v>63</v>
      </c>
      <c r="G2951" s="113" t="s">
        <v>5244</v>
      </c>
      <c r="H2951" s="113" t="s">
        <v>251</v>
      </c>
      <c r="I2951" s="113" t="s">
        <v>2630</v>
      </c>
      <c r="J2951" s="113" t="s">
        <v>324</v>
      </c>
      <c r="K2951" s="113" t="s">
        <v>382</v>
      </c>
      <c r="L2951" s="113" t="s">
        <v>420</v>
      </c>
      <c r="M2951" s="113" t="s">
        <v>388</v>
      </c>
      <c r="N2951" s="113" t="s">
        <v>44</v>
      </c>
      <c r="O2951" s="113" t="s">
        <v>433</v>
      </c>
      <c r="P2951" s="113" t="s">
        <v>824</v>
      </c>
      <c r="Q2951" s="113">
        <v>62</v>
      </c>
      <c r="R2951" s="113" t="s">
        <v>71</v>
      </c>
      <c r="S2951" s="84" t="str">
        <f t="shared" si="322"/>
        <v>DRIVER CAP PATCHWORK</v>
      </c>
      <c r="T2951" s="84" t="str">
        <f t="shared" si="325"/>
        <v>синий / коричневый</v>
      </c>
      <c r="Y2951" s="60">
        <f t="shared" si="326"/>
        <v>2</v>
      </c>
      <c r="Z2951" s="49">
        <f t="shared" si="327"/>
        <v>577</v>
      </c>
      <c r="AA2951" s="60">
        <f t="shared" si="328"/>
        <v>2577</v>
      </c>
    </row>
    <row r="2952" spans="1:27">
      <c r="A2952" s="84" t="str">
        <f t="shared" si="323"/>
        <v>664090241</v>
      </c>
      <c r="B2952" s="84" t="str">
        <f t="shared" si="324"/>
        <v>02-578-03</v>
      </c>
      <c r="C2952" s="113" t="s">
        <v>5248</v>
      </c>
      <c r="D2952" s="113" t="s">
        <v>5249</v>
      </c>
      <c r="E2952" s="113" t="s">
        <v>787</v>
      </c>
      <c r="F2952" s="114">
        <v>57</v>
      </c>
      <c r="G2952" s="113" t="s">
        <v>5250</v>
      </c>
      <c r="H2952" s="113" t="s">
        <v>594</v>
      </c>
      <c r="I2952" s="113" t="s">
        <v>786</v>
      </c>
      <c r="J2952" s="113" t="s">
        <v>349</v>
      </c>
      <c r="K2952" s="113" t="s">
        <v>382</v>
      </c>
      <c r="L2952" s="113" t="s">
        <v>420</v>
      </c>
      <c r="M2952" s="113" t="s">
        <v>388</v>
      </c>
      <c r="N2952" s="113" t="s">
        <v>44</v>
      </c>
      <c r="O2952" s="113" t="s">
        <v>433</v>
      </c>
      <c r="P2952" s="113" t="s">
        <v>824</v>
      </c>
      <c r="Q2952" s="113">
        <v>41</v>
      </c>
      <c r="R2952" s="113" t="s">
        <v>195</v>
      </c>
      <c r="S2952" s="84" t="str">
        <f t="shared" si="322"/>
        <v>6-PANEL CAP HARRIS TWEED</v>
      </c>
      <c r="T2952" s="84" t="str">
        <f t="shared" si="325"/>
        <v>оливковый / черный</v>
      </c>
      <c r="Y2952" s="60">
        <f t="shared" si="326"/>
        <v>2</v>
      </c>
      <c r="Z2952" s="49">
        <f t="shared" si="327"/>
        <v>578</v>
      </c>
      <c r="AA2952" s="60">
        <f t="shared" si="328"/>
        <v>2578</v>
      </c>
    </row>
    <row r="2953" spans="1:27">
      <c r="A2953" s="84" t="str">
        <f t="shared" si="323"/>
        <v>664090241</v>
      </c>
      <c r="B2953" s="84" t="str">
        <f t="shared" si="324"/>
        <v>02-578-03</v>
      </c>
      <c r="C2953" s="113" t="s">
        <v>5251</v>
      </c>
      <c r="D2953" s="113" t="s">
        <v>5249</v>
      </c>
      <c r="E2953" s="113" t="s">
        <v>797</v>
      </c>
      <c r="F2953" s="114">
        <v>58</v>
      </c>
      <c r="G2953" s="113" t="s">
        <v>5250</v>
      </c>
      <c r="H2953" s="113" t="s">
        <v>594</v>
      </c>
      <c r="I2953" s="113" t="s">
        <v>786</v>
      </c>
      <c r="J2953" s="113" t="s">
        <v>349</v>
      </c>
      <c r="K2953" s="113" t="s">
        <v>382</v>
      </c>
      <c r="L2953" s="113" t="s">
        <v>420</v>
      </c>
      <c r="M2953" s="113" t="s">
        <v>388</v>
      </c>
      <c r="N2953" s="113" t="s">
        <v>44</v>
      </c>
      <c r="O2953" s="113" t="s">
        <v>433</v>
      </c>
      <c r="P2953" s="113" t="s">
        <v>824</v>
      </c>
      <c r="Q2953" s="113">
        <v>41</v>
      </c>
      <c r="R2953" s="113" t="s">
        <v>195</v>
      </c>
      <c r="S2953" s="84" t="str">
        <f t="shared" si="322"/>
        <v>6-PANEL CAP HARRIS TWEED</v>
      </c>
      <c r="T2953" s="84" t="str">
        <f t="shared" si="325"/>
        <v>оливковый / черный</v>
      </c>
      <c r="Y2953" s="60">
        <f t="shared" si="326"/>
        <v>2</v>
      </c>
      <c r="Z2953" s="49">
        <f t="shared" si="327"/>
        <v>578</v>
      </c>
      <c r="AA2953" s="60">
        <f t="shared" si="328"/>
        <v>2578</v>
      </c>
    </row>
    <row r="2954" spans="1:27">
      <c r="A2954" s="84" t="str">
        <f t="shared" si="323"/>
        <v>664090241</v>
      </c>
      <c r="B2954" s="84" t="str">
        <f t="shared" si="324"/>
        <v>02-578-03</v>
      </c>
      <c r="C2954" s="113" t="s">
        <v>5252</v>
      </c>
      <c r="D2954" s="113" t="s">
        <v>5249</v>
      </c>
      <c r="E2954" s="113" t="s">
        <v>785</v>
      </c>
      <c r="F2954" s="114">
        <v>59</v>
      </c>
      <c r="G2954" s="113" t="s">
        <v>5250</v>
      </c>
      <c r="H2954" s="113" t="s">
        <v>594</v>
      </c>
      <c r="I2954" s="113" t="s">
        <v>786</v>
      </c>
      <c r="J2954" s="113" t="s">
        <v>349</v>
      </c>
      <c r="K2954" s="113" t="s">
        <v>382</v>
      </c>
      <c r="L2954" s="113" t="s">
        <v>420</v>
      </c>
      <c r="M2954" s="113" t="s">
        <v>388</v>
      </c>
      <c r="N2954" s="113" t="s">
        <v>44</v>
      </c>
      <c r="O2954" s="113" t="s">
        <v>433</v>
      </c>
      <c r="P2954" s="113" t="s">
        <v>824</v>
      </c>
      <c r="Q2954" s="113">
        <v>41</v>
      </c>
      <c r="R2954" s="113" t="s">
        <v>195</v>
      </c>
      <c r="S2954" s="84" t="str">
        <f t="shared" si="322"/>
        <v>6-PANEL CAP HARRIS TWEED</v>
      </c>
      <c r="T2954" s="84" t="str">
        <f t="shared" si="325"/>
        <v>оливковый / черный</v>
      </c>
      <c r="Y2954" s="60">
        <f t="shared" si="326"/>
        <v>2</v>
      </c>
      <c r="Z2954" s="49">
        <f t="shared" si="327"/>
        <v>578</v>
      </c>
      <c r="AA2954" s="60">
        <f t="shared" si="328"/>
        <v>2578</v>
      </c>
    </row>
    <row r="2955" spans="1:27">
      <c r="A2955" s="84" t="str">
        <f t="shared" si="323"/>
        <v>664090241</v>
      </c>
      <c r="B2955" s="84" t="str">
        <f t="shared" si="324"/>
        <v>02-578-03</v>
      </c>
      <c r="C2955" s="113" t="s">
        <v>5253</v>
      </c>
      <c r="D2955" s="113" t="s">
        <v>5249</v>
      </c>
      <c r="E2955" s="113" t="s">
        <v>798</v>
      </c>
      <c r="F2955" s="114">
        <v>60</v>
      </c>
      <c r="G2955" s="113" t="s">
        <v>5250</v>
      </c>
      <c r="H2955" s="113" t="s">
        <v>594</v>
      </c>
      <c r="I2955" s="113" t="s">
        <v>786</v>
      </c>
      <c r="J2955" s="113" t="s">
        <v>349</v>
      </c>
      <c r="K2955" s="113" t="s">
        <v>382</v>
      </c>
      <c r="L2955" s="113" t="s">
        <v>420</v>
      </c>
      <c r="M2955" s="113" t="s">
        <v>388</v>
      </c>
      <c r="N2955" s="113" t="s">
        <v>44</v>
      </c>
      <c r="O2955" s="113" t="s">
        <v>433</v>
      </c>
      <c r="P2955" s="113" t="s">
        <v>824</v>
      </c>
      <c r="Q2955" s="113">
        <v>41</v>
      </c>
      <c r="R2955" s="113" t="s">
        <v>195</v>
      </c>
      <c r="S2955" s="84" t="str">
        <f t="shared" si="322"/>
        <v>6-PANEL CAP HARRIS TWEED</v>
      </c>
      <c r="T2955" s="84" t="str">
        <f t="shared" si="325"/>
        <v>оливковый / черный</v>
      </c>
      <c r="Y2955" s="60">
        <f t="shared" si="326"/>
        <v>2</v>
      </c>
      <c r="Z2955" s="49">
        <f t="shared" si="327"/>
        <v>578</v>
      </c>
      <c r="AA2955" s="60">
        <f t="shared" si="328"/>
        <v>2578</v>
      </c>
    </row>
    <row r="2956" spans="1:27">
      <c r="A2956" s="84" t="str">
        <f t="shared" si="323"/>
        <v>664090241</v>
      </c>
      <c r="B2956" s="84" t="str">
        <f t="shared" si="324"/>
        <v>02-578-03</v>
      </c>
      <c r="C2956" s="113" t="s">
        <v>5254</v>
      </c>
      <c r="D2956" s="113" t="s">
        <v>5249</v>
      </c>
      <c r="E2956" s="113" t="s">
        <v>788</v>
      </c>
      <c r="F2956" s="114">
        <v>61</v>
      </c>
      <c r="G2956" s="113" t="s">
        <v>5250</v>
      </c>
      <c r="H2956" s="113" t="s">
        <v>594</v>
      </c>
      <c r="I2956" s="113" t="s">
        <v>786</v>
      </c>
      <c r="J2956" s="113" t="s">
        <v>349</v>
      </c>
      <c r="K2956" s="113" t="s">
        <v>382</v>
      </c>
      <c r="L2956" s="113" t="s">
        <v>420</v>
      </c>
      <c r="M2956" s="113" t="s">
        <v>388</v>
      </c>
      <c r="N2956" s="113" t="s">
        <v>44</v>
      </c>
      <c r="O2956" s="113" t="s">
        <v>433</v>
      </c>
      <c r="P2956" s="113" t="s">
        <v>824</v>
      </c>
      <c r="Q2956" s="113">
        <v>41</v>
      </c>
      <c r="R2956" s="113" t="s">
        <v>195</v>
      </c>
      <c r="S2956" s="84" t="str">
        <f t="shared" si="322"/>
        <v>6-PANEL CAP HARRIS TWEED</v>
      </c>
      <c r="T2956" s="84" t="str">
        <f t="shared" si="325"/>
        <v>оливковый / черный</v>
      </c>
      <c r="Y2956" s="60">
        <f t="shared" si="326"/>
        <v>2</v>
      </c>
      <c r="Z2956" s="49">
        <f t="shared" si="327"/>
        <v>578</v>
      </c>
      <c r="AA2956" s="60">
        <f t="shared" si="328"/>
        <v>2578</v>
      </c>
    </row>
    <row r="2957" spans="1:27">
      <c r="A2957" s="84" t="str">
        <f t="shared" si="323"/>
        <v>664090241</v>
      </c>
      <c r="B2957" s="84" t="str">
        <f t="shared" si="324"/>
        <v>02-578-03</v>
      </c>
      <c r="C2957" s="113" t="s">
        <v>5255</v>
      </c>
      <c r="D2957" s="113" t="s">
        <v>5249</v>
      </c>
      <c r="E2957" s="113" t="s">
        <v>835</v>
      </c>
      <c r="F2957" s="114">
        <v>62</v>
      </c>
      <c r="G2957" s="113" t="s">
        <v>5250</v>
      </c>
      <c r="H2957" s="113" t="s">
        <v>594</v>
      </c>
      <c r="I2957" s="113" t="s">
        <v>786</v>
      </c>
      <c r="J2957" s="113" t="s">
        <v>349</v>
      </c>
      <c r="K2957" s="113" t="s">
        <v>382</v>
      </c>
      <c r="L2957" s="113" t="s">
        <v>420</v>
      </c>
      <c r="M2957" s="113" t="s">
        <v>388</v>
      </c>
      <c r="N2957" s="113" t="s">
        <v>44</v>
      </c>
      <c r="O2957" s="113" t="s">
        <v>433</v>
      </c>
      <c r="P2957" s="113" t="s">
        <v>824</v>
      </c>
      <c r="Q2957" s="113">
        <v>41</v>
      </c>
      <c r="R2957" s="113" t="s">
        <v>195</v>
      </c>
      <c r="S2957" s="84" t="str">
        <f t="shared" si="322"/>
        <v>6-PANEL CAP HARRIS TWEED</v>
      </c>
      <c r="T2957" s="84" t="str">
        <f t="shared" si="325"/>
        <v>оливковый / черный</v>
      </c>
      <c r="Y2957" s="60">
        <f t="shared" si="326"/>
        <v>2</v>
      </c>
      <c r="Z2957" s="49">
        <f t="shared" si="327"/>
        <v>578</v>
      </c>
      <c r="AA2957" s="60">
        <f t="shared" si="328"/>
        <v>2578</v>
      </c>
    </row>
    <row r="2958" spans="1:27">
      <c r="A2958" s="84" t="str">
        <f t="shared" si="323"/>
        <v>664090241</v>
      </c>
      <c r="B2958" s="84" t="str">
        <f t="shared" si="324"/>
        <v>02-578-03</v>
      </c>
      <c r="C2958" s="113" t="s">
        <v>5256</v>
      </c>
      <c r="D2958" s="113" t="s">
        <v>5249</v>
      </c>
      <c r="E2958" s="113" t="s">
        <v>789</v>
      </c>
      <c r="F2958" s="114">
        <v>63</v>
      </c>
      <c r="G2958" s="113" t="s">
        <v>5250</v>
      </c>
      <c r="H2958" s="113" t="s">
        <v>594</v>
      </c>
      <c r="I2958" s="113" t="s">
        <v>786</v>
      </c>
      <c r="J2958" s="113" t="s">
        <v>349</v>
      </c>
      <c r="K2958" s="113" t="s">
        <v>382</v>
      </c>
      <c r="L2958" s="113" t="s">
        <v>420</v>
      </c>
      <c r="M2958" s="113" t="s">
        <v>388</v>
      </c>
      <c r="N2958" s="113" t="s">
        <v>44</v>
      </c>
      <c r="O2958" s="113" t="s">
        <v>433</v>
      </c>
      <c r="P2958" s="113" t="s">
        <v>824</v>
      </c>
      <c r="Q2958" s="113">
        <v>41</v>
      </c>
      <c r="R2958" s="113" t="s">
        <v>195</v>
      </c>
      <c r="S2958" s="84" t="str">
        <f t="shared" si="322"/>
        <v>6-PANEL CAP HARRIS TWEED</v>
      </c>
      <c r="T2958" s="84" t="str">
        <f t="shared" si="325"/>
        <v>оливковый / черный</v>
      </c>
      <c r="Y2958" s="60">
        <f t="shared" si="326"/>
        <v>2</v>
      </c>
      <c r="Z2958" s="49">
        <f t="shared" si="327"/>
        <v>578</v>
      </c>
      <c r="AA2958" s="60">
        <f t="shared" si="328"/>
        <v>2578</v>
      </c>
    </row>
    <row r="2959" spans="1:27">
      <c r="A2959" s="84" t="str">
        <f t="shared" si="323"/>
        <v>6840333285</v>
      </c>
      <c r="B2959" s="84" t="str">
        <f t="shared" si="324"/>
        <v>02-579-06</v>
      </c>
      <c r="C2959" s="113" t="s">
        <v>5257</v>
      </c>
      <c r="D2959" s="113" t="s">
        <v>5258</v>
      </c>
      <c r="E2959" s="113" t="s">
        <v>787</v>
      </c>
      <c r="F2959" s="114">
        <v>57</v>
      </c>
      <c r="G2959" s="113" t="s">
        <v>5259</v>
      </c>
      <c r="H2959" s="113" t="s">
        <v>748</v>
      </c>
      <c r="I2959" s="113" t="s">
        <v>786</v>
      </c>
      <c r="J2959" s="113" t="s">
        <v>318</v>
      </c>
      <c r="K2959" s="113" t="s">
        <v>382</v>
      </c>
      <c r="L2959" s="113" t="s">
        <v>420</v>
      </c>
      <c r="M2959" s="113" t="s">
        <v>388</v>
      </c>
      <c r="N2959" s="113" t="s">
        <v>44</v>
      </c>
      <c r="O2959" s="113" t="s">
        <v>428</v>
      </c>
      <c r="P2959" s="113" t="s">
        <v>824</v>
      </c>
      <c r="Q2959" s="113">
        <v>285</v>
      </c>
      <c r="R2959" s="113" t="s">
        <v>71</v>
      </c>
      <c r="S2959" s="84" t="str">
        <f t="shared" si="322"/>
        <v>HATTERAS VIRGIN WOOL</v>
      </c>
      <c r="T2959" s="84" t="str">
        <f t="shared" si="325"/>
        <v>синий / зеленый / черный</v>
      </c>
      <c r="Y2959" s="60">
        <f t="shared" si="326"/>
        <v>2</v>
      </c>
      <c r="Z2959" s="49">
        <f t="shared" si="327"/>
        <v>579</v>
      </c>
      <c r="AA2959" s="60">
        <f t="shared" si="328"/>
        <v>2579</v>
      </c>
    </row>
    <row r="2960" spans="1:27">
      <c r="A2960" s="84" t="str">
        <f t="shared" si="323"/>
        <v>6840333285</v>
      </c>
      <c r="B2960" s="84" t="str">
        <f t="shared" si="324"/>
        <v>02-579-06</v>
      </c>
      <c r="C2960" s="113" t="s">
        <v>5260</v>
      </c>
      <c r="D2960" s="113" t="s">
        <v>5258</v>
      </c>
      <c r="E2960" s="113" t="s">
        <v>785</v>
      </c>
      <c r="F2960" s="114">
        <v>59</v>
      </c>
      <c r="G2960" s="113" t="s">
        <v>5259</v>
      </c>
      <c r="H2960" s="113" t="s">
        <v>748</v>
      </c>
      <c r="I2960" s="113" t="s">
        <v>786</v>
      </c>
      <c r="J2960" s="113" t="s">
        <v>318</v>
      </c>
      <c r="K2960" s="113" t="s">
        <v>382</v>
      </c>
      <c r="L2960" s="113" t="s">
        <v>420</v>
      </c>
      <c r="M2960" s="113" t="s">
        <v>388</v>
      </c>
      <c r="N2960" s="113" t="s">
        <v>44</v>
      </c>
      <c r="O2960" s="113" t="s">
        <v>428</v>
      </c>
      <c r="P2960" s="113" t="s">
        <v>824</v>
      </c>
      <c r="Q2960" s="113">
        <v>285</v>
      </c>
      <c r="R2960" s="113" t="s">
        <v>71</v>
      </c>
      <c r="S2960" s="84" t="str">
        <f t="shared" si="322"/>
        <v>HATTERAS VIRGIN WOOL</v>
      </c>
      <c r="T2960" s="84" t="str">
        <f t="shared" si="325"/>
        <v>синий / зеленый / черный</v>
      </c>
      <c r="Y2960" s="60">
        <f t="shared" si="326"/>
        <v>2</v>
      </c>
      <c r="Z2960" s="49">
        <f t="shared" si="327"/>
        <v>579</v>
      </c>
      <c r="AA2960" s="60">
        <f t="shared" si="328"/>
        <v>2579</v>
      </c>
    </row>
    <row r="2961" spans="1:27">
      <c r="A2961" s="84" t="str">
        <f t="shared" si="323"/>
        <v>6840333285</v>
      </c>
      <c r="B2961" s="84" t="str">
        <f t="shared" si="324"/>
        <v>02-579-06</v>
      </c>
      <c r="C2961" s="113" t="s">
        <v>5261</v>
      </c>
      <c r="D2961" s="113" t="s">
        <v>5258</v>
      </c>
      <c r="E2961" s="113" t="s">
        <v>788</v>
      </c>
      <c r="F2961" s="114">
        <v>61</v>
      </c>
      <c r="G2961" s="113" t="s">
        <v>5259</v>
      </c>
      <c r="H2961" s="113" t="s">
        <v>748</v>
      </c>
      <c r="I2961" s="113" t="s">
        <v>786</v>
      </c>
      <c r="J2961" s="113" t="s">
        <v>318</v>
      </c>
      <c r="K2961" s="113" t="s">
        <v>382</v>
      </c>
      <c r="L2961" s="113" t="s">
        <v>420</v>
      </c>
      <c r="M2961" s="113" t="s">
        <v>388</v>
      </c>
      <c r="N2961" s="113" t="s">
        <v>44</v>
      </c>
      <c r="O2961" s="113" t="s">
        <v>428</v>
      </c>
      <c r="P2961" s="113" t="s">
        <v>824</v>
      </c>
      <c r="Q2961" s="113">
        <v>285</v>
      </c>
      <c r="R2961" s="113" t="s">
        <v>71</v>
      </c>
      <c r="S2961" s="84" t="str">
        <f t="shared" si="322"/>
        <v>HATTERAS VIRGIN WOOL</v>
      </c>
      <c r="T2961" s="84" t="str">
        <f t="shared" si="325"/>
        <v>синий / зеленый / черный</v>
      </c>
      <c r="Y2961" s="60">
        <f t="shared" si="326"/>
        <v>2</v>
      </c>
      <c r="Z2961" s="49">
        <f t="shared" si="327"/>
        <v>579</v>
      </c>
      <c r="AA2961" s="60">
        <f t="shared" si="328"/>
        <v>2579</v>
      </c>
    </row>
    <row r="2962" spans="1:27">
      <c r="A2962" s="84" t="str">
        <f t="shared" si="323"/>
        <v>6840333285</v>
      </c>
      <c r="B2962" s="84" t="str">
        <f t="shared" si="324"/>
        <v>02-579-06</v>
      </c>
      <c r="C2962" s="113" t="s">
        <v>5262</v>
      </c>
      <c r="D2962" s="113" t="s">
        <v>5258</v>
      </c>
      <c r="E2962" s="113" t="s">
        <v>789</v>
      </c>
      <c r="F2962" s="114">
        <v>63</v>
      </c>
      <c r="G2962" s="113" t="s">
        <v>5259</v>
      </c>
      <c r="H2962" s="113" t="s">
        <v>748</v>
      </c>
      <c r="I2962" s="113" t="s">
        <v>786</v>
      </c>
      <c r="J2962" s="113" t="s">
        <v>318</v>
      </c>
      <c r="K2962" s="113" t="s">
        <v>382</v>
      </c>
      <c r="L2962" s="113" t="s">
        <v>420</v>
      </c>
      <c r="M2962" s="113" t="s">
        <v>388</v>
      </c>
      <c r="N2962" s="113" t="s">
        <v>44</v>
      </c>
      <c r="O2962" s="113" t="s">
        <v>428</v>
      </c>
      <c r="P2962" s="113" t="s">
        <v>824</v>
      </c>
      <c r="Q2962" s="113">
        <v>285</v>
      </c>
      <c r="R2962" s="113" t="s">
        <v>71</v>
      </c>
      <c r="S2962" s="84" t="str">
        <f t="shared" si="322"/>
        <v>HATTERAS VIRGIN WOOL</v>
      </c>
      <c r="T2962" s="84" t="str">
        <f t="shared" si="325"/>
        <v>синий / зеленый / черный</v>
      </c>
      <c r="Y2962" s="60">
        <f t="shared" si="326"/>
        <v>2</v>
      </c>
      <c r="Z2962" s="49">
        <f t="shared" si="327"/>
        <v>579</v>
      </c>
      <c r="AA2962" s="60">
        <f t="shared" si="328"/>
        <v>2579</v>
      </c>
    </row>
    <row r="2963" spans="1:27">
      <c r="A2963" s="84" t="str">
        <f t="shared" si="323"/>
        <v>6840511375</v>
      </c>
      <c r="B2963" s="84" t="str">
        <f t="shared" si="324"/>
        <v>02-580-14</v>
      </c>
      <c r="C2963" s="113" t="s">
        <v>5263</v>
      </c>
      <c r="D2963" s="113" t="s">
        <v>5264</v>
      </c>
      <c r="E2963" s="113" t="s">
        <v>787</v>
      </c>
      <c r="F2963" s="114">
        <v>57</v>
      </c>
      <c r="G2963" s="113" t="s">
        <v>4169</v>
      </c>
      <c r="H2963" s="113" t="s">
        <v>86</v>
      </c>
      <c r="I2963" s="113" t="s">
        <v>786</v>
      </c>
      <c r="J2963" s="113" t="s">
        <v>318</v>
      </c>
      <c r="K2963" s="113" t="s">
        <v>382</v>
      </c>
      <c r="L2963" s="113" t="s">
        <v>420</v>
      </c>
      <c r="M2963" s="113" t="s">
        <v>388</v>
      </c>
      <c r="N2963" s="113" t="s">
        <v>44</v>
      </c>
      <c r="O2963" s="113" t="s">
        <v>433</v>
      </c>
      <c r="P2963" s="113" t="s">
        <v>824</v>
      </c>
      <c r="Q2963" s="113">
        <v>375</v>
      </c>
      <c r="R2963" s="113" t="s">
        <v>86</v>
      </c>
      <c r="S2963" s="84" t="str">
        <f t="shared" si="322"/>
        <v>HATTERAS HARRIS TWEED</v>
      </c>
      <c r="T2963" s="84" t="str">
        <f t="shared" si="325"/>
        <v>коричневый</v>
      </c>
      <c r="Y2963" s="60">
        <f t="shared" si="326"/>
        <v>2</v>
      </c>
      <c r="Z2963" s="49">
        <f t="shared" si="327"/>
        <v>580</v>
      </c>
      <c r="AA2963" s="60">
        <f t="shared" si="328"/>
        <v>2580</v>
      </c>
    </row>
    <row r="2964" spans="1:27">
      <c r="A2964" s="84" t="str">
        <f t="shared" si="323"/>
        <v>6840511375</v>
      </c>
      <c r="B2964" s="84" t="str">
        <f t="shared" si="324"/>
        <v>02-580-14</v>
      </c>
      <c r="C2964" s="113" t="s">
        <v>5265</v>
      </c>
      <c r="D2964" s="113" t="s">
        <v>5264</v>
      </c>
      <c r="E2964" s="113" t="s">
        <v>797</v>
      </c>
      <c r="F2964" s="114">
        <v>58</v>
      </c>
      <c r="G2964" s="113" t="s">
        <v>4169</v>
      </c>
      <c r="H2964" s="113" t="s">
        <v>86</v>
      </c>
      <c r="I2964" s="113" t="s">
        <v>786</v>
      </c>
      <c r="J2964" s="113" t="s">
        <v>318</v>
      </c>
      <c r="K2964" s="113" t="s">
        <v>382</v>
      </c>
      <c r="L2964" s="113" t="s">
        <v>420</v>
      </c>
      <c r="M2964" s="113" t="s">
        <v>388</v>
      </c>
      <c r="N2964" s="113" t="s">
        <v>44</v>
      </c>
      <c r="O2964" s="113" t="s">
        <v>433</v>
      </c>
      <c r="P2964" s="113" t="s">
        <v>824</v>
      </c>
      <c r="Q2964" s="113">
        <v>375</v>
      </c>
      <c r="R2964" s="113" t="s">
        <v>86</v>
      </c>
      <c r="S2964" s="84" t="str">
        <f t="shared" si="322"/>
        <v>HATTERAS HARRIS TWEED</v>
      </c>
      <c r="T2964" s="84" t="str">
        <f t="shared" si="325"/>
        <v>коричневый</v>
      </c>
      <c r="Y2964" s="60">
        <f t="shared" si="326"/>
        <v>2</v>
      </c>
      <c r="Z2964" s="49">
        <f t="shared" si="327"/>
        <v>580</v>
      </c>
      <c r="AA2964" s="60">
        <f t="shared" si="328"/>
        <v>2580</v>
      </c>
    </row>
    <row r="2965" spans="1:27">
      <c r="A2965" s="84" t="str">
        <f t="shared" si="323"/>
        <v>6840511375</v>
      </c>
      <c r="B2965" s="84" t="str">
        <f t="shared" si="324"/>
        <v>02-580-14</v>
      </c>
      <c r="C2965" s="113" t="s">
        <v>5266</v>
      </c>
      <c r="D2965" s="113" t="s">
        <v>5264</v>
      </c>
      <c r="E2965" s="113" t="s">
        <v>785</v>
      </c>
      <c r="F2965" s="114">
        <v>59</v>
      </c>
      <c r="G2965" s="113" t="s">
        <v>4169</v>
      </c>
      <c r="H2965" s="113" t="s">
        <v>86</v>
      </c>
      <c r="I2965" s="113" t="s">
        <v>786</v>
      </c>
      <c r="J2965" s="113" t="s">
        <v>318</v>
      </c>
      <c r="K2965" s="113" t="s">
        <v>382</v>
      </c>
      <c r="L2965" s="113" t="s">
        <v>420</v>
      </c>
      <c r="M2965" s="113" t="s">
        <v>388</v>
      </c>
      <c r="N2965" s="113" t="s">
        <v>44</v>
      </c>
      <c r="O2965" s="113" t="s">
        <v>433</v>
      </c>
      <c r="P2965" s="113" t="s">
        <v>824</v>
      </c>
      <c r="Q2965" s="113">
        <v>375</v>
      </c>
      <c r="R2965" s="113" t="s">
        <v>86</v>
      </c>
      <c r="S2965" s="84" t="str">
        <f t="shared" si="322"/>
        <v>HATTERAS HARRIS TWEED</v>
      </c>
      <c r="T2965" s="84" t="str">
        <f t="shared" si="325"/>
        <v>коричневый</v>
      </c>
      <c r="Y2965" s="60">
        <f t="shared" si="326"/>
        <v>2</v>
      </c>
      <c r="Z2965" s="49">
        <f t="shared" si="327"/>
        <v>580</v>
      </c>
      <c r="AA2965" s="60">
        <f t="shared" si="328"/>
        <v>2580</v>
      </c>
    </row>
    <row r="2966" spans="1:27">
      <c r="A2966" s="84" t="str">
        <f t="shared" si="323"/>
        <v>6840511375</v>
      </c>
      <c r="B2966" s="84" t="str">
        <f t="shared" si="324"/>
        <v>02-580-14</v>
      </c>
      <c r="C2966" s="113" t="s">
        <v>5267</v>
      </c>
      <c r="D2966" s="113" t="s">
        <v>5264</v>
      </c>
      <c r="E2966" s="113" t="s">
        <v>798</v>
      </c>
      <c r="F2966" s="114">
        <v>60</v>
      </c>
      <c r="G2966" s="113" t="s">
        <v>4169</v>
      </c>
      <c r="H2966" s="113" t="s">
        <v>86</v>
      </c>
      <c r="I2966" s="113" t="s">
        <v>786</v>
      </c>
      <c r="J2966" s="113" t="s">
        <v>318</v>
      </c>
      <c r="K2966" s="113" t="s">
        <v>382</v>
      </c>
      <c r="L2966" s="113" t="s">
        <v>420</v>
      </c>
      <c r="M2966" s="113" t="s">
        <v>388</v>
      </c>
      <c r="N2966" s="113" t="s">
        <v>44</v>
      </c>
      <c r="O2966" s="113" t="s">
        <v>433</v>
      </c>
      <c r="P2966" s="113" t="s">
        <v>824</v>
      </c>
      <c r="Q2966" s="113">
        <v>375</v>
      </c>
      <c r="R2966" s="113" t="s">
        <v>86</v>
      </c>
      <c r="S2966" s="84" t="str">
        <f t="shared" si="322"/>
        <v>HATTERAS HARRIS TWEED</v>
      </c>
      <c r="T2966" s="84" t="str">
        <f t="shared" si="325"/>
        <v>коричневый</v>
      </c>
      <c r="Y2966" s="60">
        <f t="shared" si="326"/>
        <v>2</v>
      </c>
      <c r="Z2966" s="49">
        <f t="shared" si="327"/>
        <v>580</v>
      </c>
      <c r="AA2966" s="60">
        <f t="shared" si="328"/>
        <v>2580</v>
      </c>
    </row>
    <row r="2967" spans="1:27">
      <c r="A2967" s="84" t="str">
        <f t="shared" si="323"/>
        <v>6840511375</v>
      </c>
      <c r="B2967" s="84" t="str">
        <f t="shared" si="324"/>
        <v>02-580-14</v>
      </c>
      <c r="C2967" s="113" t="s">
        <v>5268</v>
      </c>
      <c r="D2967" s="113" t="s">
        <v>5264</v>
      </c>
      <c r="E2967" s="113" t="s">
        <v>788</v>
      </c>
      <c r="F2967" s="114">
        <v>61</v>
      </c>
      <c r="G2967" s="113" t="s">
        <v>4169</v>
      </c>
      <c r="H2967" s="113" t="s">
        <v>86</v>
      </c>
      <c r="I2967" s="113" t="s">
        <v>786</v>
      </c>
      <c r="J2967" s="113" t="s">
        <v>318</v>
      </c>
      <c r="K2967" s="113" t="s">
        <v>382</v>
      </c>
      <c r="L2967" s="113" t="s">
        <v>420</v>
      </c>
      <c r="M2967" s="113" t="s">
        <v>388</v>
      </c>
      <c r="N2967" s="113" t="s">
        <v>44</v>
      </c>
      <c r="O2967" s="113" t="s">
        <v>433</v>
      </c>
      <c r="P2967" s="113" t="s">
        <v>824</v>
      </c>
      <c r="Q2967" s="113">
        <v>375</v>
      </c>
      <c r="R2967" s="113" t="s">
        <v>86</v>
      </c>
      <c r="S2967" s="84" t="str">
        <f t="shared" si="322"/>
        <v>HATTERAS HARRIS TWEED</v>
      </c>
      <c r="T2967" s="84" t="str">
        <f t="shared" si="325"/>
        <v>коричневый</v>
      </c>
      <c r="Y2967" s="60">
        <f t="shared" si="326"/>
        <v>2</v>
      </c>
      <c r="Z2967" s="49">
        <f t="shared" si="327"/>
        <v>580</v>
      </c>
      <c r="AA2967" s="60">
        <f t="shared" si="328"/>
        <v>2580</v>
      </c>
    </row>
    <row r="2968" spans="1:27">
      <c r="A2968" s="84" t="str">
        <f t="shared" si="323"/>
        <v>6840511375</v>
      </c>
      <c r="B2968" s="84" t="str">
        <f t="shared" si="324"/>
        <v>02-580-14</v>
      </c>
      <c r="C2968" s="113" t="s">
        <v>5269</v>
      </c>
      <c r="D2968" s="113" t="s">
        <v>5264</v>
      </c>
      <c r="E2968" s="113" t="s">
        <v>789</v>
      </c>
      <c r="F2968" s="114">
        <v>63</v>
      </c>
      <c r="G2968" s="113" t="s">
        <v>4169</v>
      </c>
      <c r="H2968" s="113" t="s">
        <v>86</v>
      </c>
      <c r="I2968" s="113" t="s">
        <v>786</v>
      </c>
      <c r="J2968" s="113" t="s">
        <v>318</v>
      </c>
      <c r="K2968" s="113" t="s">
        <v>382</v>
      </c>
      <c r="L2968" s="113" t="s">
        <v>420</v>
      </c>
      <c r="M2968" s="113" t="s">
        <v>388</v>
      </c>
      <c r="N2968" s="113" t="s">
        <v>44</v>
      </c>
      <c r="O2968" s="113" t="s">
        <v>433</v>
      </c>
      <c r="P2968" s="113" t="s">
        <v>824</v>
      </c>
      <c r="Q2968" s="113">
        <v>375</v>
      </c>
      <c r="R2968" s="113" t="s">
        <v>86</v>
      </c>
      <c r="S2968" s="84" t="str">
        <f t="shared" si="322"/>
        <v>HATTERAS HARRIS TWEED</v>
      </c>
      <c r="T2968" s="84" t="str">
        <f t="shared" si="325"/>
        <v>коричневый</v>
      </c>
      <c r="Y2968" s="60">
        <f t="shared" si="326"/>
        <v>2</v>
      </c>
      <c r="Z2968" s="49">
        <f t="shared" si="327"/>
        <v>580</v>
      </c>
      <c r="AA2968" s="60">
        <f t="shared" si="328"/>
        <v>2580</v>
      </c>
    </row>
    <row r="2969" spans="1:27">
      <c r="A2969" s="84" t="str">
        <f t="shared" si="323"/>
        <v>6840514321</v>
      </c>
      <c r="B2969" s="84" t="str">
        <f t="shared" si="324"/>
        <v>02-094-16</v>
      </c>
      <c r="C2969" s="113" t="s">
        <v>5270</v>
      </c>
      <c r="D2969" s="113" t="s">
        <v>5271</v>
      </c>
      <c r="E2969" s="113" t="s">
        <v>813</v>
      </c>
      <c r="F2969" s="114">
        <v>56</v>
      </c>
      <c r="G2969" s="113" t="s">
        <v>1187</v>
      </c>
      <c r="H2969" s="113" t="s">
        <v>55</v>
      </c>
      <c r="I2969" s="113" t="s">
        <v>786</v>
      </c>
      <c r="J2969" s="113" t="s">
        <v>318</v>
      </c>
      <c r="K2969" s="113" t="s">
        <v>382</v>
      </c>
      <c r="L2969" s="113" t="s">
        <v>420</v>
      </c>
      <c r="M2969" s="113" t="s">
        <v>388</v>
      </c>
      <c r="N2969" s="113" t="s">
        <v>44</v>
      </c>
      <c r="O2969" s="113" t="s">
        <v>433</v>
      </c>
      <c r="P2969" s="113" t="s">
        <v>824</v>
      </c>
      <c r="Q2969" s="113">
        <v>321</v>
      </c>
      <c r="R2969" s="113" t="s">
        <v>71</v>
      </c>
      <c r="S2969" s="84" t="str">
        <f t="shared" si="322"/>
        <v>HATTERAS WOOLRICH</v>
      </c>
      <c r="T2969" s="84" t="str">
        <f t="shared" si="325"/>
        <v>темно-синий</v>
      </c>
      <c r="Y2969" s="60">
        <f t="shared" si="326"/>
        <v>2</v>
      </c>
      <c r="Z2969" s="49">
        <f t="shared" si="327"/>
        <v>94</v>
      </c>
      <c r="AA2969" s="60">
        <f t="shared" si="328"/>
        <v>2094</v>
      </c>
    </row>
    <row r="2970" spans="1:27">
      <c r="A2970" s="84" t="str">
        <f t="shared" si="323"/>
        <v>6840514321</v>
      </c>
      <c r="B2970" s="84" t="str">
        <f t="shared" si="324"/>
        <v>02-094-16</v>
      </c>
      <c r="C2970" s="113" t="s">
        <v>5272</v>
      </c>
      <c r="D2970" s="113" t="s">
        <v>5271</v>
      </c>
      <c r="E2970" s="113" t="s">
        <v>787</v>
      </c>
      <c r="F2970" s="114">
        <v>57</v>
      </c>
      <c r="G2970" s="113" t="s">
        <v>1187</v>
      </c>
      <c r="H2970" s="113" t="s">
        <v>55</v>
      </c>
      <c r="I2970" s="113" t="s">
        <v>786</v>
      </c>
      <c r="J2970" s="113" t="s">
        <v>318</v>
      </c>
      <c r="K2970" s="113" t="s">
        <v>382</v>
      </c>
      <c r="L2970" s="113" t="s">
        <v>420</v>
      </c>
      <c r="M2970" s="113" t="s">
        <v>388</v>
      </c>
      <c r="N2970" s="113" t="s">
        <v>44</v>
      </c>
      <c r="O2970" s="113" t="s">
        <v>433</v>
      </c>
      <c r="P2970" s="113" t="s">
        <v>824</v>
      </c>
      <c r="Q2970" s="113">
        <v>321</v>
      </c>
      <c r="R2970" s="113" t="s">
        <v>71</v>
      </c>
      <c r="S2970" s="84" t="str">
        <f t="shared" si="322"/>
        <v>HATTERAS WOOLRICH</v>
      </c>
      <c r="T2970" s="84" t="str">
        <f t="shared" si="325"/>
        <v>темно-синий</v>
      </c>
      <c r="Y2970" s="60">
        <f t="shared" si="326"/>
        <v>2</v>
      </c>
      <c r="Z2970" s="49">
        <f t="shared" si="327"/>
        <v>94</v>
      </c>
      <c r="AA2970" s="60">
        <f t="shared" si="328"/>
        <v>2094</v>
      </c>
    </row>
    <row r="2971" spans="1:27">
      <c r="A2971" s="84" t="str">
        <f t="shared" si="323"/>
        <v>6840514321</v>
      </c>
      <c r="B2971" s="84" t="str">
        <f t="shared" si="324"/>
        <v>02-094-16</v>
      </c>
      <c r="C2971" s="113" t="s">
        <v>5273</v>
      </c>
      <c r="D2971" s="113" t="s">
        <v>5271</v>
      </c>
      <c r="E2971" s="113" t="s">
        <v>797</v>
      </c>
      <c r="F2971" s="114">
        <v>58</v>
      </c>
      <c r="G2971" s="113" t="s">
        <v>1187</v>
      </c>
      <c r="H2971" s="113" t="s">
        <v>55</v>
      </c>
      <c r="I2971" s="113" t="s">
        <v>786</v>
      </c>
      <c r="J2971" s="113" t="s">
        <v>318</v>
      </c>
      <c r="K2971" s="113" t="s">
        <v>382</v>
      </c>
      <c r="L2971" s="113" t="s">
        <v>420</v>
      </c>
      <c r="M2971" s="113" t="s">
        <v>388</v>
      </c>
      <c r="N2971" s="113" t="s">
        <v>44</v>
      </c>
      <c r="O2971" s="113" t="s">
        <v>433</v>
      </c>
      <c r="P2971" s="113" t="s">
        <v>824</v>
      </c>
      <c r="Q2971" s="113">
        <v>321</v>
      </c>
      <c r="R2971" s="113" t="s">
        <v>71</v>
      </c>
      <c r="S2971" s="84" t="str">
        <f t="shared" si="322"/>
        <v>HATTERAS WOOLRICH</v>
      </c>
      <c r="T2971" s="84" t="str">
        <f t="shared" si="325"/>
        <v>темно-синий</v>
      </c>
      <c r="Y2971" s="60">
        <f t="shared" si="326"/>
        <v>2</v>
      </c>
      <c r="Z2971" s="49">
        <f t="shared" si="327"/>
        <v>94</v>
      </c>
      <c r="AA2971" s="60">
        <f t="shared" si="328"/>
        <v>2094</v>
      </c>
    </row>
    <row r="2972" spans="1:27">
      <c r="A2972" s="84" t="str">
        <f t="shared" si="323"/>
        <v>6840514321</v>
      </c>
      <c r="B2972" s="84" t="str">
        <f t="shared" si="324"/>
        <v>02-094-16</v>
      </c>
      <c r="C2972" s="113" t="s">
        <v>5274</v>
      </c>
      <c r="D2972" s="113" t="s">
        <v>5271</v>
      </c>
      <c r="E2972" s="113" t="s">
        <v>785</v>
      </c>
      <c r="F2972" s="114">
        <v>59</v>
      </c>
      <c r="G2972" s="113" t="s">
        <v>1187</v>
      </c>
      <c r="H2972" s="113" t="s">
        <v>55</v>
      </c>
      <c r="I2972" s="113" t="s">
        <v>786</v>
      </c>
      <c r="J2972" s="113" t="s">
        <v>318</v>
      </c>
      <c r="K2972" s="113" t="s">
        <v>382</v>
      </c>
      <c r="L2972" s="113" t="s">
        <v>420</v>
      </c>
      <c r="M2972" s="113" t="s">
        <v>388</v>
      </c>
      <c r="N2972" s="113" t="s">
        <v>44</v>
      </c>
      <c r="O2972" s="113" t="s">
        <v>433</v>
      </c>
      <c r="P2972" s="113" t="s">
        <v>824</v>
      </c>
      <c r="Q2972" s="113">
        <v>321</v>
      </c>
      <c r="R2972" s="113" t="s">
        <v>71</v>
      </c>
      <c r="S2972" s="84" t="str">
        <f t="shared" si="322"/>
        <v>HATTERAS WOOLRICH</v>
      </c>
      <c r="T2972" s="84" t="str">
        <f t="shared" si="325"/>
        <v>темно-синий</v>
      </c>
      <c r="Y2972" s="60">
        <f t="shared" si="326"/>
        <v>2</v>
      </c>
      <c r="Z2972" s="49">
        <f t="shared" si="327"/>
        <v>94</v>
      </c>
      <c r="AA2972" s="60">
        <f t="shared" si="328"/>
        <v>2094</v>
      </c>
    </row>
    <row r="2973" spans="1:27">
      <c r="A2973" s="84" t="str">
        <f t="shared" si="323"/>
        <v>6840514321</v>
      </c>
      <c r="B2973" s="84" t="str">
        <f t="shared" si="324"/>
        <v>02-094-16</v>
      </c>
      <c r="C2973" s="113" t="s">
        <v>5275</v>
      </c>
      <c r="D2973" s="113" t="s">
        <v>5271</v>
      </c>
      <c r="E2973" s="113" t="s">
        <v>798</v>
      </c>
      <c r="F2973" s="114">
        <v>60</v>
      </c>
      <c r="G2973" s="113" t="s">
        <v>1187</v>
      </c>
      <c r="H2973" s="113" t="s">
        <v>55</v>
      </c>
      <c r="I2973" s="113" t="s">
        <v>786</v>
      </c>
      <c r="J2973" s="113" t="s">
        <v>318</v>
      </c>
      <c r="K2973" s="113" t="s">
        <v>382</v>
      </c>
      <c r="L2973" s="113" t="s">
        <v>420</v>
      </c>
      <c r="M2973" s="113" t="s">
        <v>388</v>
      </c>
      <c r="N2973" s="113" t="s">
        <v>44</v>
      </c>
      <c r="O2973" s="113" t="s">
        <v>433</v>
      </c>
      <c r="P2973" s="113" t="s">
        <v>824</v>
      </c>
      <c r="Q2973" s="113">
        <v>321</v>
      </c>
      <c r="R2973" s="113" t="s">
        <v>71</v>
      </c>
      <c r="S2973" s="84" t="str">
        <f t="shared" si="322"/>
        <v>HATTERAS WOOLRICH</v>
      </c>
      <c r="T2973" s="84" t="str">
        <f t="shared" si="325"/>
        <v>темно-синий</v>
      </c>
      <c r="Y2973" s="60">
        <f t="shared" si="326"/>
        <v>2</v>
      </c>
      <c r="Z2973" s="49">
        <f t="shared" si="327"/>
        <v>94</v>
      </c>
      <c r="AA2973" s="60">
        <f t="shared" si="328"/>
        <v>2094</v>
      </c>
    </row>
    <row r="2974" spans="1:27">
      <c r="A2974" s="84" t="str">
        <f t="shared" si="323"/>
        <v>6840514321</v>
      </c>
      <c r="B2974" s="84" t="str">
        <f t="shared" si="324"/>
        <v>02-094-16</v>
      </c>
      <c r="C2974" s="113" t="s">
        <v>5276</v>
      </c>
      <c r="D2974" s="113" t="s">
        <v>5271</v>
      </c>
      <c r="E2974" s="113" t="s">
        <v>788</v>
      </c>
      <c r="F2974" s="114">
        <v>61</v>
      </c>
      <c r="G2974" s="113" t="s">
        <v>1187</v>
      </c>
      <c r="H2974" s="113" t="s">
        <v>55</v>
      </c>
      <c r="I2974" s="113" t="s">
        <v>786</v>
      </c>
      <c r="J2974" s="113" t="s">
        <v>318</v>
      </c>
      <c r="K2974" s="113" t="s">
        <v>382</v>
      </c>
      <c r="L2974" s="113" t="s">
        <v>420</v>
      </c>
      <c r="M2974" s="113" t="s">
        <v>388</v>
      </c>
      <c r="N2974" s="113" t="s">
        <v>44</v>
      </c>
      <c r="O2974" s="113" t="s">
        <v>433</v>
      </c>
      <c r="P2974" s="113" t="s">
        <v>824</v>
      </c>
      <c r="Q2974" s="113">
        <v>321</v>
      </c>
      <c r="R2974" s="113" t="s">
        <v>71</v>
      </c>
      <c r="S2974" s="84" t="str">
        <f t="shared" si="322"/>
        <v>HATTERAS WOOLRICH</v>
      </c>
      <c r="T2974" s="84" t="str">
        <f t="shared" si="325"/>
        <v>темно-синий</v>
      </c>
      <c r="Y2974" s="60">
        <f t="shared" si="326"/>
        <v>2</v>
      </c>
      <c r="Z2974" s="49">
        <f t="shared" si="327"/>
        <v>94</v>
      </c>
      <c r="AA2974" s="60">
        <f t="shared" si="328"/>
        <v>2094</v>
      </c>
    </row>
    <row r="2975" spans="1:27">
      <c r="A2975" s="84" t="str">
        <f t="shared" si="323"/>
        <v>6840514321</v>
      </c>
      <c r="B2975" s="84" t="str">
        <f t="shared" si="324"/>
        <v>02-094-16</v>
      </c>
      <c r="C2975" s="113" t="s">
        <v>5277</v>
      </c>
      <c r="D2975" s="113" t="s">
        <v>5271</v>
      </c>
      <c r="E2975" s="113" t="s">
        <v>835</v>
      </c>
      <c r="F2975" s="114">
        <v>62</v>
      </c>
      <c r="G2975" s="113" t="s">
        <v>1187</v>
      </c>
      <c r="H2975" s="113" t="s">
        <v>55</v>
      </c>
      <c r="I2975" s="113" t="s">
        <v>786</v>
      </c>
      <c r="J2975" s="113" t="s">
        <v>318</v>
      </c>
      <c r="K2975" s="113" t="s">
        <v>382</v>
      </c>
      <c r="L2975" s="113" t="s">
        <v>420</v>
      </c>
      <c r="M2975" s="113" t="s">
        <v>388</v>
      </c>
      <c r="N2975" s="113" t="s">
        <v>44</v>
      </c>
      <c r="O2975" s="113" t="s">
        <v>433</v>
      </c>
      <c r="P2975" s="113" t="s">
        <v>824</v>
      </c>
      <c r="Q2975" s="113">
        <v>321</v>
      </c>
      <c r="R2975" s="113" t="s">
        <v>71</v>
      </c>
      <c r="S2975" s="84" t="str">
        <f t="shared" si="322"/>
        <v>HATTERAS WOOLRICH</v>
      </c>
      <c r="T2975" s="84" t="str">
        <f t="shared" si="325"/>
        <v>темно-синий</v>
      </c>
      <c r="Y2975" s="60">
        <f t="shared" si="326"/>
        <v>2</v>
      </c>
      <c r="Z2975" s="49">
        <f t="shared" si="327"/>
        <v>94</v>
      </c>
      <c r="AA2975" s="60">
        <f t="shared" si="328"/>
        <v>2094</v>
      </c>
    </row>
    <row r="2976" spans="1:27">
      <c r="A2976" s="84" t="str">
        <f t="shared" si="323"/>
        <v>6840514321</v>
      </c>
      <c r="B2976" s="84" t="str">
        <f t="shared" si="324"/>
        <v>02-094-16</v>
      </c>
      <c r="C2976" s="113" t="s">
        <v>5278</v>
      </c>
      <c r="D2976" s="113" t="s">
        <v>5271</v>
      </c>
      <c r="E2976" s="113" t="s">
        <v>789</v>
      </c>
      <c r="F2976" s="114">
        <v>63</v>
      </c>
      <c r="G2976" s="113" t="s">
        <v>1187</v>
      </c>
      <c r="H2976" s="113" t="s">
        <v>55</v>
      </c>
      <c r="I2976" s="113" t="s">
        <v>786</v>
      </c>
      <c r="J2976" s="113" t="s">
        <v>318</v>
      </c>
      <c r="K2976" s="113" t="s">
        <v>382</v>
      </c>
      <c r="L2976" s="113" t="s">
        <v>420</v>
      </c>
      <c r="M2976" s="113" t="s">
        <v>388</v>
      </c>
      <c r="N2976" s="113" t="s">
        <v>44</v>
      </c>
      <c r="O2976" s="113" t="s">
        <v>433</v>
      </c>
      <c r="P2976" s="113" t="s">
        <v>824</v>
      </c>
      <c r="Q2976" s="113">
        <v>321</v>
      </c>
      <c r="R2976" s="113" t="s">
        <v>71</v>
      </c>
      <c r="S2976" s="84" t="str">
        <f t="shared" si="322"/>
        <v>HATTERAS WOOLRICH</v>
      </c>
      <c r="T2976" s="84" t="str">
        <f t="shared" si="325"/>
        <v>темно-синий</v>
      </c>
      <c r="Y2976" s="60">
        <f t="shared" si="326"/>
        <v>2</v>
      </c>
      <c r="Z2976" s="49">
        <f t="shared" si="327"/>
        <v>94</v>
      </c>
      <c r="AA2976" s="60">
        <f t="shared" si="328"/>
        <v>2094</v>
      </c>
    </row>
    <row r="2977" spans="1:27">
      <c r="A2977" s="84" t="str">
        <f t="shared" si="323"/>
        <v>6840514368</v>
      </c>
      <c r="B2977" s="84" t="str">
        <f t="shared" si="324"/>
        <v>02-094-15</v>
      </c>
      <c r="C2977" s="113" t="s">
        <v>5279</v>
      </c>
      <c r="D2977" s="113" t="s">
        <v>5280</v>
      </c>
      <c r="E2977" s="113" t="s">
        <v>813</v>
      </c>
      <c r="F2977" s="114">
        <v>56</v>
      </c>
      <c r="G2977" s="113" t="s">
        <v>1187</v>
      </c>
      <c r="H2977" s="113" t="s">
        <v>226</v>
      </c>
      <c r="I2977" s="113" t="s">
        <v>786</v>
      </c>
      <c r="J2977" s="113" t="s">
        <v>318</v>
      </c>
      <c r="K2977" s="113" t="s">
        <v>382</v>
      </c>
      <c r="L2977" s="113" t="s">
        <v>420</v>
      </c>
      <c r="M2977" s="113" t="s">
        <v>388</v>
      </c>
      <c r="N2977" s="113" t="s">
        <v>44</v>
      </c>
      <c r="O2977" s="113" t="s">
        <v>433</v>
      </c>
      <c r="P2977" s="113" t="s">
        <v>824</v>
      </c>
      <c r="Q2977" s="113">
        <v>368</v>
      </c>
      <c r="R2977" s="113" t="s">
        <v>86</v>
      </c>
      <c r="S2977" s="84" t="str">
        <f t="shared" si="322"/>
        <v>HATTERAS WOOLRICH</v>
      </c>
      <c r="T2977" s="84" t="str">
        <f t="shared" si="325"/>
        <v>светло-коричневый</v>
      </c>
      <c r="Y2977" s="60">
        <f t="shared" si="326"/>
        <v>2</v>
      </c>
      <c r="Z2977" s="49">
        <f t="shared" si="327"/>
        <v>94</v>
      </c>
      <c r="AA2977" s="60">
        <f t="shared" si="328"/>
        <v>2094</v>
      </c>
    </row>
    <row r="2978" spans="1:27">
      <c r="A2978" s="84" t="str">
        <f t="shared" si="323"/>
        <v>6840514368</v>
      </c>
      <c r="B2978" s="84" t="str">
        <f t="shared" si="324"/>
        <v>02-094-15</v>
      </c>
      <c r="C2978" s="113" t="s">
        <v>5281</v>
      </c>
      <c r="D2978" s="113" t="s">
        <v>5280</v>
      </c>
      <c r="E2978" s="113" t="s">
        <v>787</v>
      </c>
      <c r="F2978" s="114">
        <v>57</v>
      </c>
      <c r="G2978" s="113" t="s">
        <v>1187</v>
      </c>
      <c r="H2978" s="113" t="s">
        <v>226</v>
      </c>
      <c r="I2978" s="113" t="s">
        <v>786</v>
      </c>
      <c r="J2978" s="113" t="s">
        <v>318</v>
      </c>
      <c r="K2978" s="113" t="s">
        <v>382</v>
      </c>
      <c r="L2978" s="113" t="s">
        <v>420</v>
      </c>
      <c r="M2978" s="113" t="s">
        <v>388</v>
      </c>
      <c r="N2978" s="113" t="s">
        <v>44</v>
      </c>
      <c r="O2978" s="113" t="s">
        <v>433</v>
      </c>
      <c r="P2978" s="113" t="s">
        <v>824</v>
      </c>
      <c r="Q2978" s="113">
        <v>368</v>
      </c>
      <c r="R2978" s="113" t="s">
        <v>86</v>
      </c>
      <c r="S2978" s="84" t="str">
        <f t="shared" si="322"/>
        <v>HATTERAS WOOLRICH</v>
      </c>
      <c r="T2978" s="84" t="str">
        <f t="shared" si="325"/>
        <v>светло-коричневый</v>
      </c>
      <c r="Y2978" s="60">
        <f t="shared" si="326"/>
        <v>2</v>
      </c>
      <c r="Z2978" s="49">
        <f t="shared" si="327"/>
        <v>94</v>
      </c>
      <c r="AA2978" s="60">
        <f t="shared" si="328"/>
        <v>2094</v>
      </c>
    </row>
    <row r="2979" spans="1:27">
      <c r="A2979" s="84" t="str">
        <f t="shared" si="323"/>
        <v>6840514368</v>
      </c>
      <c r="B2979" s="84" t="str">
        <f t="shared" si="324"/>
        <v>02-094-15</v>
      </c>
      <c r="C2979" s="113" t="s">
        <v>5282</v>
      </c>
      <c r="D2979" s="113" t="s">
        <v>5280</v>
      </c>
      <c r="E2979" s="113" t="s">
        <v>797</v>
      </c>
      <c r="F2979" s="114">
        <v>58</v>
      </c>
      <c r="G2979" s="113" t="s">
        <v>1187</v>
      </c>
      <c r="H2979" s="113" t="s">
        <v>226</v>
      </c>
      <c r="I2979" s="113" t="s">
        <v>786</v>
      </c>
      <c r="J2979" s="113" t="s">
        <v>318</v>
      </c>
      <c r="K2979" s="113" t="s">
        <v>382</v>
      </c>
      <c r="L2979" s="113" t="s">
        <v>420</v>
      </c>
      <c r="M2979" s="113" t="s">
        <v>388</v>
      </c>
      <c r="N2979" s="113" t="s">
        <v>44</v>
      </c>
      <c r="O2979" s="113" t="s">
        <v>433</v>
      </c>
      <c r="P2979" s="113" t="s">
        <v>824</v>
      </c>
      <c r="Q2979" s="113">
        <v>368</v>
      </c>
      <c r="R2979" s="113" t="s">
        <v>86</v>
      </c>
      <c r="S2979" s="84" t="str">
        <f t="shared" si="322"/>
        <v>HATTERAS WOOLRICH</v>
      </c>
      <c r="T2979" s="84" t="str">
        <f t="shared" si="325"/>
        <v>светло-коричневый</v>
      </c>
      <c r="Y2979" s="60">
        <f t="shared" si="326"/>
        <v>2</v>
      </c>
      <c r="Z2979" s="49">
        <f t="shared" si="327"/>
        <v>94</v>
      </c>
      <c r="AA2979" s="60">
        <f t="shared" si="328"/>
        <v>2094</v>
      </c>
    </row>
    <row r="2980" spans="1:27">
      <c r="A2980" s="84" t="str">
        <f t="shared" si="323"/>
        <v>6840514368</v>
      </c>
      <c r="B2980" s="84" t="str">
        <f t="shared" si="324"/>
        <v>02-094-15</v>
      </c>
      <c r="C2980" s="113" t="s">
        <v>5283</v>
      </c>
      <c r="D2980" s="113" t="s">
        <v>5280</v>
      </c>
      <c r="E2980" s="113" t="s">
        <v>785</v>
      </c>
      <c r="F2980" s="114">
        <v>59</v>
      </c>
      <c r="G2980" s="113" t="s">
        <v>1187</v>
      </c>
      <c r="H2980" s="113" t="s">
        <v>226</v>
      </c>
      <c r="I2980" s="113" t="s">
        <v>786</v>
      </c>
      <c r="J2980" s="113" t="s">
        <v>318</v>
      </c>
      <c r="K2980" s="113" t="s">
        <v>382</v>
      </c>
      <c r="L2980" s="113" t="s">
        <v>420</v>
      </c>
      <c r="M2980" s="113" t="s">
        <v>388</v>
      </c>
      <c r="N2980" s="113" t="s">
        <v>44</v>
      </c>
      <c r="O2980" s="113" t="s">
        <v>433</v>
      </c>
      <c r="P2980" s="113" t="s">
        <v>824</v>
      </c>
      <c r="Q2980" s="113">
        <v>368</v>
      </c>
      <c r="R2980" s="113" t="s">
        <v>86</v>
      </c>
      <c r="S2980" s="84" t="str">
        <f t="shared" si="322"/>
        <v>HATTERAS WOOLRICH</v>
      </c>
      <c r="T2980" s="84" t="str">
        <f t="shared" si="325"/>
        <v>светло-коричневый</v>
      </c>
      <c r="Y2980" s="60">
        <f t="shared" si="326"/>
        <v>2</v>
      </c>
      <c r="Z2980" s="49">
        <f t="shared" si="327"/>
        <v>94</v>
      </c>
      <c r="AA2980" s="60">
        <f t="shared" si="328"/>
        <v>2094</v>
      </c>
    </row>
    <row r="2981" spans="1:27">
      <c r="A2981" s="84" t="str">
        <f t="shared" si="323"/>
        <v>6840514368</v>
      </c>
      <c r="B2981" s="84" t="str">
        <f t="shared" si="324"/>
        <v>02-094-15</v>
      </c>
      <c r="C2981" s="113" t="s">
        <v>5284</v>
      </c>
      <c r="D2981" s="113" t="s">
        <v>5280</v>
      </c>
      <c r="E2981" s="113" t="s">
        <v>798</v>
      </c>
      <c r="F2981" s="114">
        <v>60</v>
      </c>
      <c r="G2981" s="113" t="s">
        <v>1187</v>
      </c>
      <c r="H2981" s="113" t="s">
        <v>226</v>
      </c>
      <c r="I2981" s="113" t="s">
        <v>786</v>
      </c>
      <c r="J2981" s="113" t="s">
        <v>318</v>
      </c>
      <c r="K2981" s="113" t="s">
        <v>382</v>
      </c>
      <c r="L2981" s="113" t="s">
        <v>420</v>
      </c>
      <c r="M2981" s="113" t="s">
        <v>388</v>
      </c>
      <c r="N2981" s="113" t="s">
        <v>44</v>
      </c>
      <c r="O2981" s="113" t="s">
        <v>433</v>
      </c>
      <c r="P2981" s="113" t="s">
        <v>824</v>
      </c>
      <c r="Q2981" s="113">
        <v>368</v>
      </c>
      <c r="R2981" s="113" t="s">
        <v>86</v>
      </c>
      <c r="S2981" s="84" t="str">
        <f t="shared" si="322"/>
        <v>HATTERAS WOOLRICH</v>
      </c>
      <c r="T2981" s="84" t="str">
        <f t="shared" si="325"/>
        <v>светло-коричневый</v>
      </c>
      <c r="Y2981" s="60">
        <f t="shared" si="326"/>
        <v>2</v>
      </c>
      <c r="Z2981" s="49">
        <f t="shared" si="327"/>
        <v>94</v>
      </c>
      <c r="AA2981" s="60">
        <f t="shared" si="328"/>
        <v>2094</v>
      </c>
    </row>
    <row r="2982" spans="1:27">
      <c r="A2982" s="84" t="str">
        <f t="shared" si="323"/>
        <v>6840514368</v>
      </c>
      <c r="B2982" s="84" t="str">
        <f t="shared" si="324"/>
        <v>02-094-15</v>
      </c>
      <c r="C2982" s="113" t="s">
        <v>5285</v>
      </c>
      <c r="D2982" s="113" t="s">
        <v>5280</v>
      </c>
      <c r="E2982" s="113" t="s">
        <v>788</v>
      </c>
      <c r="F2982" s="114">
        <v>61</v>
      </c>
      <c r="G2982" s="113" t="s">
        <v>1187</v>
      </c>
      <c r="H2982" s="113" t="s">
        <v>226</v>
      </c>
      <c r="I2982" s="113" t="s">
        <v>786</v>
      </c>
      <c r="J2982" s="113" t="s">
        <v>318</v>
      </c>
      <c r="K2982" s="113" t="s">
        <v>382</v>
      </c>
      <c r="L2982" s="113" t="s">
        <v>420</v>
      </c>
      <c r="M2982" s="113" t="s">
        <v>388</v>
      </c>
      <c r="N2982" s="113" t="s">
        <v>44</v>
      </c>
      <c r="O2982" s="113" t="s">
        <v>433</v>
      </c>
      <c r="P2982" s="113" t="s">
        <v>824</v>
      </c>
      <c r="Q2982" s="113">
        <v>368</v>
      </c>
      <c r="R2982" s="113" t="s">
        <v>86</v>
      </c>
      <c r="S2982" s="84" t="str">
        <f t="shared" si="322"/>
        <v>HATTERAS WOOLRICH</v>
      </c>
      <c r="T2982" s="84" t="str">
        <f t="shared" si="325"/>
        <v>светло-коричневый</v>
      </c>
      <c r="Y2982" s="60">
        <f t="shared" si="326"/>
        <v>2</v>
      </c>
      <c r="Z2982" s="49">
        <f t="shared" si="327"/>
        <v>94</v>
      </c>
      <c r="AA2982" s="60">
        <f t="shared" si="328"/>
        <v>2094</v>
      </c>
    </row>
    <row r="2983" spans="1:27">
      <c r="A2983" s="84" t="str">
        <f t="shared" si="323"/>
        <v>6840514368</v>
      </c>
      <c r="B2983" s="84" t="str">
        <f t="shared" si="324"/>
        <v>02-094-15</v>
      </c>
      <c r="C2983" s="113" t="s">
        <v>5286</v>
      </c>
      <c r="D2983" s="113" t="s">
        <v>5280</v>
      </c>
      <c r="E2983" s="113" t="s">
        <v>835</v>
      </c>
      <c r="F2983" s="114">
        <v>62</v>
      </c>
      <c r="G2983" s="113" t="s">
        <v>1187</v>
      </c>
      <c r="H2983" s="113" t="s">
        <v>226</v>
      </c>
      <c r="I2983" s="113" t="s">
        <v>786</v>
      </c>
      <c r="J2983" s="113" t="s">
        <v>318</v>
      </c>
      <c r="K2983" s="113" t="s">
        <v>382</v>
      </c>
      <c r="L2983" s="113" t="s">
        <v>420</v>
      </c>
      <c r="M2983" s="113" t="s">
        <v>388</v>
      </c>
      <c r="N2983" s="113" t="s">
        <v>44</v>
      </c>
      <c r="O2983" s="113" t="s">
        <v>433</v>
      </c>
      <c r="P2983" s="113" t="s">
        <v>824</v>
      </c>
      <c r="Q2983" s="113">
        <v>368</v>
      </c>
      <c r="R2983" s="113" t="s">
        <v>86</v>
      </c>
      <c r="S2983" s="84" t="str">
        <f t="shared" si="322"/>
        <v>HATTERAS WOOLRICH</v>
      </c>
      <c r="T2983" s="84" t="str">
        <f t="shared" si="325"/>
        <v>светло-коричневый</v>
      </c>
      <c r="Y2983" s="60">
        <f t="shared" si="326"/>
        <v>2</v>
      </c>
      <c r="Z2983" s="49">
        <f t="shared" si="327"/>
        <v>94</v>
      </c>
      <c r="AA2983" s="60">
        <f t="shared" si="328"/>
        <v>2094</v>
      </c>
    </row>
    <row r="2984" spans="1:27">
      <c r="A2984" s="84" t="str">
        <f t="shared" si="323"/>
        <v>6840514368</v>
      </c>
      <c r="B2984" s="84" t="str">
        <f t="shared" si="324"/>
        <v>02-094-15</v>
      </c>
      <c r="C2984" s="113" t="s">
        <v>5287</v>
      </c>
      <c r="D2984" s="113" t="s">
        <v>5280</v>
      </c>
      <c r="E2984" s="113" t="s">
        <v>789</v>
      </c>
      <c r="F2984" s="114">
        <v>63</v>
      </c>
      <c r="G2984" s="113" t="s">
        <v>1187</v>
      </c>
      <c r="H2984" s="113" t="s">
        <v>226</v>
      </c>
      <c r="I2984" s="113" t="s">
        <v>786</v>
      </c>
      <c r="J2984" s="113" t="s">
        <v>318</v>
      </c>
      <c r="K2984" s="113" t="s">
        <v>382</v>
      </c>
      <c r="L2984" s="113" t="s">
        <v>420</v>
      </c>
      <c r="M2984" s="113" t="s">
        <v>388</v>
      </c>
      <c r="N2984" s="113" t="s">
        <v>44</v>
      </c>
      <c r="O2984" s="113" t="s">
        <v>433</v>
      </c>
      <c r="P2984" s="113" t="s">
        <v>824</v>
      </c>
      <c r="Q2984" s="113">
        <v>368</v>
      </c>
      <c r="R2984" s="113" t="s">
        <v>86</v>
      </c>
      <c r="S2984" s="84" t="str">
        <f t="shared" si="322"/>
        <v>HATTERAS WOOLRICH</v>
      </c>
      <c r="T2984" s="84" t="str">
        <f t="shared" si="325"/>
        <v>светло-коричневый</v>
      </c>
      <c r="Y2984" s="60">
        <f t="shared" si="326"/>
        <v>2</v>
      </c>
      <c r="Z2984" s="49">
        <f t="shared" si="327"/>
        <v>94</v>
      </c>
      <c r="AA2984" s="60">
        <f t="shared" si="328"/>
        <v>2094</v>
      </c>
    </row>
    <row r="2985" spans="1:27">
      <c r="A2985" s="84" t="str">
        <f t="shared" si="323"/>
        <v>6840527367</v>
      </c>
      <c r="B2985" s="84" t="str">
        <f t="shared" si="324"/>
        <v>02-581-14</v>
      </c>
      <c r="C2985" s="113" t="s">
        <v>5288</v>
      </c>
      <c r="D2985" s="113" t="s">
        <v>5289</v>
      </c>
      <c r="E2985" s="113" t="s">
        <v>787</v>
      </c>
      <c r="F2985" s="114">
        <v>57</v>
      </c>
      <c r="G2985" s="113" t="s">
        <v>5290</v>
      </c>
      <c r="H2985" s="113" t="s">
        <v>86</v>
      </c>
      <c r="I2985" s="113" t="s">
        <v>786</v>
      </c>
      <c r="J2985" s="113" t="s">
        <v>318</v>
      </c>
      <c r="K2985" s="113" t="s">
        <v>382</v>
      </c>
      <c r="L2985" s="113" t="s">
        <v>420</v>
      </c>
      <c r="M2985" s="113" t="s">
        <v>388</v>
      </c>
      <c r="N2985" s="113" t="s">
        <v>44</v>
      </c>
      <c r="O2985" s="113" t="s">
        <v>428</v>
      </c>
      <c r="P2985" s="113" t="s">
        <v>824</v>
      </c>
      <c r="Q2985" s="113">
        <v>367</v>
      </c>
      <c r="R2985" s="113" t="s">
        <v>86</v>
      </c>
      <c r="S2985" s="84" t="str">
        <f t="shared" si="322"/>
        <v>HATTERAS HARRIS TWEED</v>
      </c>
      <c r="T2985" s="84" t="str">
        <f t="shared" si="325"/>
        <v>коричневый</v>
      </c>
      <c r="Y2985" s="60">
        <f t="shared" si="326"/>
        <v>2</v>
      </c>
      <c r="Z2985" s="49">
        <f t="shared" si="327"/>
        <v>581</v>
      </c>
      <c r="AA2985" s="60">
        <f t="shared" si="328"/>
        <v>2581</v>
      </c>
    </row>
    <row r="2986" spans="1:27">
      <c r="A2986" s="84" t="str">
        <f t="shared" si="323"/>
        <v>6840527367</v>
      </c>
      <c r="B2986" s="84" t="str">
        <f t="shared" si="324"/>
        <v>02-581-14</v>
      </c>
      <c r="C2986" s="113" t="s">
        <v>5291</v>
      </c>
      <c r="D2986" s="113" t="s">
        <v>5289</v>
      </c>
      <c r="E2986" s="113" t="s">
        <v>785</v>
      </c>
      <c r="F2986" s="114">
        <v>59</v>
      </c>
      <c r="G2986" s="113" t="s">
        <v>5290</v>
      </c>
      <c r="H2986" s="113" t="s">
        <v>86</v>
      </c>
      <c r="I2986" s="113" t="s">
        <v>786</v>
      </c>
      <c r="J2986" s="113" t="s">
        <v>318</v>
      </c>
      <c r="K2986" s="113" t="s">
        <v>382</v>
      </c>
      <c r="L2986" s="113" t="s">
        <v>420</v>
      </c>
      <c r="M2986" s="113" t="s">
        <v>388</v>
      </c>
      <c r="N2986" s="113" t="s">
        <v>44</v>
      </c>
      <c r="O2986" s="113" t="s">
        <v>428</v>
      </c>
      <c r="P2986" s="113" t="s">
        <v>824</v>
      </c>
      <c r="Q2986" s="113">
        <v>367</v>
      </c>
      <c r="R2986" s="113" t="s">
        <v>86</v>
      </c>
      <c r="S2986" s="84" t="str">
        <f t="shared" si="322"/>
        <v>HATTERAS HARRIS TWEED</v>
      </c>
      <c r="T2986" s="84" t="str">
        <f t="shared" si="325"/>
        <v>коричневый</v>
      </c>
      <c r="Y2986" s="60">
        <f t="shared" si="326"/>
        <v>2</v>
      </c>
      <c r="Z2986" s="49">
        <f t="shared" si="327"/>
        <v>581</v>
      </c>
      <c r="AA2986" s="60">
        <f t="shared" si="328"/>
        <v>2581</v>
      </c>
    </row>
    <row r="2987" spans="1:27">
      <c r="A2987" s="84" t="str">
        <f t="shared" si="323"/>
        <v>6840527367</v>
      </c>
      <c r="B2987" s="84" t="str">
        <f t="shared" si="324"/>
        <v>02-581-14</v>
      </c>
      <c r="C2987" s="113" t="s">
        <v>5292</v>
      </c>
      <c r="D2987" s="113" t="s">
        <v>5289</v>
      </c>
      <c r="E2987" s="113" t="s">
        <v>788</v>
      </c>
      <c r="F2987" s="114">
        <v>61</v>
      </c>
      <c r="G2987" s="113" t="s">
        <v>5290</v>
      </c>
      <c r="H2987" s="113" t="s">
        <v>86</v>
      </c>
      <c r="I2987" s="113" t="s">
        <v>786</v>
      </c>
      <c r="J2987" s="113" t="s">
        <v>318</v>
      </c>
      <c r="K2987" s="113" t="s">
        <v>382</v>
      </c>
      <c r="L2987" s="113" t="s">
        <v>420</v>
      </c>
      <c r="M2987" s="113" t="s">
        <v>388</v>
      </c>
      <c r="N2987" s="113" t="s">
        <v>44</v>
      </c>
      <c r="O2987" s="113" t="s">
        <v>428</v>
      </c>
      <c r="P2987" s="113" t="s">
        <v>824</v>
      </c>
      <c r="Q2987" s="113">
        <v>367</v>
      </c>
      <c r="R2987" s="113" t="s">
        <v>86</v>
      </c>
      <c r="S2987" s="84" t="str">
        <f t="shared" si="322"/>
        <v>HATTERAS HARRIS TWEED</v>
      </c>
      <c r="T2987" s="84" t="str">
        <f t="shared" si="325"/>
        <v>коричневый</v>
      </c>
      <c r="Y2987" s="60">
        <f t="shared" si="326"/>
        <v>2</v>
      </c>
      <c r="Z2987" s="49">
        <f t="shared" si="327"/>
        <v>581</v>
      </c>
      <c r="AA2987" s="60">
        <f t="shared" si="328"/>
        <v>2581</v>
      </c>
    </row>
    <row r="2988" spans="1:27">
      <c r="A2988" s="84" t="str">
        <f t="shared" si="323"/>
        <v>6840527367</v>
      </c>
      <c r="B2988" s="84" t="str">
        <f t="shared" si="324"/>
        <v>02-581-14</v>
      </c>
      <c r="C2988" s="113" t="s">
        <v>5293</v>
      </c>
      <c r="D2988" s="113" t="s">
        <v>5289</v>
      </c>
      <c r="E2988" s="113" t="s">
        <v>789</v>
      </c>
      <c r="F2988" s="114">
        <v>63</v>
      </c>
      <c r="G2988" s="113" t="s">
        <v>5290</v>
      </c>
      <c r="H2988" s="113" t="s">
        <v>86</v>
      </c>
      <c r="I2988" s="113" t="s">
        <v>786</v>
      </c>
      <c r="J2988" s="113" t="s">
        <v>318</v>
      </c>
      <c r="K2988" s="113" t="s">
        <v>382</v>
      </c>
      <c r="L2988" s="113" t="s">
        <v>420</v>
      </c>
      <c r="M2988" s="113" t="s">
        <v>388</v>
      </c>
      <c r="N2988" s="113" t="s">
        <v>44</v>
      </c>
      <c r="O2988" s="113" t="s">
        <v>428</v>
      </c>
      <c r="P2988" s="113" t="s">
        <v>824</v>
      </c>
      <c r="Q2988" s="113">
        <v>367</v>
      </c>
      <c r="R2988" s="113" t="s">
        <v>86</v>
      </c>
      <c r="S2988" s="84" t="str">
        <f t="shared" si="322"/>
        <v>HATTERAS HARRIS TWEED</v>
      </c>
      <c r="T2988" s="84" t="str">
        <f t="shared" si="325"/>
        <v>коричневый</v>
      </c>
      <c r="Y2988" s="60">
        <f t="shared" si="326"/>
        <v>2</v>
      </c>
      <c r="Z2988" s="49">
        <f t="shared" si="327"/>
        <v>581</v>
      </c>
      <c r="AA2988" s="60">
        <f t="shared" si="328"/>
        <v>2581</v>
      </c>
    </row>
    <row r="2989" spans="1:27">
      <c r="A2989" s="84" t="str">
        <f t="shared" si="323"/>
        <v>6840529333</v>
      </c>
      <c r="B2989" s="84" t="str">
        <f t="shared" si="324"/>
        <v>02-582-08</v>
      </c>
      <c r="C2989" s="113" t="s">
        <v>5294</v>
      </c>
      <c r="D2989" s="113" t="s">
        <v>5295</v>
      </c>
      <c r="E2989" s="113" t="s">
        <v>787</v>
      </c>
      <c r="F2989" s="114">
        <v>57</v>
      </c>
      <c r="G2989" s="113" t="s">
        <v>5296</v>
      </c>
      <c r="H2989" s="113" t="s">
        <v>83</v>
      </c>
      <c r="I2989" s="113" t="s">
        <v>795</v>
      </c>
      <c r="J2989" s="113" t="s">
        <v>336</v>
      </c>
      <c r="K2989" s="113" t="s">
        <v>382</v>
      </c>
      <c r="L2989" s="113" t="s">
        <v>420</v>
      </c>
      <c r="M2989" s="113" t="s">
        <v>388</v>
      </c>
      <c r="N2989" s="113" t="s">
        <v>44</v>
      </c>
      <c r="O2989" s="113" t="s">
        <v>428</v>
      </c>
      <c r="P2989" s="113" t="s">
        <v>824</v>
      </c>
      <c r="Q2989" s="113">
        <v>333</v>
      </c>
      <c r="R2989" s="113" t="s">
        <v>83</v>
      </c>
      <c r="S2989" s="84" t="str">
        <f t="shared" si="322"/>
        <v>HATTERAS EF WOOL HERRINGBONE</v>
      </c>
      <c r="T2989" s="84" t="str">
        <f t="shared" si="325"/>
        <v>серый</v>
      </c>
      <c r="Y2989" s="60">
        <f t="shared" si="326"/>
        <v>2</v>
      </c>
      <c r="Z2989" s="49">
        <f t="shared" si="327"/>
        <v>582</v>
      </c>
      <c r="AA2989" s="60">
        <f t="shared" si="328"/>
        <v>2582</v>
      </c>
    </row>
    <row r="2990" spans="1:27">
      <c r="A2990" s="84" t="str">
        <f t="shared" si="323"/>
        <v>6840529333</v>
      </c>
      <c r="B2990" s="84" t="str">
        <f t="shared" si="324"/>
        <v>02-582-08</v>
      </c>
      <c r="C2990" s="113" t="s">
        <v>5297</v>
      </c>
      <c r="D2990" s="113" t="s">
        <v>5295</v>
      </c>
      <c r="E2990" s="113" t="s">
        <v>797</v>
      </c>
      <c r="F2990" s="114">
        <v>58</v>
      </c>
      <c r="G2990" s="113" t="s">
        <v>5296</v>
      </c>
      <c r="H2990" s="113" t="s">
        <v>83</v>
      </c>
      <c r="I2990" s="113" t="s">
        <v>795</v>
      </c>
      <c r="J2990" s="113" t="s">
        <v>336</v>
      </c>
      <c r="K2990" s="113" t="s">
        <v>382</v>
      </c>
      <c r="L2990" s="113" t="s">
        <v>420</v>
      </c>
      <c r="M2990" s="113" t="s">
        <v>388</v>
      </c>
      <c r="N2990" s="113" t="s">
        <v>44</v>
      </c>
      <c r="O2990" s="113" t="s">
        <v>428</v>
      </c>
      <c r="P2990" s="113" t="s">
        <v>824</v>
      </c>
      <c r="Q2990" s="113">
        <v>333</v>
      </c>
      <c r="R2990" s="113" t="s">
        <v>83</v>
      </c>
      <c r="S2990" s="84" t="str">
        <f t="shared" si="322"/>
        <v>HATTERAS EF WOOL HERRINGBONE</v>
      </c>
      <c r="T2990" s="84" t="str">
        <f t="shared" si="325"/>
        <v>серый</v>
      </c>
      <c r="Y2990" s="60">
        <f t="shared" si="326"/>
        <v>2</v>
      </c>
      <c r="Z2990" s="49">
        <f t="shared" si="327"/>
        <v>582</v>
      </c>
      <c r="AA2990" s="60">
        <f t="shared" si="328"/>
        <v>2582</v>
      </c>
    </row>
    <row r="2991" spans="1:27">
      <c r="A2991" s="84" t="str">
        <f t="shared" si="323"/>
        <v>6840529333</v>
      </c>
      <c r="B2991" s="84" t="str">
        <f t="shared" si="324"/>
        <v>02-582-08</v>
      </c>
      <c r="C2991" s="113" t="s">
        <v>5298</v>
      </c>
      <c r="D2991" s="113" t="s">
        <v>5295</v>
      </c>
      <c r="E2991" s="113" t="s">
        <v>785</v>
      </c>
      <c r="F2991" s="114">
        <v>59</v>
      </c>
      <c r="G2991" s="113" t="s">
        <v>5296</v>
      </c>
      <c r="H2991" s="113" t="s">
        <v>83</v>
      </c>
      <c r="I2991" s="113" t="s">
        <v>795</v>
      </c>
      <c r="J2991" s="113" t="s">
        <v>336</v>
      </c>
      <c r="K2991" s="113" t="s">
        <v>382</v>
      </c>
      <c r="L2991" s="113" t="s">
        <v>420</v>
      </c>
      <c r="M2991" s="113" t="s">
        <v>388</v>
      </c>
      <c r="N2991" s="113" t="s">
        <v>44</v>
      </c>
      <c r="O2991" s="113" t="s">
        <v>428</v>
      </c>
      <c r="P2991" s="113" t="s">
        <v>824</v>
      </c>
      <c r="Q2991" s="113">
        <v>333</v>
      </c>
      <c r="R2991" s="113" t="s">
        <v>83</v>
      </c>
      <c r="S2991" s="84" t="str">
        <f t="shared" si="322"/>
        <v>HATTERAS EF WOOL HERRINGBONE</v>
      </c>
      <c r="T2991" s="84" t="str">
        <f t="shared" si="325"/>
        <v>серый</v>
      </c>
      <c r="Y2991" s="60">
        <f t="shared" si="326"/>
        <v>2</v>
      </c>
      <c r="Z2991" s="49">
        <f t="shared" si="327"/>
        <v>582</v>
      </c>
      <c r="AA2991" s="60">
        <f t="shared" si="328"/>
        <v>2582</v>
      </c>
    </row>
    <row r="2992" spans="1:27">
      <c r="A2992" s="84" t="str">
        <f t="shared" si="323"/>
        <v>6840529333</v>
      </c>
      <c r="B2992" s="84" t="str">
        <f t="shared" si="324"/>
        <v>02-582-08</v>
      </c>
      <c r="C2992" s="113" t="s">
        <v>5299</v>
      </c>
      <c r="D2992" s="113" t="s">
        <v>5295</v>
      </c>
      <c r="E2992" s="113" t="s">
        <v>798</v>
      </c>
      <c r="F2992" s="114">
        <v>60</v>
      </c>
      <c r="G2992" s="113" t="s">
        <v>5296</v>
      </c>
      <c r="H2992" s="113" t="s">
        <v>83</v>
      </c>
      <c r="I2992" s="113" t="s">
        <v>795</v>
      </c>
      <c r="J2992" s="113" t="s">
        <v>336</v>
      </c>
      <c r="K2992" s="113" t="s">
        <v>382</v>
      </c>
      <c r="L2992" s="113" t="s">
        <v>420</v>
      </c>
      <c r="M2992" s="113" t="s">
        <v>388</v>
      </c>
      <c r="N2992" s="113" t="s">
        <v>44</v>
      </c>
      <c r="O2992" s="113" t="s">
        <v>428</v>
      </c>
      <c r="P2992" s="113" t="s">
        <v>824</v>
      </c>
      <c r="Q2992" s="113">
        <v>333</v>
      </c>
      <c r="R2992" s="113" t="s">
        <v>83</v>
      </c>
      <c r="S2992" s="84" t="str">
        <f t="shared" si="322"/>
        <v>HATTERAS EF WOOL HERRINGBONE</v>
      </c>
      <c r="T2992" s="84" t="str">
        <f t="shared" si="325"/>
        <v>серый</v>
      </c>
      <c r="Y2992" s="60">
        <f t="shared" si="326"/>
        <v>2</v>
      </c>
      <c r="Z2992" s="49">
        <f t="shared" si="327"/>
        <v>582</v>
      </c>
      <c r="AA2992" s="60">
        <f t="shared" si="328"/>
        <v>2582</v>
      </c>
    </row>
    <row r="2993" spans="1:27">
      <c r="A2993" s="84" t="str">
        <f t="shared" si="323"/>
        <v>6840529333</v>
      </c>
      <c r="B2993" s="84" t="str">
        <f t="shared" si="324"/>
        <v>02-582-08</v>
      </c>
      <c r="C2993" s="113" t="s">
        <v>5300</v>
      </c>
      <c r="D2993" s="113" t="s">
        <v>5295</v>
      </c>
      <c r="E2993" s="113" t="s">
        <v>788</v>
      </c>
      <c r="F2993" s="114">
        <v>61</v>
      </c>
      <c r="G2993" s="113" t="s">
        <v>5296</v>
      </c>
      <c r="H2993" s="113" t="s">
        <v>83</v>
      </c>
      <c r="I2993" s="113" t="s">
        <v>795</v>
      </c>
      <c r="J2993" s="113" t="s">
        <v>336</v>
      </c>
      <c r="K2993" s="113" t="s">
        <v>382</v>
      </c>
      <c r="L2993" s="113" t="s">
        <v>420</v>
      </c>
      <c r="M2993" s="113" t="s">
        <v>388</v>
      </c>
      <c r="N2993" s="113" t="s">
        <v>44</v>
      </c>
      <c r="O2993" s="113" t="s">
        <v>428</v>
      </c>
      <c r="P2993" s="113" t="s">
        <v>824</v>
      </c>
      <c r="Q2993" s="113">
        <v>333</v>
      </c>
      <c r="R2993" s="113" t="s">
        <v>83</v>
      </c>
      <c r="S2993" s="84" t="str">
        <f t="shared" si="322"/>
        <v>HATTERAS EF WOOL HERRINGBONE</v>
      </c>
      <c r="T2993" s="84" t="str">
        <f t="shared" si="325"/>
        <v>серый</v>
      </c>
      <c r="Y2993" s="60">
        <f t="shared" si="326"/>
        <v>2</v>
      </c>
      <c r="Z2993" s="49">
        <f t="shared" si="327"/>
        <v>582</v>
      </c>
      <c r="AA2993" s="60">
        <f t="shared" si="328"/>
        <v>2582</v>
      </c>
    </row>
    <row r="2994" spans="1:27">
      <c r="A2994" s="84" t="str">
        <f t="shared" si="323"/>
        <v>6840529333</v>
      </c>
      <c r="B2994" s="84" t="str">
        <f t="shared" si="324"/>
        <v>02-582-08</v>
      </c>
      <c r="C2994" s="113" t="s">
        <v>5301</v>
      </c>
      <c r="D2994" s="113" t="s">
        <v>5295</v>
      </c>
      <c r="E2994" s="113" t="s">
        <v>835</v>
      </c>
      <c r="F2994" s="114">
        <v>62</v>
      </c>
      <c r="G2994" s="113" t="s">
        <v>5296</v>
      </c>
      <c r="H2994" s="113" t="s">
        <v>83</v>
      </c>
      <c r="I2994" s="113" t="s">
        <v>795</v>
      </c>
      <c r="J2994" s="113" t="s">
        <v>336</v>
      </c>
      <c r="K2994" s="113" t="s">
        <v>382</v>
      </c>
      <c r="L2994" s="113" t="s">
        <v>420</v>
      </c>
      <c r="M2994" s="113" t="s">
        <v>388</v>
      </c>
      <c r="N2994" s="113" t="s">
        <v>44</v>
      </c>
      <c r="O2994" s="113" t="s">
        <v>428</v>
      </c>
      <c r="P2994" s="113" t="s">
        <v>824</v>
      </c>
      <c r="Q2994" s="113">
        <v>333</v>
      </c>
      <c r="R2994" s="113" t="s">
        <v>83</v>
      </c>
      <c r="S2994" s="84" t="str">
        <f t="shared" si="322"/>
        <v>HATTERAS EF WOOL HERRINGBONE</v>
      </c>
      <c r="T2994" s="84" t="str">
        <f t="shared" si="325"/>
        <v>серый</v>
      </c>
      <c r="Y2994" s="60">
        <f t="shared" si="326"/>
        <v>2</v>
      </c>
      <c r="Z2994" s="49">
        <f t="shared" si="327"/>
        <v>582</v>
      </c>
      <c r="AA2994" s="60">
        <f t="shared" si="328"/>
        <v>2582</v>
      </c>
    </row>
    <row r="2995" spans="1:27">
      <c r="A2995" s="84" t="str">
        <f t="shared" si="323"/>
        <v>6840529333</v>
      </c>
      <c r="B2995" s="84" t="str">
        <f t="shared" si="324"/>
        <v>02-582-08</v>
      </c>
      <c r="C2995" s="113" t="s">
        <v>5302</v>
      </c>
      <c r="D2995" s="113" t="s">
        <v>5295</v>
      </c>
      <c r="E2995" s="113" t="s">
        <v>789</v>
      </c>
      <c r="F2995" s="114">
        <v>63</v>
      </c>
      <c r="G2995" s="113" t="s">
        <v>5296</v>
      </c>
      <c r="H2995" s="113" t="s">
        <v>83</v>
      </c>
      <c r="I2995" s="113" t="s">
        <v>795</v>
      </c>
      <c r="J2995" s="113" t="s">
        <v>336</v>
      </c>
      <c r="K2995" s="113" t="s">
        <v>382</v>
      </c>
      <c r="L2995" s="113" t="s">
        <v>420</v>
      </c>
      <c r="M2995" s="113" t="s">
        <v>388</v>
      </c>
      <c r="N2995" s="113" t="s">
        <v>44</v>
      </c>
      <c r="O2995" s="113" t="s">
        <v>428</v>
      </c>
      <c r="P2995" s="113" t="s">
        <v>824</v>
      </c>
      <c r="Q2995" s="113">
        <v>333</v>
      </c>
      <c r="R2995" s="113" t="s">
        <v>83</v>
      </c>
      <c r="S2995" s="84" t="str">
        <f t="shared" si="322"/>
        <v>HATTERAS EF WOOL HERRINGBONE</v>
      </c>
      <c r="T2995" s="84" t="str">
        <f t="shared" si="325"/>
        <v>серый</v>
      </c>
      <c r="Y2995" s="60">
        <f t="shared" si="326"/>
        <v>2</v>
      </c>
      <c r="Z2995" s="49">
        <f t="shared" si="327"/>
        <v>582</v>
      </c>
      <c r="AA2995" s="60">
        <f t="shared" si="328"/>
        <v>2582</v>
      </c>
    </row>
    <row r="2996" spans="1:27">
      <c r="A2996" s="84" t="str">
        <f t="shared" si="323"/>
        <v>684090762</v>
      </c>
      <c r="B2996" s="84" t="str">
        <f t="shared" si="324"/>
        <v>02-583-06</v>
      </c>
      <c r="C2996" s="113" t="s">
        <v>5303</v>
      </c>
      <c r="D2996" s="113" t="s">
        <v>5304</v>
      </c>
      <c r="E2996" s="113" t="s">
        <v>787</v>
      </c>
      <c r="F2996" s="114">
        <v>57</v>
      </c>
      <c r="G2996" s="113" t="s">
        <v>5305</v>
      </c>
      <c r="H2996" s="113" t="s">
        <v>749</v>
      </c>
      <c r="I2996" s="113" t="s">
        <v>2630</v>
      </c>
      <c r="J2996" s="113" t="s">
        <v>318</v>
      </c>
      <c r="K2996" s="113" t="s">
        <v>382</v>
      </c>
      <c r="L2996" s="113" t="s">
        <v>420</v>
      </c>
      <c r="M2996" s="113" t="s">
        <v>389</v>
      </c>
      <c r="N2996" s="113" t="s">
        <v>44</v>
      </c>
      <c r="O2996" s="113" t="s">
        <v>433</v>
      </c>
      <c r="P2996" s="113" t="s">
        <v>824</v>
      </c>
      <c r="Q2996" s="113">
        <v>62</v>
      </c>
      <c r="R2996" s="113" t="s">
        <v>86</v>
      </c>
      <c r="S2996" s="84" t="str">
        <f t="shared" si="322"/>
        <v>HATTERAS PATCHWORK</v>
      </c>
      <c r="T2996" s="84" t="str">
        <f t="shared" si="325"/>
        <v>коричневый / красный / синий</v>
      </c>
      <c r="Y2996" s="60">
        <f t="shared" si="326"/>
        <v>2</v>
      </c>
      <c r="Z2996" s="49">
        <f t="shared" si="327"/>
        <v>583</v>
      </c>
      <c r="AA2996" s="60">
        <f t="shared" si="328"/>
        <v>2583</v>
      </c>
    </row>
    <row r="2997" spans="1:27">
      <c r="A2997" s="84" t="str">
        <f t="shared" si="323"/>
        <v>684090762</v>
      </c>
      <c r="B2997" s="84" t="str">
        <f t="shared" si="324"/>
        <v>02-583-06</v>
      </c>
      <c r="C2997" s="113" t="s">
        <v>5306</v>
      </c>
      <c r="D2997" s="113" t="s">
        <v>5304</v>
      </c>
      <c r="E2997" s="113" t="s">
        <v>785</v>
      </c>
      <c r="F2997" s="114">
        <v>59</v>
      </c>
      <c r="G2997" s="113" t="s">
        <v>5305</v>
      </c>
      <c r="H2997" s="113" t="s">
        <v>749</v>
      </c>
      <c r="I2997" s="113" t="s">
        <v>2630</v>
      </c>
      <c r="J2997" s="113" t="s">
        <v>318</v>
      </c>
      <c r="K2997" s="113" t="s">
        <v>382</v>
      </c>
      <c r="L2997" s="113" t="s">
        <v>420</v>
      </c>
      <c r="M2997" s="113" t="s">
        <v>389</v>
      </c>
      <c r="N2997" s="113" t="s">
        <v>44</v>
      </c>
      <c r="O2997" s="113" t="s">
        <v>433</v>
      </c>
      <c r="P2997" s="113" t="s">
        <v>824</v>
      </c>
      <c r="Q2997" s="113">
        <v>62</v>
      </c>
      <c r="R2997" s="113" t="s">
        <v>86</v>
      </c>
      <c r="S2997" s="84" t="str">
        <f t="shared" si="322"/>
        <v>HATTERAS PATCHWORK</v>
      </c>
      <c r="T2997" s="84" t="str">
        <f t="shared" si="325"/>
        <v>коричневый / красный / синий</v>
      </c>
      <c r="Y2997" s="60">
        <f t="shared" si="326"/>
        <v>2</v>
      </c>
      <c r="Z2997" s="49">
        <f t="shared" si="327"/>
        <v>583</v>
      </c>
      <c r="AA2997" s="60">
        <f t="shared" si="328"/>
        <v>2583</v>
      </c>
    </row>
    <row r="2998" spans="1:27">
      <c r="A2998" s="84" t="str">
        <f t="shared" si="323"/>
        <v>684090762</v>
      </c>
      <c r="B2998" s="84" t="str">
        <f t="shared" si="324"/>
        <v>02-583-06</v>
      </c>
      <c r="C2998" s="113" t="s">
        <v>5307</v>
      </c>
      <c r="D2998" s="113" t="s">
        <v>5304</v>
      </c>
      <c r="E2998" s="113" t="s">
        <v>788</v>
      </c>
      <c r="F2998" s="114">
        <v>61</v>
      </c>
      <c r="G2998" s="113" t="s">
        <v>5305</v>
      </c>
      <c r="H2998" s="113" t="s">
        <v>749</v>
      </c>
      <c r="I2998" s="113" t="s">
        <v>2630</v>
      </c>
      <c r="J2998" s="113" t="s">
        <v>318</v>
      </c>
      <c r="K2998" s="113" t="s">
        <v>382</v>
      </c>
      <c r="L2998" s="113" t="s">
        <v>420</v>
      </c>
      <c r="M2998" s="113" t="s">
        <v>389</v>
      </c>
      <c r="N2998" s="113" t="s">
        <v>44</v>
      </c>
      <c r="O2998" s="113" t="s">
        <v>433</v>
      </c>
      <c r="P2998" s="113" t="s">
        <v>824</v>
      </c>
      <c r="Q2998" s="113">
        <v>62</v>
      </c>
      <c r="R2998" s="113" t="s">
        <v>86</v>
      </c>
      <c r="S2998" s="84" t="str">
        <f t="shared" si="322"/>
        <v>HATTERAS PATCHWORK</v>
      </c>
      <c r="T2998" s="84" t="str">
        <f t="shared" si="325"/>
        <v>коричневый / красный / синий</v>
      </c>
      <c r="Y2998" s="60">
        <f t="shared" si="326"/>
        <v>2</v>
      </c>
      <c r="Z2998" s="49">
        <f t="shared" si="327"/>
        <v>583</v>
      </c>
      <c r="AA2998" s="60">
        <f t="shared" si="328"/>
        <v>2583</v>
      </c>
    </row>
    <row r="2999" spans="1:27">
      <c r="A2999" s="84" t="str">
        <f t="shared" si="323"/>
        <v>684090762</v>
      </c>
      <c r="B2999" s="84" t="str">
        <f t="shared" si="324"/>
        <v>02-583-06</v>
      </c>
      <c r="C2999" s="113" t="s">
        <v>5308</v>
      </c>
      <c r="D2999" s="113" t="s">
        <v>5304</v>
      </c>
      <c r="E2999" s="113" t="s">
        <v>789</v>
      </c>
      <c r="F2999" s="114">
        <v>63</v>
      </c>
      <c r="G2999" s="113" t="s">
        <v>5305</v>
      </c>
      <c r="H2999" s="113" t="s">
        <v>749</v>
      </c>
      <c r="I2999" s="113" t="s">
        <v>2630</v>
      </c>
      <c r="J2999" s="113" t="s">
        <v>318</v>
      </c>
      <c r="K2999" s="113" t="s">
        <v>382</v>
      </c>
      <c r="L2999" s="113" t="s">
        <v>420</v>
      </c>
      <c r="M2999" s="113" t="s">
        <v>389</v>
      </c>
      <c r="N2999" s="113" t="s">
        <v>44</v>
      </c>
      <c r="O2999" s="113" t="s">
        <v>433</v>
      </c>
      <c r="P2999" s="113" t="s">
        <v>824</v>
      </c>
      <c r="Q2999" s="113">
        <v>62</v>
      </c>
      <c r="R2999" s="113" t="s">
        <v>86</v>
      </c>
      <c r="S2999" s="84" t="str">
        <f t="shared" si="322"/>
        <v>HATTERAS PATCHWORK</v>
      </c>
      <c r="T2999" s="84" t="str">
        <f t="shared" si="325"/>
        <v>коричневый / красный / синий</v>
      </c>
      <c r="Y2999" s="60">
        <f t="shared" si="326"/>
        <v>2</v>
      </c>
      <c r="Z2999" s="49">
        <f t="shared" si="327"/>
        <v>583</v>
      </c>
      <c r="AA2999" s="60">
        <f t="shared" si="328"/>
        <v>2583</v>
      </c>
    </row>
    <row r="3000" spans="1:27">
      <c r="A3000" s="84" t="str">
        <f t="shared" si="323"/>
        <v>687080237</v>
      </c>
      <c r="B3000" s="84" t="str">
        <f t="shared" si="324"/>
        <v>02-584-08</v>
      </c>
      <c r="C3000" s="113" t="s">
        <v>5309</v>
      </c>
      <c r="D3000" s="113" t="s">
        <v>5310</v>
      </c>
      <c r="E3000" s="113" t="s">
        <v>813</v>
      </c>
      <c r="F3000" s="114">
        <v>56</v>
      </c>
      <c r="G3000" s="113" t="s">
        <v>5311</v>
      </c>
      <c r="H3000" s="113" t="s">
        <v>83</v>
      </c>
      <c r="I3000" s="113" t="s">
        <v>1018</v>
      </c>
      <c r="J3000" s="113" t="s">
        <v>318</v>
      </c>
      <c r="K3000" s="113" t="s">
        <v>382</v>
      </c>
      <c r="L3000" s="113" t="s">
        <v>420</v>
      </c>
      <c r="M3000" s="113" t="s">
        <v>388</v>
      </c>
      <c r="N3000" s="113" t="s">
        <v>44</v>
      </c>
      <c r="O3000" s="113" t="s">
        <v>433</v>
      </c>
      <c r="P3000" s="113" t="s">
        <v>824</v>
      </c>
      <c r="Q3000" s="113">
        <v>37</v>
      </c>
      <c r="R3000" s="113" t="s">
        <v>71</v>
      </c>
      <c r="S3000" s="84" t="str">
        <f t="shared" si="322"/>
        <v>HATTERAS VIRGIN WOOL</v>
      </c>
      <c r="T3000" s="84" t="str">
        <f t="shared" si="325"/>
        <v>серый</v>
      </c>
      <c r="Y3000" s="60">
        <f t="shared" si="326"/>
        <v>2</v>
      </c>
      <c r="Z3000" s="49">
        <f t="shared" si="327"/>
        <v>584</v>
      </c>
      <c r="AA3000" s="60">
        <f t="shared" si="328"/>
        <v>2584</v>
      </c>
    </row>
    <row r="3001" spans="1:27">
      <c r="A3001" s="84" t="str">
        <f t="shared" si="323"/>
        <v>687080237</v>
      </c>
      <c r="B3001" s="84" t="str">
        <f t="shared" si="324"/>
        <v>02-584-08</v>
      </c>
      <c r="C3001" s="113" t="s">
        <v>5312</v>
      </c>
      <c r="D3001" s="113" t="s">
        <v>5310</v>
      </c>
      <c r="E3001" s="113" t="s">
        <v>787</v>
      </c>
      <c r="F3001" s="114">
        <v>57</v>
      </c>
      <c r="G3001" s="113" t="s">
        <v>5311</v>
      </c>
      <c r="H3001" s="113" t="s">
        <v>83</v>
      </c>
      <c r="I3001" s="113" t="s">
        <v>1018</v>
      </c>
      <c r="J3001" s="113" t="s">
        <v>318</v>
      </c>
      <c r="K3001" s="113" t="s">
        <v>382</v>
      </c>
      <c r="L3001" s="113" t="s">
        <v>420</v>
      </c>
      <c r="M3001" s="113" t="s">
        <v>388</v>
      </c>
      <c r="N3001" s="113" t="s">
        <v>44</v>
      </c>
      <c r="O3001" s="113" t="s">
        <v>433</v>
      </c>
      <c r="P3001" s="113" t="s">
        <v>824</v>
      </c>
      <c r="Q3001" s="113">
        <v>37</v>
      </c>
      <c r="R3001" s="113" t="s">
        <v>71</v>
      </c>
      <c r="S3001" s="84" t="str">
        <f t="shared" si="322"/>
        <v>HATTERAS VIRGIN WOOL</v>
      </c>
      <c r="T3001" s="84" t="str">
        <f t="shared" si="325"/>
        <v>серый</v>
      </c>
      <c r="Y3001" s="60">
        <f t="shared" si="326"/>
        <v>2</v>
      </c>
      <c r="Z3001" s="49">
        <f t="shared" si="327"/>
        <v>584</v>
      </c>
      <c r="AA3001" s="60">
        <f t="shared" si="328"/>
        <v>2584</v>
      </c>
    </row>
    <row r="3002" spans="1:27">
      <c r="A3002" s="84" t="str">
        <f t="shared" si="323"/>
        <v>687080237</v>
      </c>
      <c r="B3002" s="84" t="str">
        <f t="shared" si="324"/>
        <v>02-584-08</v>
      </c>
      <c r="C3002" s="113" t="s">
        <v>5313</v>
      </c>
      <c r="D3002" s="113" t="s">
        <v>5310</v>
      </c>
      <c r="E3002" s="113" t="s">
        <v>797</v>
      </c>
      <c r="F3002" s="114">
        <v>58</v>
      </c>
      <c r="G3002" s="113" t="s">
        <v>5311</v>
      </c>
      <c r="H3002" s="113" t="s">
        <v>83</v>
      </c>
      <c r="I3002" s="113" t="s">
        <v>1018</v>
      </c>
      <c r="J3002" s="113" t="s">
        <v>318</v>
      </c>
      <c r="K3002" s="113" t="s">
        <v>382</v>
      </c>
      <c r="L3002" s="113" t="s">
        <v>420</v>
      </c>
      <c r="M3002" s="113" t="s">
        <v>388</v>
      </c>
      <c r="N3002" s="113" t="s">
        <v>44</v>
      </c>
      <c r="O3002" s="113" t="s">
        <v>433</v>
      </c>
      <c r="P3002" s="113" t="s">
        <v>824</v>
      </c>
      <c r="Q3002" s="113">
        <v>37</v>
      </c>
      <c r="R3002" s="113" t="s">
        <v>71</v>
      </c>
      <c r="S3002" s="84" t="str">
        <f t="shared" si="322"/>
        <v>HATTERAS VIRGIN WOOL</v>
      </c>
      <c r="T3002" s="84" t="str">
        <f t="shared" si="325"/>
        <v>серый</v>
      </c>
      <c r="Y3002" s="60">
        <f t="shared" si="326"/>
        <v>2</v>
      </c>
      <c r="Z3002" s="49">
        <f t="shared" si="327"/>
        <v>584</v>
      </c>
      <c r="AA3002" s="60">
        <f t="shared" si="328"/>
        <v>2584</v>
      </c>
    </row>
    <row r="3003" spans="1:27">
      <c r="A3003" s="84" t="str">
        <f t="shared" si="323"/>
        <v>687080237</v>
      </c>
      <c r="B3003" s="84" t="str">
        <f t="shared" si="324"/>
        <v>02-584-08</v>
      </c>
      <c r="C3003" s="113" t="s">
        <v>5314</v>
      </c>
      <c r="D3003" s="113" t="s">
        <v>5310</v>
      </c>
      <c r="E3003" s="113" t="s">
        <v>785</v>
      </c>
      <c r="F3003" s="114">
        <v>59</v>
      </c>
      <c r="G3003" s="113" t="s">
        <v>5311</v>
      </c>
      <c r="H3003" s="113" t="s">
        <v>83</v>
      </c>
      <c r="I3003" s="113" t="s">
        <v>1018</v>
      </c>
      <c r="J3003" s="113" t="s">
        <v>318</v>
      </c>
      <c r="K3003" s="113" t="s">
        <v>382</v>
      </c>
      <c r="L3003" s="113" t="s">
        <v>420</v>
      </c>
      <c r="M3003" s="113" t="s">
        <v>388</v>
      </c>
      <c r="N3003" s="113" t="s">
        <v>44</v>
      </c>
      <c r="O3003" s="113" t="s">
        <v>433</v>
      </c>
      <c r="P3003" s="113" t="s">
        <v>824</v>
      </c>
      <c r="Q3003" s="113">
        <v>37</v>
      </c>
      <c r="R3003" s="113" t="s">
        <v>71</v>
      </c>
      <c r="S3003" s="84" t="str">
        <f t="shared" si="322"/>
        <v>HATTERAS VIRGIN WOOL</v>
      </c>
      <c r="T3003" s="84" t="str">
        <f t="shared" si="325"/>
        <v>серый</v>
      </c>
      <c r="Y3003" s="60">
        <f t="shared" si="326"/>
        <v>2</v>
      </c>
      <c r="Z3003" s="49">
        <f t="shared" si="327"/>
        <v>584</v>
      </c>
      <c r="AA3003" s="60">
        <f t="shared" si="328"/>
        <v>2584</v>
      </c>
    </row>
    <row r="3004" spans="1:27">
      <c r="A3004" s="84" t="str">
        <f t="shared" si="323"/>
        <v>687080237</v>
      </c>
      <c r="B3004" s="84" t="str">
        <f t="shared" si="324"/>
        <v>02-584-08</v>
      </c>
      <c r="C3004" s="113" t="s">
        <v>5315</v>
      </c>
      <c r="D3004" s="113" t="s">
        <v>5310</v>
      </c>
      <c r="E3004" s="113" t="s">
        <v>798</v>
      </c>
      <c r="F3004" s="114">
        <v>60</v>
      </c>
      <c r="G3004" s="113" t="s">
        <v>5311</v>
      </c>
      <c r="H3004" s="113" t="s">
        <v>83</v>
      </c>
      <c r="I3004" s="113" t="s">
        <v>1018</v>
      </c>
      <c r="J3004" s="113" t="s">
        <v>318</v>
      </c>
      <c r="K3004" s="113" t="s">
        <v>382</v>
      </c>
      <c r="L3004" s="113" t="s">
        <v>420</v>
      </c>
      <c r="M3004" s="113" t="s">
        <v>388</v>
      </c>
      <c r="N3004" s="113" t="s">
        <v>44</v>
      </c>
      <c r="O3004" s="113" t="s">
        <v>433</v>
      </c>
      <c r="P3004" s="113" t="s">
        <v>824</v>
      </c>
      <c r="Q3004" s="113">
        <v>37</v>
      </c>
      <c r="R3004" s="113" t="s">
        <v>71</v>
      </c>
      <c r="S3004" s="84" t="str">
        <f t="shared" si="322"/>
        <v>HATTERAS VIRGIN WOOL</v>
      </c>
      <c r="T3004" s="84" t="str">
        <f t="shared" si="325"/>
        <v>серый</v>
      </c>
      <c r="Y3004" s="60">
        <f t="shared" si="326"/>
        <v>2</v>
      </c>
      <c r="Z3004" s="49">
        <f t="shared" si="327"/>
        <v>584</v>
      </c>
      <c r="AA3004" s="60">
        <f t="shared" si="328"/>
        <v>2584</v>
      </c>
    </row>
    <row r="3005" spans="1:27">
      <c r="A3005" s="84" t="str">
        <f t="shared" si="323"/>
        <v>687080237</v>
      </c>
      <c r="B3005" s="84" t="str">
        <f t="shared" si="324"/>
        <v>02-584-08</v>
      </c>
      <c r="C3005" s="113" t="s">
        <v>5316</v>
      </c>
      <c r="D3005" s="113" t="s">
        <v>5310</v>
      </c>
      <c r="E3005" s="113" t="s">
        <v>788</v>
      </c>
      <c r="F3005" s="114">
        <v>61</v>
      </c>
      <c r="G3005" s="113" t="s">
        <v>5311</v>
      </c>
      <c r="H3005" s="113" t="s">
        <v>83</v>
      </c>
      <c r="I3005" s="113" t="s">
        <v>1018</v>
      </c>
      <c r="J3005" s="113" t="s">
        <v>318</v>
      </c>
      <c r="K3005" s="113" t="s">
        <v>382</v>
      </c>
      <c r="L3005" s="113" t="s">
        <v>420</v>
      </c>
      <c r="M3005" s="113" t="s">
        <v>388</v>
      </c>
      <c r="N3005" s="113" t="s">
        <v>44</v>
      </c>
      <c r="O3005" s="113" t="s">
        <v>433</v>
      </c>
      <c r="P3005" s="113" t="s">
        <v>824</v>
      </c>
      <c r="Q3005" s="113">
        <v>37</v>
      </c>
      <c r="R3005" s="113" t="s">
        <v>71</v>
      </c>
      <c r="S3005" s="84" t="str">
        <f t="shared" si="322"/>
        <v>HATTERAS VIRGIN WOOL</v>
      </c>
      <c r="T3005" s="84" t="str">
        <f t="shared" si="325"/>
        <v>серый</v>
      </c>
      <c r="Y3005" s="60">
        <f t="shared" si="326"/>
        <v>2</v>
      </c>
      <c r="Z3005" s="49">
        <f t="shared" si="327"/>
        <v>584</v>
      </c>
      <c r="AA3005" s="60">
        <f t="shared" si="328"/>
        <v>2584</v>
      </c>
    </row>
    <row r="3006" spans="1:27">
      <c r="A3006" s="84" t="str">
        <f t="shared" si="323"/>
        <v>687080237</v>
      </c>
      <c r="B3006" s="84" t="str">
        <f t="shared" si="324"/>
        <v>02-584-08</v>
      </c>
      <c r="C3006" s="113" t="s">
        <v>5317</v>
      </c>
      <c r="D3006" s="113" t="s">
        <v>5310</v>
      </c>
      <c r="E3006" s="113" t="s">
        <v>835</v>
      </c>
      <c r="F3006" s="114">
        <v>62</v>
      </c>
      <c r="G3006" s="113" t="s">
        <v>5311</v>
      </c>
      <c r="H3006" s="113" t="s">
        <v>83</v>
      </c>
      <c r="I3006" s="113" t="s">
        <v>1018</v>
      </c>
      <c r="J3006" s="113" t="s">
        <v>318</v>
      </c>
      <c r="K3006" s="113" t="s">
        <v>382</v>
      </c>
      <c r="L3006" s="113" t="s">
        <v>420</v>
      </c>
      <c r="M3006" s="113" t="s">
        <v>388</v>
      </c>
      <c r="N3006" s="113" t="s">
        <v>44</v>
      </c>
      <c r="O3006" s="113" t="s">
        <v>433</v>
      </c>
      <c r="P3006" s="113" t="s">
        <v>824</v>
      </c>
      <c r="Q3006" s="113">
        <v>37</v>
      </c>
      <c r="R3006" s="113" t="s">
        <v>71</v>
      </c>
      <c r="S3006" s="84" t="str">
        <f t="shared" si="322"/>
        <v>HATTERAS VIRGIN WOOL</v>
      </c>
      <c r="T3006" s="84" t="str">
        <f t="shared" si="325"/>
        <v>серый</v>
      </c>
      <c r="Y3006" s="60">
        <f t="shared" si="326"/>
        <v>2</v>
      </c>
      <c r="Z3006" s="49">
        <f t="shared" si="327"/>
        <v>584</v>
      </c>
      <c r="AA3006" s="60">
        <f t="shared" si="328"/>
        <v>2584</v>
      </c>
    </row>
    <row r="3007" spans="1:27">
      <c r="A3007" s="84" t="str">
        <f t="shared" si="323"/>
        <v>687080237</v>
      </c>
      <c r="B3007" s="84" t="str">
        <f t="shared" si="324"/>
        <v>02-584-08</v>
      </c>
      <c r="C3007" s="113" t="s">
        <v>5318</v>
      </c>
      <c r="D3007" s="113" t="s">
        <v>5310</v>
      </c>
      <c r="E3007" s="113" t="s">
        <v>789</v>
      </c>
      <c r="F3007" s="114">
        <v>63</v>
      </c>
      <c r="G3007" s="113" t="s">
        <v>5311</v>
      </c>
      <c r="H3007" s="113" t="s">
        <v>83</v>
      </c>
      <c r="I3007" s="113" t="s">
        <v>1018</v>
      </c>
      <c r="J3007" s="113" t="s">
        <v>318</v>
      </c>
      <c r="K3007" s="113" t="s">
        <v>382</v>
      </c>
      <c r="L3007" s="113" t="s">
        <v>420</v>
      </c>
      <c r="M3007" s="113" t="s">
        <v>388</v>
      </c>
      <c r="N3007" s="113" t="s">
        <v>44</v>
      </c>
      <c r="O3007" s="113" t="s">
        <v>433</v>
      </c>
      <c r="P3007" s="113" t="s">
        <v>824</v>
      </c>
      <c r="Q3007" s="113">
        <v>37</v>
      </c>
      <c r="R3007" s="113" t="s">
        <v>71</v>
      </c>
      <c r="S3007" s="84" t="str">
        <f t="shared" si="322"/>
        <v>HATTERAS VIRGIN WOOL</v>
      </c>
      <c r="T3007" s="84" t="str">
        <f t="shared" si="325"/>
        <v>серый</v>
      </c>
      <c r="Y3007" s="60">
        <f t="shared" si="326"/>
        <v>2</v>
      </c>
      <c r="Z3007" s="49">
        <f t="shared" si="327"/>
        <v>584</v>
      </c>
      <c r="AA3007" s="60">
        <f t="shared" si="328"/>
        <v>2584</v>
      </c>
    </row>
    <row r="3008" spans="1:27">
      <c r="A3008" s="84" t="str">
        <f t="shared" si="323"/>
        <v>853920173</v>
      </c>
      <c r="B3008" s="84" t="str">
        <f t="shared" si="324"/>
        <v>02-380-02</v>
      </c>
      <c r="C3008" s="113" t="s">
        <v>5319</v>
      </c>
      <c r="D3008" s="113" t="s">
        <v>5320</v>
      </c>
      <c r="E3008" s="113" t="s">
        <v>800</v>
      </c>
      <c r="F3008" s="114">
        <v>0</v>
      </c>
      <c r="G3008" s="113" t="s">
        <v>3698</v>
      </c>
      <c r="H3008" s="113" t="s">
        <v>63</v>
      </c>
      <c r="I3008" s="113" t="s">
        <v>3699</v>
      </c>
      <c r="J3008" s="113" t="s">
        <v>340</v>
      </c>
      <c r="K3008" s="113" t="s">
        <v>382</v>
      </c>
      <c r="L3008" s="113" t="s">
        <v>420</v>
      </c>
      <c r="M3008" s="113" t="s">
        <v>389</v>
      </c>
      <c r="N3008" s="113" t="s">
        <v>516</v>
      </c>
      <c r="O3008" s="113" t="s">
        <v>386</v>
      </c>
      <c r="P3008" s="113" t="s">
        <v>824</v>
      </c>
      <c r="Q3008" s="113">
        <v>73</v>
      </c>
      <c r="R3008" s="113" t="s">
        <v>63</v>
      </c>
      <c r="S3008" s="84" t="str">
        <f t="shared" si="322"/>
        <v>SURTH CASHMERE</v>
      </c>
      <c r="T3008" s="84" t="str">
        <f t="shared" si="325"/>
        <v>бежевый</v>
      </c>
      <c r="Y3008" s="60">
        <f t="shared" si="326"/>
        <v>2</v>
      </c>
      <c r="Z3008" s="49">
        <f t="shared" si="327"/>
        <v>380</v>
      </c>
      <c r="AA3008" s="60">
        <f t="shared" si="328"/>
        <v>2380</v>
      </c>
    </row>
    <row r="3009" spans="1:27">
      <c r="A3009" s="84" t="str">
        <f t="shared" si="323"/>
        <v>85993354</v>
      </c>
      <c r="B3009" s="84" t="str">
        <f t="shared" si="324"/>
        <v>02-141-11</v>
      </c>
      <c r="C3009" s="113" t="s">
        <v>5321</v>
      </c>
      <c r="D3009" s="113" t="s">
        <v>5322</v>
      </c>
      <c r="E3009" s="113" t="s">
        <v>800</v>
      </c>
      <c r="F3009" s="114">
        <v>0</v>
      </c>
      <c r="G3009" s="113" t="s">
        <v>1633</v>
      </c>
      <c r="H3009" s="113" t="s">
        <v>60</v>
      </c>
      <c r="I3009" s="113" t="s">
        <v>819</v>
      </c>
      <c r="J3009" s="113" t="s">
        <v>340</v>
      </c>
      <c r="K3009" s="113" t="s">
        <v>382</v>
      </c>
      <c r="L3009" s="113" t="s">
        <v>420</v>
      </c>
      <c r="M3009" s="113" t="s">
        <v>389</v>
      </c>
      <c r="N3009" s="113" t="s">
        <v>44</v>
      </c>
      <c r="O3009" s="113" t="s">
        <v>385</v>
      </c>
      <c r="P3009" s="113" t="s">
        <v>824</v>
      </c>
      <c r="Q3009" s="113">
        <v>4</v>
      </c>
      <c r="R3009" s="113" t="s">
        <v>60</v>
      </c>
      <c r="S3009" s="84" t="str">
        <f t="shared" si="322"/>
        <v>WISCONSIN</v>
      </c>
      <c r="T3009" s="84" t="str">
        <f t="shared" si="325"/>
        <v>зеленый</v>
      </c>
      <c r="Y3009" s="60">
        <f t="shared" si="326"/>
        <v>2</v>
      </c>
      <c r="Z3009" s="49">
        <f t="shared" si="327"/>
        <v>141</v>
      </c>
      <c r="AA3009" s="60">
        <f t="shared" si="328"/>
        <v>2141</v>
      </c>
    </row>
    <row r="3010" spans="1:27">
      <c r="A3010" s="84" t="str">
        <f t="shared" si="323"/>
        <v>859935299</v>
      </c>
      <c r="B3010" s="84" t="str">
        <f t="shared" si="324"/>
        <v>02-585-11</v>
      </c>
      <c r="C3010" s="113" t="s">
        <v>5323</v>
      </c>
      <c r="D3010" s="113" t="s">
        <v>5324</v>
      </c>
      <c r="E3010" s="113" t="s">
        <v>800</v>
      </c>
      <c r="F3010" s="114">
        <v>0</v>
      </c>
      <c r="G3010" s="113" t="s">
        <v>5325</v>
      </c>
      <c r="H3010" s="113" t="s">
        <v>768</v>
      </c>
      <c r="I3010" s="113" t="s">
        <v>5326</v>
      </c>
      <c r="J3010" s="113" t="s">
        <v>340</v>
      </c>
      <c r="K3010" s="113" t="s">
        <v>382</v>
      </c>
      <c r="L3010" s="113" t="s">
        <v>420</v>
      </c>
      <c r="M3010" s="113" t="s">
        <v>389</v>
      </c>
      <c r="N3010" s="113" t="s">
        <v>44</v>
      </c>
      <c r="O3010" s="113" t="s">
        <v>385</v>
      </c>
      <c r="P3010" s="113" t="s">
        <v>824</v>
      </c>
      <c r="Q3010" s="113">
        <v>99</v>
      </c>
      <c r="R3010" s="113" t="s">
        <v>60</v>
      </c>
      <c r="S3010" s="84" t="str">
        <f t="shared" ref="S3010:S3073" si="329">IF(A3010&lt;&gt;"",IF(FIND(" ",G3010)&gt;=1,MID(G3010,FIND(" ",G3010)+1,LEN(G3010)),""),"")</f>
        <v>BEANIE WOOL</v>
      </c>
      <c r="T3010" s="84" t="str">
        <f t="shared" si="325"/>
        <v>зеленый / красный / синий / желтый</v>
      </c>
      <c r="Y3010" s="60">
        <f t="shared" si="326"/>
        <v>2</v>
      </c>
      <c r="Z3010" s="49">
        <f t="shared" si="327"/>
        <v>585</v>
      </c>
      <c r="AA3010" s="60">
        <f t="shared" si="328"/>
        <v>2585</v>
      </c>
    </row>
    <row r="3011" spans="1:27">
      <c r="A3011" s="84" t="str">
        <f t="shared" ref="A3011:A3074" si="330">IF(G3011&amp;Q3011&lt;&gt;"",IF(FIND(" ",G3011)&gt;=1,MID(G3011,1,FIND(" ",G3011)-1)&amp;Q3011,G3011&amp;Q3011),"")</f>
        <v>859936513</v>
      </c>
      <c r="B3011" s="84" t="str">
        <f t="shared" ref="B3011:B3074" si="331">IF(C3011&lt;&gt;"",LEFT(C3011,9),"")</f>
        <v>02-586-09</v>
      </c>
      <c r="C3011" s="113" t="s">
        <v>5327</v>
      </c>
      <c r="D3011" s="113" t="s">
        <v>5328</v>
      </c>
      <c r="E3011" s="113" t="s">
        <v>800</v>
      </c>
      <c r="F3011" s="114">
        <v>0</v>
      </c>
      <c r="G3011" s="113" t="s">
        <v>5329</v>
      </c>
      <c r="H3011" s="113" t="s">
        <v>53</v>
      </c>
      <c r="I3011" s="113" t="s">
        <v>786</v>
      </c>
      <c r="J3011" s="113" t="s">
        <v>340</v>
      </c>
      <c r="K3011" s="113" t="s">
        <v>382</v>
      </c>
      <c r="L3011" s="113" t="s">
        <v>420</v>
      </c>
      <c r="M3011" s="113" t="s">
        <v>389</v>
      </c>
      <c r="N3011" s="113" t="s">
        <v>44</v>
      </c>
      <c r="O3011" s="113" t="s">
        <v>385</v>
      </c>
      <c r="P3011" s="113" t="s">
        <v>824</v>
      </c>
      <c r="Q3011" s="113">
        <v>13</v>
      </c>
      <c r="R3011" s="113" t="s">
        <v>53</v>
      </c>
      <c r="S3011" s="84" t="str">
        <f t="shared" si="329"/>
        <v>BEANIE MERINO WOOL</v>
      </c>
      <c r="T3011" s="84" t="str">
        <f t="shared" ref="T3011:T3074" si="332">IF(H3011&lt;&gt;"",H3011,"")</f>
        <v>черный</v>
      </c>
      <c r="Y3011" s="60">
        <f t="shared" ref="Y3011:Y3074" si="333">IFERROR(VALUE(MID($C3011,1,2)),0)</f>
        <v>2</v>
      </c>
      <c r="Z3011" s="49">
        <f t="shared" ref="Z3011:Z3074" si="334">IFERROR(VALUE(MID($C3011,4,3)),0)</f>
        <v>586</v>
      </c>
      <c r="AA3011" s="60">
        <f t="shared" ref="AA3011:AA3074" si="335">VALUE(RIGHT("00"&amp;Y3011,2)&amp;RIGHT("000"&amp;Z3011,3))</f>
        <v>2586</v>
      </c>
    </row>
    <row r="3012" spans="1:27">
      <c r="A3012" s="84" t="str">
        <f t="shared" si="330"/>
        <v>859936538</v>
      </c>
      <c r="B3012" s="84" t="str">
        <f t="shared" si="331"/>
        <v>02-586-00</v>
      </c>
      <c r="C3012" s="113" t="s">
        <v>5330</v>
      </c>
      <c r="D3012" s="113" t="s">
        <v>5331</v>
      </c>
      <c r="E3012" s="113" t="s">
        <v>800</v>
      </c>
      <c r="F3012" s="114">
        <v>0</v>
      </c>
      <c r="G3012" s="113" t="s">
        <v>5329</v>
      </c>
      <c r="H3012" s="113" t="s">
        <v>243</v>
      </c>
      <c r="I3012" s="113" t="s">
        <v>786</v>
      </c>
      <c r="J3012" s="113" t="s">
        <v>340</v>
      </c>
      <c r="K3012" s="113" t="s">
        <v>382</v>
      </c>
      <c r="L3012" s="113" t="s">
        <v>420</v>
      </c>
      <c r="M3012" s="113" t="s">
        <v>389</v>
      </c>
      <c r="N3012" s="113" t="s">
        <v>44</v>
      </c>
      <c r="O3012" s="113" t="s">
        <v>385</v>
      </c>
      <c r="P3012" s="113" t="s">
        <v>824</v>
      </c>
      <c r="Q3012" s="113">
        <v>38</v>
      </c>
      <c r="R3012" s="113" t="s">
        <v>83</v>
      </c>
      <c r="S3012" s="84" t="str">
        <f t="shared" si="329"/>
        <v>BEANIE MERINO WOOL</v>
      </c>
      <c r="T3012" s="84" t="str">
        <f t="shared" si="332"/>
        <v>серый / оранжевый</v>
      </c>
      <c r="Y3012" s="60">
        <f t="shared" si="333"/>
        <v>2</v>
      </c>
      <c r="Z3012" s="49">
        <f t="shared" si="334"/>
        <v>586</v>
      </c>
      <c r="AA3012" s="60">
        <f t="shared" si="335"/>
        <v>2586</v>
      </c>
    </row>
    <row r="3013" spans="1:27">
      <c r="A3013" s="84" t="str">
        <f t="shared" si="330"/>
        <v>859936562</v>
      </c>
      <c r="B3013" s="84" t="str">
        <f t="shared" si="331"/>
        <v>02-586-92</v>
      </c>
      <c r="C3013" s="113" t="s">
        <v>5332</v>
      </c>
      <c r="D3013" s="113" t="s">
        <v>5333</v>
      </c>
      <c r="E3013" s="113" t="s">
        <v>800</v>
      </c>
      <c r="F3013" s="114">
        <v>0</v>
      </c>
      <c r="G3013" s="113" t="s">
        <v>5329</v>
      </c>
      <c r="H3013" s="113" t="s">
        <v>175</v>
      </c>
      <c r="I3013" s="113" t="s">
        <v>786</v>
      </c>
      <c r="J3013" s="113" t="s">
        <v>340</v>
      </c>
      <c r="K3013" s="113" t="s">
        <v>382</v>
      </c>
      <c r="L3013" s="113" t="s">
        <v>420</v>
      </c>
      <c r="M3013" s="113" t="s">
        <v>389</v>
      </c>
      <c r="N3013" s="113" t="s">
        <v>44</v>
      </c>
      <c r="O3013" s="113" t="s">
        <v>385</v>
      </c>
      <c r="P3013" s="113" t="s">
        <v>824</v>
      </c>
      <c r="Q3013" s="113">
        <v>62</v>
      </c>
      <c r="R3013" s="113" t="s">
        <v>86</v>
      </c>
      <c r="S3013" s="84" t="str">
        <f t="shared" si="329"/>
        <v>BEANIE MERINO WOOL</v>
      </c>
      <c r="T3013" s="84" t="str">
        <f t="shared" si="332"/>
        <v>коричневый / синий</v>
      </c>
      <c r="Y3013" s="60">
        <f t="shared" si="333"/>
        <v>2</v>
      </c>
      <c r="Z3013" s="49">
        <f t="shared" si="334"/>
        <v>586</v>
      </c>
      <c r="AA3013" s="60">
        <f t="shared" si="335"/>
        <v>2586</v>
      </c>
    </row>
    <row r="3014" spans="1:27">
      <c r="A3014" s="84" t="str">
        <f t="shared" si="330"/>
        <v>859936823</v>
      </c>
      <c r="B3014" s="84" t="str">
        <f t="shared" si="331"/>
        <v>02-587-06</v>
      </c>
      <c r="C3014" s="113" t="s">
        <v>5334</v>
      </c>
      <c r="D3014" s="113" t="s">
        <v>5335</v>
      </c>
      <c r="E3014" s="113" t="s">
        <v>800</v>
      </c>
      <c r="F3014" s="114">
        <v>0</v>
      </c>
      <c r="G3014" s="113" t="s">
        <v>5336</v>
      </c>
      <c r="H3014" s="113" t="s">
        <v>71</v>
      </c>
      <c r="I3014" s="113" t="s">
        <v>5337</v>
      </c>
      <c r="J3014" s="113" t="s">
        <v>340</v>
      </c>
      <c r="K3014" s="113" t="s">
        <v>382</v>
      </c>
      <c r="L3014" s="113" t="s">
        <v>420</v>
      </c>
      <c r="M3014" s="113" t="s">
        <v>389</v>
      </c>
      <c r="N3014" s="113" t="s">
        <v>44</v>
      </c>
      <c r="O3014" s="113" t="s">
        <v>385</v>
      </c>
      <c r="P3014" s="113" t="s">
        <v>824</v>
      </c>
      <c r="Q3014" s="113">
        <v>23</v>
      </c>
      <c r="R3014" s="113" t="s">
        <v>71</v>
      </c>
      <c r="S3014" s="84" t="str">
        <f t="shared" si="329"/>
        <v>BEANIE EAGLE</v>
      </c>
      <c r="T3014" s="84" t="str">
        <f t="shared" si="332"/>
        <v>синий</v>
      </c>
      <c r="Y3014" s="60">
        <f t="shared" si="333"/>
        <v>2</v>
      </c>
      <c r="Z3014" s="49">
        <f t="shared" si="334"/>
        <v>587</v>
      </c>
      <c r="AA3014" s="60">
        <f t="shared" si="335"/>
        <v>2587</v>
      </c>
    </row>
    <row r="3015" spans="1:27">
      <c r="A3015" s="84" t="str">
        <f t="shared" si="330"/>
        <v>859936867</v>
      </c>
      <c r="B3015" s="84" t="str">
        <f t="shared" si="331"/>
        <v>02-587-14</v>
      </c>
      <c r="C3015" s="113" t="s">
        <v>5338</v>
      </c>
      <c r="D3015" s="113" t="s">
        <v>5339</v>
      </c>
      <c r="E3015" s="113" t="s">
        <v>800</v>
      </c>
      <c r="F3015" s="114">
        <v>0</v>
      </c>
      <c r="G3015" s="113" t="s">
        <v>5336</v>
      </c>
      <c r="H3015" s="113" t="s">
        <v>172</v>
      </c>
      <c r="I3015" s="113" t="s">
        <v>5337</v>
      </c>
      <c r="J3015" s="113" t="s">
        <v>340</v>
      </c>
      <c r="K3015" s="113" t="s">
        <v>382</v>
      </c>
      <c r="L3015" s="113" t="s">
        <v>420</v>
      </c>
      <c r="M3015" s="113" t="s">
        <v>389</v>
      </c>
      <c r="N3015" s="113" t="s">
        <v>44</v>
      </c>
      <c r="O3015" s="113" t="s">
        <v>385</v>
      </c>
      <c r="P3015" s="113" t="s">
        <v>824</v>
      </c>
      <c r="Q3015" s="113">
        <v>67</v>
      </c>
      <c r="R3015" s="113" t="s">
        <v>86</v>
      </c>
      <c r="S3015" s="84" t="str">
        <f t="shared" si="329"/>
        <v>BEANIE EAGLE</v>
      </c>
      <c r="T3015" s="84" t="str">
        <f t="shared" si="332"/>
        <v>коричневый / оранжевый</v>
      </c>
      <c r="Y3015" s="60">
        <f t="shared" si="333"/>
        <v>2</v>
      </c>
      <c r="Z3015" s="49">
        <f t="shared" si="334"/>
        <v>587</v>
      </c>
      <c r="AA3015" s="60">
        <f t="shared" si="335"/>
        <v>2587</v>
      </c>
    </row>
    <row r="3016" spans="1:27">
      <c r="A3016" s="84" t="str">
        <f t="shared" si="330"/>
        <v>9291501341</v>
      </c>
      <c r="B3016" s="84" t="str">
        <f t="shared" si="331"/>
        <v>02-588-03</v>
      </c>
      <c r="C3016" s="113" t="s">
        <v>5340</v>
      </c>
      <c r="D3016" s="113" t="s">
        <v>5341</v>
      </c>
      <c r="E3016" s="113" t="s">
        <v>787</v>
      </c>
      <c r="F3016" s="114">
        <v>57</v>
      </c>
      <c r="G3016" s="113" t="s">
        <v>5342</v>
      </c>
      <c r="H3016" s="113" t="s">
        <v>195</v>
      </c>
      <c r="I3016" s="113" t="s">
        <v>1668</v>
      </c>
      <c r="J3016" s="113" t="s">
        <v>343</v>
      </c>
      <c r="K3016" s="113" t="s">
        <v>382</v>
      </c>
      <c r="L3016" s="113" t="s">
        <v>420</v>
      </c>
      <c r="M3016" s="113" t="s">
        <v>389</v>
      </c>
      <c r="N3016" s="113" t="s">
        <v>43</v>
      </c>
      <c r="O3016" s="113" t="s">
        <v>386</v>
      </c>
      <c r="P3016" s="113" t="s">
        <v>824</v>
      </c>
      <c r="Q3016" s="113">
        <v>341</v>
      </c>
      <c r="R3016" s="113" t="s">
        <v>195</v>
      </c>
      <c r="S3016" s="84" t="str">
        <f t="shared" si="329"/>
        <v>BOMBER CAP</v>
      </c>
      <c r="T3016" s="84" t="str">
        <f t="shared" si="332"/>
        <v>оливковый</v>
      </c>
      <c r="Y3016" s="60">
        <f t="shared" si="333"/>
        <v>2</v>
      </c>
      <c r="Z3016" s="49">
        <f t="shared" si="334"/>
        <v>588</v>
      </c>
      <c r="AA3016" s="60">
        <f t="shared" si="335"/>
        <v>2588</v>
      </c>
    </row>
    <row r="3017" spans="1:27">
      <c r="A3017" s="84" t="str">
        <f t="shared" si="330"/>
        <v>9291501341</v>
      </c>
      <c r="B3017" s="84" t="str">
        <f t="shared" si="331"/>
        <v>02-588-03</v>
      </c>
      <c r="C3017" s="113" t="s">
        <v>5343</v>
      </c>
      <c r="D3017" s="113" t="s">
        <v>5341</v>
      </c>
      <c r="E3017" s="113" t="s">
        <v>785</v>
      </c>
      <c r="F3017" s="114">
        <v>59</v>
      </c>
      <c r="G3017" s="113" t="s">
        <v>5342</v>
      </c>
      <c r="H3017" s="113" t="s">
        <v>195</v>
      </c>
      <c r="I3017" s="113" t="s">
        <v>1668</v>
      </c>
      <c r="J3017" s="113" t="s">
        <v>343</v>
      </c>
      <c r="K3017" s="113" t="s">
        <v>382</v>
      </c>
      <c r="L3017" s="113" t="s">
        <v>420</v>
      </c>
      <c r="M3017" s="113" t="s">
        <v>389</v>
      </c>
      <c r="N3017" s="113" t="s">
        <v>43</v>
      </c>
      <c r="O3017" s="113" t="s">
        <v>386</v>
      </c>
      <c r="P3017" s="113" t="s">
        <v>824</v>
      </c>
      <c r="Q3017" s="113">
        <v>341</v>
      </c>
      <c r="R3017" s="113" t="s">
        <v>195</v>
      </c>
      <c r="S3017" s="84" t="str">
        <f t="shared" si="329"/>
        <v>BOMBER CAP</v>
      </c>
      <c r="T3017" s="84" t="str">
        <f t="shared" si="332"/>
        <v>оливковый</v>
      </c>
      <c r="Y3017" s="60">
        <f t="shared" si="333"/>
        <v>2</v>
      </c>
      <c r="Z3017" s="49">
        <f t="shared" si="334"/>
        <v>588</v>
      </c>
      <c r="AA3017" s="60">
        <f t="shared" si="335"/>
        <v>2588</v>
      </c>
    </row>
    <row r="3018" spans="1:27">
      <c r="A3018" s="84" t="str">
        <f t="shared" si="330"/>
        <v>9291501341</v>
      </c>
      <c r="B3018" s="84" t="str">
        <f t="shared" si="331"/>
        <v>02-588-03</v>
      </c>
      <c r="C3018" s="113" t="s">
        <v>5344</v>
      </c>
      <c r="D3018" s="113" t="s">
        <v>5341</v>
      </c>
      <c r="E3018" s="113" t="s">
        <v>788</v>
      </c>
      <c r="F3018" s="114">
        <v>61</v>
      </c>
      <c r="G3018" s="113" t="s">
        <v>5342</v>
      </c>
      <c r="H3018" s="113" t="s">
        <v>195</v>
      </c>
      <c r="I3018" s="113" t="s">
        <v>1668</v>
      </c>
      <c r="J3018" s="113" t="s">
        <v>343</v>
      </c>
      <c r="K3018" s="113" t="s">
        <v>382</v>
      </c>
      <c r="L3018" s="113" t="s">
        <v>420</v>
      </c>
      <c r="M3018" s="113" t="s">
        <v>389</v>
      </c>
      <c r="N3018" s="113" t="s">
        <v>43</v>
      </c>
      <c r="O3018" s="113" t="s">
        <v>386</v>
      </c>
      <c r="P3018" s="113" t="s">
        <v>824</v>
      </c>
      <c r="Q3018" s="113">
        <v>341</v>
      </c>
      <c r="R3018" s="113" t="s">
        <v>195</v>
      </c>
      <c r="S3018" s="84" t="str">
        <f t="shared" si="329"/>
        <v>BOMBER CAP</v>
      </c>
      <c r="T3018" s="84" t="str">
        <f t="shared" si="332"/>
        <v>оливковый</v>
      </c>
      <c r="Y3018" s="60">
        <f t="shared" si="333"/>
        <v>2</v>
      </c>
      <c r="Z3018" s="49">
        <f t="shared" si="334"/>
        <v>588</v>
      </c>
      <c r="AA3018" s="60">
        <f t="shared" si="335"/>
        <v>2588</v>
      </c>
    </row>
    <row r="3019" spans="1:27">
      <c r="A3019" s="84" t="str">
        <f t="shared" si="330"/>
        <v>123811533</v>
      </c>
      <c r="B3019" s="84" t="str">
        <f t="shared" si="331"/>
        <v>02-589-08</v>
      </c>
      <c r="C3019" s="113" t="s">
        <v>5345</v>
      </c>
      <c r="D3019" s="113" t="s">
        <v>5346</v>
      </c>
      <c r="E3019" s="113" t="s">
        <v>790</v>
      </c>
      <c r="F3019" s="114">
        <v>55</v>
      </c>
      <c r="G3019" s="113" t="s">
        <v>5347</v>
      </c>
      <c r="H3019" s="113" t="s">
        <v>83</v>
      </c>
      <c r="I3019" s="113" t="s">
        <v>786</v>
      </c>
      <c r="J3019" s="113" t="s">
        <v>329</v>
      </c>
      <c r="K3019" s="113" t="s">
        <v>382</v>
      </c>
      <c r="L3019" s="113" t="s">
        <v>420</v>
      </c>
      <c r="M3019" s="113" t="s">
        <v>388</v>
      </c>
      <c r="N3019" s="113" t="s">
        <v>44</v>
      </c>
      <c r="O3019" s="113" t="s">
        <v>386</v>
      </c>
      <c r="P3019" s="113" t="s">
        <v>824</v>
      </c>
      <c r="Q3019" s="113">
        <v>33</v>
      </c>
      <c r="R3019" s="113" t="s">
        <v>83</v>
      </c>
      <c r="S3019" s="84" t="str">
        <f t="shared" si="329"/>
        <v>TRILBY WOOLFELT</v>
      </c>
      <c r="T3019" s="84" t="str">
        <f t="shared" si="332"/>
        <v>серый</v>
      </c>
      <c r="Y3019" s="60">
        <f t="shared" si="333"/>
        <v>2</v>
      </c>
      <c r="Z3019" s="49">
        <f t="shared" si="334"/>
        <v>589</v>
      </c>
      <c r="AA3019" s="60">
        <f t="shared" si="335"/>
        <v>2589</v>
      </c>
    </row>
    <row r="3020" spans="1:27">
      <c r="A3020" s="84" t="str">
        <f t="shared" si="330"/>
        <v>123811533</v>
      </c>
      <c r="B3020" s="84" t="str">
        <f t="shared" si="331"/>
        <v>02-589-08</v>
      </c>
      <c r="C3020" s="113" t="s">
        <v>5348</v>
      </c>
      <c r="D3020" s="113" t="s">
        <v>5346</v>
      </c>
      <c r="E3020" s="113" t="s">
        <v>787</v>
      </c>
      <c r="F3020" s="114">
        <v>57</v>
      </c>
      <c r="G3020" s="113" t="s">
        <v>5347</v>
      </c>
      <c r="H3020" s="113" t="s">
        <v>83</v>
      </c>
      <c r="I3020" s="113" t="s">
        <v>786</v>
      </c>
      <c r="J3020" s="113" t="s">
        <v>329</v>
      </c>
      <c r="K3020" s="113" t="s">
        <v>382</v>
      </c>
      <c r="L3020" s="113" t="s">
        <v>420</v>
      </c>
      <c r="M3020" s="113" t="s">
        <v>388</v>
      </c>
      <c r="N3020" s="113" t="s">
        <v>44</v>
      </c>
      <c r="O3020" s="113" t="s">
        <v>386</v>
      </c>
      <c r="P3020" s="113" t="s">
        <v>824</v>
      </c>
      <c r="Q3020" s="113">
        <v>33</v>
      </c>
      <c r="R3020" s="113" t="s">
        <v>83</v>
      </c>
      <c r="S3020" s="84" t="str">
        <f t="shared" si="329"/>
        <v>TRILBY WOOLFELT</v>
      </c>
      <c r="T3020" s="84" t="str">
        <f t="shared" si="332"/>
        <v>серый</v>
      </c>
      <c r="Y3020" s="60">
        <f t="shared" si="333"/>
        <v>2</v>
      </c>
      <c r="Z3020" s="49">
        <f t="shared" si="334"/>
        <v>589</v>
      </c>
      <c r="AA3020" s="60">
        <f t="shared" si="335"/>
        <v>2589</v>
      </c>
    </row>
    <row r="3021" spans="1:27">
      <c r="A3021" s="84" t="str">
        <f t="shared" si="330"/>
        <v>123811533</v>
      </c>
      <c r="B3021" s="84" t="str">
        <f t="shared" si="331"/>
        <v>02-589-08</v>
      </c>
      <c r="C3021" s="113" t="s">
        <v>5349</v>
      </c>
      <c r="D3021" s="113" t="s">
        <v>5346</v>
      </c>
      <c r="E3021" s="113" t="s">
        <v>785</v>
      </c>
      <c r="F3021" s="114">
        <v>59</v>
      </c>
      <c r="G3021" s="113" t="s">
        <v>5347</v>
      </c>
      <c r="H3021" s="113" t="s">
        <v>83</v>
      </c>
      <c r="I3021" s="113" t="s">
        <v>786</v>
      </c>
      <c r="J3021" s="113" t="s">
        <v>329</v>
      </c>
      <c r="K3021" s="113" t="s">
        <v>382</v>
      </c>
      <c r="L3021" s="113" t="s">
        <v>420</v>
      </c>
      <c r="M3021" s="113" t="s">
        <v>388</v>
      </c>
      <c r="N3021" s="113" t="s">
        <v>44</v>
      </c>
      <c r="O3021" s="113" t="s">
        <v>386</v>
      </c>
      <c r="P3021" s="113" t="s">
        <v>824</v>
      </c>
      <c r="Q3021" s="113">
        <v>33</v>
      </c>
      <c r="R3021" s="113" t="s">
        <v>83</v>
      </c>
      <c r="S3021" s="84" t="str">
        <f t="shared" si="329"/>
        <v>TRILBY WOOLFELT</v>
      </c>
      <c r="T3021" s="84" t="str">
        <f t="shared" si="332"/>
        <v>серый</v>
      </c>
      <c r="Y3021" s="60">
        <f t="shared" si="333"/>
        <v>2</v>
      </c>
      <c r="Z3021" s="49">
        <f t="shared" si="334"/>
        <v>589</v>
      </c>
      <c r="AA3021" s="60">
        <f t="shared" si="335"/>
        <v>2589</v>
      </c>
    </row>
    <row r="3022" spans="1:27">
      <c r="A3022" s="84" t="str">
        <f t="shared" si="330"/>
        <v>123811533</v>
      </c>
      <c r="B3022" s="84" t="str">
        <f t="shared" si="331"/>
        <v>02-589-08</v>
      </c>
      <c r="C3022" s="113" t="s">
        <v>5350</v>
      </c>
      <c r="D3022" s="113" t="s">
        <v>5346</v>
      </c>
      <c r="E3022" s="113" t="s">
        <v>788</v>
      </c>
      <c r="F3022" s="114">
        <v>61</v>
      </c>
      <c r="G3022" s="113" t="s">
        <v>5347</v>
      </c>
      <c r="H3022" s="113" t="s">
        <v>83</v>
      </c>
      <c r="I3022" s="113" t="s">
        <v>786</v>
      </c>
      <c r="J3022" s="113" t="s">
        <v>329</v>
      </c>
      <c r="K3022" s="113" t="s">
        <v>382</v>
      </c>
      <c r="L3022" s="113" t="s">
        <v>420</v>
      </c>
      <c r="M3022" s="113" t="s">
        <v>388</v>
      </c>
      <c r="N3022" s="113" t="s">
        <v>44</v>
      </c>
      <c r="O3022" s="113" t="s">
        <v>386</v>
      </c>
      <c r="P3022" s="113" t="s">
        <v>824</v>
      </c>
      <c r="Q3022" s="113">
        <v>33</v>
      </c>
      <c r="R3022" s="113" t="s">
        <v>83</v>
      </c>
      <c r="S3022" s="84" t="str">
        <f t="shared" si="329"/>
        <v>TRILBY WOOLFELT</v>
      </c>
      <c r="T3022" s="84" t="str">
        <f t="shared" si="332"/>
        <v>серый</v>
      </c>
      <c r="Y3022" s="60">
        <f t="shared" si="333"/>
        <v>2</v>
      </c>
      <c r="Z3022" s="49">
        <f t="shared" si="334"/>
        <v>589</v>
      </c>
      <c r="AA3022" s="60">
        <f t="shared" si="335"/>
        <v>2589</v>
      </c>
    </row>
    <row r="3023" spans="1:27">
      <c r="A3023" s="84" t="str">
        <f t="shared" si="330"/>
        <v>123811533</v>
      </c>
      <c r="B3023" s="84" t="str">
        <f t="shared" si="331"/>
        <v>02-589-08</v>
      </c>
      <c r="C3023" s="113" t="s">
        <v>5351</v>
      </c>
      <c r="D3023" s="113" t="s">
        <v>5346</v>
      </c>
      <c r="E3023" s="113" t="s">
        <v>789</v>
      </c>
      <c r="F3023" s="114">
        <v>63</v>
      </c>
      <c r="G3023" s="113" t="s">
        <v>5347</v>
      </c>
      <c r="H3023" s="113" t="s">
        <v>83</v>
      </c>
      <c r="I3023" s="113" t="s">
        <v>786</v>
      </c>
      <c r="J3023" s="113" t="s">
        <v>329</v>
      </c>
      <c r="K3023" s="113" t="s">
        <v>382</v>
      </c>
      <c r="L3023" s="113" t="s">
        <v>420</v>
      </c>
      <c r="M3023" s="113" t="s">
        <v>388</v>
      </c>
      <c r="N3023" s="113" t="s">
        <v>44</v>
      </c>
      <c r="O3023" s="113" t="s">
        <v>386</v>
      </c>
      <c r="P3023" s="113" t="s">
        <v>824</v>
      </c>
      <c r="Q3023" s="113">
        <v>33</v>
      </c>
      <c r="R3023" s="113" t="s">
        <v>83</v>
      </c>
      <c r="S3023" s="84" t="str">
        <f t="shared" si="329"/>
        <v>TRILBY WOOLFELT</v>
      </c>
      <c r="T3023" s="84" t="str">
        <f t="shared" si="332"/>
        <v>серый</v>
      </c>
      <c r="Y3023" s="60">
        <f t="shared" si="333"/>
        <v>2</v>
      </c>
      <c r="Z3023" s="49">
        <f t="shared" si="334"/>
        <v>589</v>
      </c>
      <c r="AA3023" s="60">
        <f t="shared" si="335"/>
        <v>2589</v>
      </c>
    </row>
    <row r="3024" spans="1:27">
      <c r="A3024" s="84" t="str">
        <f t="shared" si="330"/>
        <v>13281092</v>
      </c>
      <c r="B3024" s="84" t="str">
        <f t="shared" si="331"/>
        <v>02-590-06</v>
      </c>
      <c r="C3024" s="113" t="s">
        <v>5352</v>
      </c>
      <c r="D3024" s="113" t="s">
        <v>5353</v>
      </c>
      <c r="E3024" s="113" t="s">
        <v>790</v>
      </c>
      <c r="F3024" s="114">
        <v>55</v>
      </c>
      <c r="G3024" s="113" t="s">
        <v>5354</v>
      </c>
      <c r="H3024" s="113" t="s">
        <v>71</v>
      </c>
      <c r="I3024" s="113" t="s">
        <v>786</v>
      </c>
      <c r="J3024" s="113" t="s">
        <v>329</v>
      </c>
      <c r="K3024" s="113" t="s">
        <v>382</v>
      </c>
      <c r="L3024" s="113" t="s">
        <v>420</v>
      </c>
      <c r="M3024" s="113" t="s">
        <v>388</v>
      </c>
      <c r="N3024" s="113" t="s">
        <v>44</v>
      </c>
      <c r="O3024" s="113" t="s">
        <v>386</v>
      </c>
      <c r="P3024" s="113" t="s">
        <v>824</v>
      </c>
      <c r="Q3024" s="113">
        <v>2</v>
      </c>
      <c r="R3024" s="113" t="s">
        <v>71</v>
      </c>
      <c r="S3024" s="84" t="str">
        <f t="shared" si="329"/>
        <v>PLAYER WOOLFELT</v>
      </c>
      <c r="T3024" s="84" t="str">
        <f t="shared" si="332"/>
        <v>синий</v>
      </c>
      <c r="Y3024" s="60">
        <f t="shared" si="333"/>
        <v>2</v>
      </c>
      <c r="Z3024" s="49">
        <f t="shared" si="334"/>
        <v>590</v>
      </c>
      <c r="AA3024" s="60">
        <f t="shared" si="335"/>
        <v>2590</v>
      </c>
    </row>
    <row r="3025" spans="1:27">
      <c r="A3025" s="84" t="str">
        <f t="shared" si="330"/>
        <v>13281092</v>
      </c>
      <c r="B3025" s="84" t="str">
        <f t="shared" si="331"/>
        <v>02-590-06</v>
      </c>
      <c r="C3025" s="113" t="s">
        <v>5355</v>
      </c>
      <c r="D3025" s="113" t="s">
        <v>5353</v>
      </c>
      <c r="E3025" s="113" t="s">
        <v>787</v>
      </c>
      <c r="F3025" s="114">
        <v>57</v>
      </c>
      <c r="G3025" s="113" t="s">
        <v>5354</v>
      </c>
      <c r="H3025" s="113" t="s">
        <v>71</v>
      </c>
      <c r="I3025" s="113" t="s">
        <v>786</v>
      </c>
      <c r="J3025" s="113" t="s">
        <v>329</v>
      </c>
      <c r="K3025" s="113" t="s">
        <v>382</v>
      </c>
      <c r="L3025" s="113" t="s">
        <v>420</v>
      </c>
      <c r="M3025" s="113" t="s">
        <v>388</v>
      </c>
      <c r="N3025" s="113" t="s">
        <v>44</v>
      </c>
      <c r="O3025" s="113" t="s">
        <v>386</v>
      </c>
      <c r="P3025" s="113" t="s">
        <v>824</v>
      </c>
      <c r="Q3025" s="113">
        <v>2</v>
      </c>
      <c r="R3025" s="113" t="s">
        <v>71</v>
      </c>
      <c r="S3025" s="84" t="str">
        <f t="shared" si="329"/>
        <v>PLAYER WOOLFELT</v>
      </c>
      <c r="T3025" s="84" t="str">
        <f t="shared" si="332"/>
        <v>синий</v>
      </c>
      <c r="Y3025" s="60">
        <f t="shared" si="333"/>
        <v>2</v>
      </c>
      <c r="Z3025" s="49">
        <f t="shared" si="334"/>
        <v>590</v>
      </c>
      <c r="AA3025" s="60">
        <f t="shared" si="335"/>
        <v>2590</v>
      </c>
    </row>
    <row r="3026" spans="1:27">
      <c r="A3026" s="84" t="str">
        <f t="shared" si="330"/>
        <v>13281092</v>
      </c>
      <c r="B3026" s="84" t="str">
        <f t="shared" si="331"/>
        <v>02-590-06</v>
      </c>
      <c r="C3026" s="113" t="s">
        <v>5356</v>
      </c>
      <c r="D3026" s="113" t="s">
        <v>5353</v>
      </c>
      <c r="E3026" s="113" t="s">
        <v>785</v>
      </c>
      <c r="F3026" s="114">
        <v>59</v>
      </c>
      <c r="G3026" s="113" t="s">
        <v>5354</v>
      </c>
      <c r="H3026" s="113" t="s">
        <v>71</v>
      </c>
      <c r="I3026" s="113" t="s">
        <v>786</v>
      </c>
      <c r="J3026" s="113" t="s">
        <v>329</v>
      </c>
      <c r="K3026" s="113" t="s">
        <v>382</v>
      </c>
      <c r="L3026" s="113" t="s">
        <v>420</v>
      </c>
      <c r="M3026" s="113" t="s">
        <v>388</v>
      </c>
      <c r="N3026" s="113" t="s">
        <v>44</v>
      </c>
      <c r="O3026" s="113" t="s">
        <v>386</v>
      </c>
      <c r="P3026" s="113" t="s">
        <v>824</v>
      </c>
      <c r="Q3026" s="113">
        <v>2</v>
      </c>
      <c r="R3026" s="113" t="s">
        <v>71</v>
      </c>
      <c r="S3026" s="84" t="str">
        <f t="shared" si="329"/>
        <v>PLAYER WOOLFELT</v>
      </c>
      <c r="T3026" s="84" t="str">
        <f t="shared" si="332"/>
        <v>синий</v>
      </c>
      <c r="Y3026" s="60">
        <f t="shared" si="333"/>
        <v>2</v>
      </c>
      <c r="Z3026" s="49">
        <f t="shared" si="334"/>
        <v>590</v>
      </c>
      <c r="AA3026" s="60">
        <f t="shared" si="335"/>
        <v>2590</v>
      </c>
    </row>
    <row r="3027" spans="1:27">
      <c r="A3027" s="84" t="str">
        <f t="shared" si="330"/>
        <v>13281092</v>
      </c>
      <c r="B3027" s="84" t="str">
        <f t="shared" si="331"/>
        <v>02-590-06</v>
      </c>
      <c r="C3027" s="113" t="s">
        <v>5357</v>
      </c>
      <c r="D3027" s="113" t="s">
        <v>5353</v>
      </c>
      <c r="E3027" s="113" t="s">
        <v>788</v>
      </c>
      <c r="F3027" s="114">
        <v>61</v>
      </c>
      <c r="G3027" s="113" t="s">
        <v>5354</v>
      </c>
      <c r="H3027" s="113" t="s">
        <v>71</v>
      </c>
      <c r="I3027" s="113" t="s">
        <v>786</v>
      </c>
      <c r="J3027" s="113" t="s">
        <v>329</v>
      </c>
      <c r="K3027" s="113" t="s">
        <v>382</v>
      </c>
      <c r="L3027" s="113" t="s">
        <v>420</v>
      </c>
      <c r="M3027" s="113" t="s">
        <v>388</v>
      </c>
      <c r="N3027" s="113" t="s">
        <v>44</v>
      </c>
      <c r="O3027" s="113" t="s">
        <v>386</v>
      </c>
      <c r="P3027" s="113" t="s">
        <v>824</v>
      </c>
      <c r="Q3027" s="113">
        <v>2</v>
      </c>
      <c r="R3027" s="113" t="s">
        <v>71</v>
      </c>
      <c r="S3027" s="84" t="str">
        <f t="shared" si="329"/>
        <v>PLAYER WOOLFELT</v>
      </c>
      <c r="T3027" s="84" t="str">
        <f t="shared" si="332"/>
        <v>синий</v>
      </c>
      <c r="Y3027" s="60">
        <f t="shared" si="333"/>
        <v>2</v>
      </c>
      <c r="Z3027" s="49">
        <f t="shared" si="334"/>
        <v>590</v>
      </c>
      <c r="AA3027" s="60">
        <f t="shared" si="335"/>
        <v>2590</v>
      </c>
    </row>
    <row r="3028" spans="1:27">
      <c r="A3028" s="84" t="str">
        <f t="shared" si="330"/>
        <v>13281092</v>
      </c>
      <c r="B3028" s="84" t="str">
        <f t="shared" si="331"/>
        <v>02-590-06</v>
      </c>
      <c r="C3028" s="113" t="s">
        <v>5358</v>
      </c>
      <c r="D3028" s="113" t="s">
        <v>5353</v>
      </c>
      <c r="E3028" s="113" t="s">
        <v>789</v>
      </c>
      <c r="F3028" s="114">
        <v>63</v>
      </c>
      <c r="G3028" s="113" t="s">
        <v>5354</v>
      </c>
      <c r="H3028" s="113" t="s">
        <v>71</v>
      </c>
      <c r="I3028" s="113" t="s">
        <v>786</v>
      </c>
      <c r="J3028" s="113" t="s">
        <v>329</v>
      </c>
      <c r="K3028" s="113" t="s">
        <v>382</v>
      </c>
      <c r="L3028" s="113" t="s">
        <v>420</v>
      </c>
      <c r="M3028" s="113" t="s">
        <v>388</v>
      </c>
      <c r="N3028" s="113" t="s">
        <v>44</v>
      </c>
      <c r="O3028" s="113" t="s">
        <v>386</v>
      </c>
      <c r="P3028" s="113" t="s">
        <v>824</v>
      </c>
      <c r="Q3028" s="113">
        <v>2</v>
      </c>
      <c r="R3028" s="113" t="s">
        <v>71</v>
      </c>
      <c r="S3028" s="84" t="str">
        <f t="shared" si="329"/>
        <v>PLAYER WOOLFELT</v>
      </c>
      <c r="T3028" s="84" t="str">
        <f t="shared" si="332"/>
        <v>синий</v>
      </c>
      <c r="Y3028" s="60">
        <f t="shared" si="333"/>
        <v>2</v>
      </c>
      <c r="Z3028" s="49">
        <f t="shared" si="334"/>
        <v>590</v>
      </c>
      <c r="AA3028" s="60">
        <f t="shared" si="335"/>
        <v>2590</v>
      </c>
    </row>
    <row r="3029" spans="1:27">
      <c r="A3029" s="84" t="str">
        <f t="shared" si="330"/>
        <v>13381061</v>
      </c>
      <c r="B3029" s="84" t="str">
        <f t="shared" si="331"/>
        <v>02-591-09</v>
      </c>
      <c r="C3029" s="113" t="s">
        <v>5359</v>
      </c>
      <c r="D3029" s="113" t="s">
        <v>5360</v>
      </c>
      <c r="E3029" s="113" t="s">
        <v>790</v>
      </c>
      <c r="F3029" s="114">
        <v>55</v>
      </c>
      <c r="G3029" s="113" t="s">
        <v>5361</v>
      </c>
      <c r="H3029" s="113" t="s">
        <v>53</v>
      </c>
      <c r="I3029" s="113" t="s">
        <v>1698</v>
      </c>
      <c r="J3029" s="113" t="s">
        <v>345</v>
      </c>
      <c r="K3029" s="113" t="s">
        <v>382</v>
      </c>
      <c r="L3029" s="113" t="s">
        <v>420</v>
      </c>
      <c r="M3029" s="113" t="s">
        <v>388</v>
      </c>
      <c r="N3029" s="113" t="s">
        <v>44</v>
      </c>
      <c r="O3029" s="113" t="s">
        <v>386</v>
      </c>
      <c r="P3029" s="113" t="s">
        <v>824</v>
      </c>
      <c r="Q3029" s="113">
        <v>1</v>
      </c>
      <c r="R3029" s="113" t="s">
        <v>53</v>
      </c>
      <c r="S3029" s="84" t="str">
        <f t="shared" si="329"/>
        <v>DIAMOND WOOLFELT/CASHMERE</v>
      </c>
      <c r="T3029" s="84" t="str">
        <f t="shared" si="332"/>
        <v>черный</v>
      </c>
      <c r="Y3029" s="60">
        <f t="shared" si="333"/>
        <v>2</v>
      </c>
      <c r="Z3029" s="49">
        <f t="shared" si="334"/>
        <v>591</v>
      </c>
      <c r="AA3029" s="60">
        <f t="shared" si="335"/>
        <v>2591</v>
      </c>
    </row>
    <row r="3030" spans="1:27">
      <c r="A3030" s="84" t="str">
        <f t="shared" si="330"/>
        <v>13381061</v>
      </c>
      <c r="B3030" s="84" t="str">
        <f t="shared" si="331"/>
        <v>02-591-09</v>
      </c>
      <c r="C3030" s="113" t="s">
        <v>5362</v>
      </c>
      <c r="D3030" s="113" t="s">
        <v>5360</v>
      </c>
      <c r="E3030" s="113" t="s">
        <v>787</v>
      </c>
      <c r="F3030" s="114">
        <v>57</v>
      </c>
      <c r="G3030" s="113" t="s">
        <v>5361</v>
      </c>
      <c r="H3030" s="113" t="s">
        <v>53</v>
      </c>
      <c r="I3030" s="113" t="s">
        <v>1698</v>
      </c>
      <c r="J3030" s="113" t="s">
        <v>345</v>
      </c>
      <c r="K3030" s="113" t="s">
        <v>382</v>
      </c>
      <c r="L3030" s="113" t="s">
        <v>420</v>
      </c>
      <c r="M3030" s="113" t="s">
        <v>388</v>
      </c>
      <c r="N3030" s="113" t="s">
        <v>44</v>
      </c>
      <c r="O3030" s="113" t="s">
        <v>386</v>
      </c>
      <c r="P3030" s="113" t="s">
        <v>824</v>
      </c>
      <c r="Q3030" s="113">
        <v>1</v>
      </c>
      <c r="R3030" s="113" t="s">
        <v>53</v>
      </c>
      <c r="S3030" s="84" t="str">
        <f t="shared" si="329"/>
        <v>DIAMOND WOOLFELT/CASHMERE</v>
      </c>
      <c r="T3030" s="84" t="str">
        <f t="shared" si="332"/>
        <v>черный</v>
      </c>
      <c r="Y3030" s="60">
        <f t="shared" si="333"/>
        <v>2</v>
      </c>
      <c r="Z3030" s="49">
        <f t="shared" si="334"/>
        <v>591</v>
      </c>
      <c r="AA3030" s="60">
        <f t="shared" si="335"/>
        <v>2591</v>
      </c>
    </row>
    <row r="3031" spans="1:27">
      <c r="A3031" s="84" t="str">
        <f t="shared" si="330"/>
        <v>13381061</v>
      </c>
      <c r="B3031" s="84" t="str">
        <f t="shared" si="331"/>
        <v>02-591-09</v>
      </c>
      <c r="C3031" s="113" t="s">
        <v>5363</v>
      </c>
      <c r="D3031" s="113" t="s">
        <v>5360</v>
      </c>
      <c r="E3031" s="113" t="s">
        <v>785</v>
      </c>
      <c r="F3031" s="114">
        <v>59</v>
      </c>
      <c r="G3031" s="113" t="s">
        <v>5361</v>
      </c>
      <c r="H3031" s="113" t="s">
        <v>53</v>
      </c>
      <c r="I3031" s="113" t="s">
        <v>1698</v>
      </c>
      <c r="J3031" s="113" t="s">
        <v>345</v>
      </c>
      <c r="K3031" s="113" t="s">
        <v>382</v>
      </c>
      <c r="L3031" s="113" t="s">
        <v>420</v>
      </c>
      <c r="M3031" s="113" t="s">
        <v>388</v>
      </c>
      <c r="N3031" s="113" t="s">
        <v>44</v>
      </c>
      <c r="O3031" s="113" t="s">
        <v>386</v>
      </c>
      <c r="P3031" s="113" t="s">
        <v>824</v>
      </c>
      <c r="Q3031" s="113">
        <v>1</v>
      </c>
      <c r="R3031" s="113" t="s">
        <v>53</v>
      </c>
      <c r="S3031" s="84" t="str">
        <f t="shared" si="329"/>
        <v>DIAMOND WOOLFELT/CASHMERE</v>
      </c>
      <c r="T3031" s="84" t="str">
        <f t="shared" si="332"/>
        <v>черный</v>
      </c>
      <c r="Y3031" s="60">
        <f t="shared" si="333"/>
        <v>2</v>
      </c>
      <c r="Z3031" s="49">
        <f t="shared" si="334"/>
        <v>591</v>
      </c>
      <c r="AA3031" s="60">
        <f t="shared" si="335"/>
        <v>2591</v>
      </c>
    </row>
    <row r="3032" spans="1:27">
      <c r="A3032" s="84" t="str">
        <f t="shared" si="330"/>
        <v>13381061</v>
      </c>
      <c r="B3032" s="84" t="str">
        <f t="shared" si="331"/>
        <v>02-591-09</v>
      </c>
      <c r="C3032" s="113" t="s">
        <v>5364</v>
      </c>
      <c r="D3032" s="113" t="s">
        <v>5360</v>
      </c>
      <c r="E3032" s="113" t="s">
        <v>788</v>
      </c>
      <c r="F3032" s="114">
        <v>61</v>
      </c>
      <c r="G3032" s="113" t="s">
        <v>5361</v>
      </c>
      <c r="H3032" s="113" t="s">
        <v>53</v>
      </c>
      <c r="I3032" s="113" t="s">
        <v>1698</v>
      </c>
      <c r="J3032" s="113" t="s">
        <v>345</v>
      </c>
      <c r="K3032" s="113" t="s">
        <v>382</v>
      </c>
      <c r="L3032" s="113" t="s">
        <v>420</v>
      </c>
      <c r="M3032" s="113" t="s">
        <v>388</v>
      </c>
      <c r="N3032" s="113" t="s">
        <v>44</v>
      </c>
      <c r="O3032" s="113" t="s">
        <v>386</v>
      </c>
      <c r="P3032" s="113" t="s">
        <v>824</v>
      </c>
      <c r="Q3032" s="113">
        <v>1</v>
      </c>
      <c r="R3032" s="113" t="s">
        <v>53</v>
      </c>
      <c r="S3032" s="84" t="str">
        <f t="shared" si="329"/>
        <v>DIAMOND WOOLFELT/CASHMERE</v>
      </c>
      <c r="T3032" s="84" t="str">
        <f t="shared" si="332"/>
        <v>черный</v>
      </c>
      <c r="Y3032" s="60">
        <f t="shared" si="333"/>
        <v>2</v>
      </c>
      <c r="Z3032" s="49">
        <f t="shared" si="334"/>
        <v>591</v>
      </c>
      <c r="AA3032" s="60">
        <f t="shared" si="335"/>
        <v>2591</v>
      </c>
    </row>
    <row r="3033" spans="1:27">
      <c r="A3033" s="84" t="str">
        <f t="shared" si="330"/>
        <v>13381061</v>
      </c>
      <c r="B3033" s="84" t="str">
        <f t="shared" si="331"/>
        <v>02-591-09</v>
      </c>
      <c r="C3033" s="113" t="s">
        <v>5365</v>
      </c>
      <c r="D3033" s="113" t="s">
        <v>5360</v>
      </c>
      <c r="E3033" s="113" t="s">
        <v>789</v>
      </c>
      <c r="F3033" s="114">
        <v>63</v>
      </c>
      <c r="G3033" s="113" t="s">
        <v>5361</v>
      </c>
      <c r="H3033" s="113" t="s">
        <v>53</v>
      </c>
      <c r="I3033" s="113" t="s">
        <v>1698</v>
      </c>
      <c r="J3033" s="113" t="s">
        <v>345</v>
      </c>
      <c r="K3033" s="113" t="s">
        <v>382</v>
      </c>
      <c r="L3033" s="113" t="s">
        <v>420</v>
      </c>
      <c r="M3033" s="113" t="s">
        <v>388</v>
      </c>
      <c r="N3033" s="113" t="s">
        <v>44</v>
      </c>
      <c r="O3033" s="113" t="s">
        <v>386</v>
      </c>
      <c r="P3033" s="113" t="s">
        <v>824</v>
      </c>
      <c r="Q3033" s="113">
        <v>1</v>
      </c>
      <c r="R3033" s="113" t="s">
        <v>53</v>
      </c>
      <c r="S3033" s="84" t="str">
        <f t="shared" si="329"/>
        <v>DIAMOND WOOLFELT/CASHMERE</v>
      </c>
      <c r="T3033" s="84" t="str">
        <f t="shared" si="332"/>
        <v>черный</v>
      </c>
      <c r="Y3033" s="60">
        <f t="shared" si="333"/>
        <v>2</v>
      </c>
      <c r="Z3033" s="49">
        <f t="shared" si="334"/>
        <v>591</v>
      </c>
      <c r="AA3033" s="60">
        <f t="shared" si="335"/>
        <v>2591</v>
      </c>
    </row>
    <row r="3034" spans="1:27">
      <c r="A3034" s="84" t="str">
        <f t="shared" si="330"/>
        <v>13381071</v>
      </c>
      <c r="B3034" s="84" t="str">
        <f t="shared" si="331"/>
        <v>02-592-09</v>
      </c>
      <c r="C3034" s="113" t="s">
        <v>5366</v>
      </c>
      <c r="D3034" s="113" t="s">
        <v>5367</v>
      </c>
      <c r="E3034" s="113" t="s">
        <v>790</v>
      </c>
      <c r="F3034" s="114">
        <v>55</v>
      </c>
      <c r="G3034" s="113" t="s">
        <v>5368</v>
      </c>
      <c r="H3034" s="113" t="s">
        <v>53</v>
      </c>
      <c r="I3034" s="113" t="s">
        <v>786</v>
      </c>
      <c r="J3034" s="113" t="s">
        <v>345</v>
      </c>
      <c r="K3034" s="113" t="s">
        <v>382</v>
      </c>
      <c r="L3034" s="113" t="s">
        <v>420</v>
      </c>
      <c r="M3034" s="113" t="s">
        <v>388</v>
      </c>
      <c r="N3034" s="113" t="s">
        <v>44</v>
      </c>
      <c r="O3034" s="113" t="s">
        <v>386</v>
      </c>
      <c r="P3034" s="113" t="s">
        <v>824</v>
      </c>
      <c r="Q3034" s="113">
        <v>1</v>
      </c>
      <c r="R3034" s="113" t="s">
        <v>53</v>
      </c>
      <c r="S3034" s="84" t="str">
        <f t="shared" si="329"/>
        <v>DIAMOND WOOLFELT</v>
      </c>
      <c r="T3034" s="84" t="str">
        <f t="shared" si="332"/>
        <v>черный</v>
      </c>
      <c r="Y3034" s="60">
        <f t="shared" si="333"/>
        <v>2</v>
      </c>
      <c r="Z3034" s="49">
        <f t="shared" si="334"/>
        <v>592</v>
      </c>
      <c r="AA3034" s="60">
        <f t="shared" si="335"/>
        <v>2592</v>
      </c>
    </row>
    <row r="3035" spans="1:27">
      <c r="A3035" s="84" t="str">
        <f t="shared" si="330"/>
        <v>13381071</v>
      </c>
      <c r="B3035" s="84" t="str">
        <f t="shared" si="331"/>
        <v>02-592-09</v>
      </c>
      <c r="C3035" s="113" t="s">
        <v>5369</v>
      </c>
      <c r="D3035" s="113" t="s">
        <v>5367</v>
      </c>
      <c r="E3035" s="113" t="s">
        <v>787</v>
      </c>
      <c r="F3035" s="114">
        <v>57</v>
      </c>
      <c r="G3035" s="113" t="s">
        <v>5368</v>
      </c>
      <c r="H3035" s="113" t="s">
        <v>53</v>
      </c>
      <c r="I3035" s="113" t="s">
        <v>786</v>
      </c>
      <c r="J3035" s="113" t="s">
        <v>345</v>
      </c>
      <c r="K3035" s="113" t="s">
        <v>382</v>
      </c>
      <c r="L3035" s="113" t="s">
        <v>420</v>
      </c>
      <c r="M3035" s="113" t="s">
        <v>388</v>
      </c>
      <c r="N3035" s="113" t="s">
        <v>44</v>
      </c>
      <c r="O3035" s="113" t="s">
        <v>386</v>
      </c>
      <c r="P3035" s="113" t="s">
        <v>824</v>
      </c>
      <c r="Q3035" s="113">
        <v>1</v>
      </c>
      <c r="R3035" s="113" t="s">
        <v>53</v>
      </c>
      <c r="S3035" s="84" t="str">
        <f t="shared" si="329"/>
        <v>DIAMOND WOOLFELT</v>
      </c>
      <c r="T3035" s="84" t="str">
        <f t="shared" si="332"/>
        <v>черный</v>
      </c>
      <c r="Y3035" s="60">
        <f t="shared" si="333"/>
        <v>2</v>
      </c>
      <c r="Z3035" s="49">
        <f t="shared" si="334"/>
        <v>592</v>
      </c>
      <c r="AA3035" s="60">
        <f t="shared" si="335"/>
        <v>2592</v>
      </c>
    </row>
    <row r="3036" spans="1:27">
      <c r="A3036" s="84" t="str">
        <f t="shared" si="330"/>
        <v>13381071</v>
      </c>
      <c r="B3036" s="84" t="str">
        <f t="shared" si="331"/>
        <v>02-592-09</v>
      </c>
      <c r="C3036" s="113" t="s">
        <v>5370</v>
      </c>
      <c r="D3036" s="113" t="s">
        <v>5367</v>
      </c>
      <c r="E3036" s="113" t="s">
        <v>785</v>
      </c>
      <c r="F3036" s="114">
        <v>59</v>
      </c>
      <c r="G3036" s="113" t="s">
        <v>5368</v>
      </c>
      <c r="H3036" s="113" t="s">
        <v>53</v>
      </c>
      <c r="I3036" s="113" t="s">
        <v>786</v>
      </c>
      <c r="J3036" s="113" t="s">
        <v>345</v>
      </c>
      <c r="K3036" s="113" t="s">
        <v>382</v>
      </c>
      <c r="L3036" s="113" t="s">
        <v>420</v>
      </c>
      <c r="M3036" s="113" t="s">
        <v>388</v>
      </c>
      <c r="N3036" s="113" t="s">
        <v>44</v>
      </c>
      <c r="O3036" s="113" t="s">
        <v>386</v>
      </c>
      <c r="P3036" s="113" t="s">
        <v>824</v>
      </c>
      <c r="Q3036" s="113">
        <v>1</v>
      </c>
      <c r="R3036" s="113" t="s">
        <v>53</v>
      </c>
      <c r="S3036" s="84" t="str">
        <f t="shared" si="329"/>
        <v>DIAMOND WOOLFELT</v>
      </c>
      <c r="T3036" s="84" t="str">
        <f t="shared" si="332"/>
        <v>черный</v>
      </c>
      <c r="Y3036" s="60">
        <f t="shared" si="333"/>
        <v>2</v>
      </c>
      <c r="Z3036" s="49">
        <f t="shared" si="334"/>
        <v>592</v>
      </c>
      <c r="AA3036" s="60">
        <f t="shared" si="335"/>
        <v>2592</v>
      </c>
    </row>
    <row r="3037" spans="1:27">
      <c r="A3037" s="84" t="str">
        <f t="shared" si="330"/>
        <v>13381071</v>
      </c>
      <c r="B3037" s="84" t="str">
        <f t="shared" si="331"/>
        <v>02-592-09</v>
      </c>
      <c r="C3037" s="113" t="s">
        <v>5371</v>
      </c>
      <c r="D3037" s="113" t="s">
        <v>5367</v>
      </c>
      <c r="E3037" s="113" t="s">
        <v>788</v>
      </c>
      <c r="F3037" s="114">
        <v>61</v>
      </c>
      <c r="G3037" s="113" t="s">
        <v>5368</v>
      </c>
      <c r="H3037" s="113" t="s">
        <v>53</v>
      </c>
      <c r="I3037" s="113" t="s">
        <v>786</v>
      </c>
      <c r="J3037" s="113" t="s">
        <v>345</v>
      </c>
      <c r="K3037" s="113" t="s">
        <v>382</v>
      </c>
      <c r="L3037" s="113" t="s">
        <v>420</v>
      </c>
      <c r="M3037" s="113" t="s">
        <v>388</v>
      </c>
      <c r="N3037" s="113" t="s">
        <v>44</v>
      </c>
      <c r="O3037" s="113" t="s">
        <v>386</v>
      </c>
      <c r="P3037" s="113" t="s">
        <v>824</v>
      </c>
      <c r="Q3037" s="113">
        <v>1</v>
      </c>
      <c r="R3037" s="113" t="s">
        <v>53</v>
      </c>
      <c r="S3037" s="84" t="str">
        <f t="shared" si="329"/>
        <v>DIAMOND WOOLFELT</v>
      </c>
      <c r="T3037" s="84" t="str">
        <f t="shared" si="332"/>
        <v>черный</v>
      </c>
      <c r="Y3037" s="60">
        <f t="shared" si="333"/>
        <v>2</v>
      </c>
      <c r="Z3037" s="49">
        <f t="shared" si="334"/>
        <v>592</v>
      </c>
      <c r="AA3037" s="60">
        <f t="shared" si="335"/>
        <v>2592</v>
      </c>
    </row>
    <row r="3038" spans="1:27">
      <c r="A3038" s="84" t="str">
        <f t="shared" si="330"/>
        <v>13381071</v>
      </c>
      <c r="B3038" s="84" t="str">
        <f t="shared" si="331"/>
        <v>02-592-09</v>
      </c>
      <c r="C3038" s="113" t="s">
        <v>5372</v>
      </c>
      <c r="D3038" s="113" t="s">
        <v>5367</v>
      </c>
      <c r="E3038" s="113" t="s">
        <v>789</v>
      </c>
      <c r="F3038" s="114">
        <v>63</v>
      </c>
      <c r="G3038" s="113" t="s">
        <v>5368</v>
      </c>
      <c r="H3038" s="113" t="s">
        <v>53</v>
      </c>
      <c r="I3038" s="113" t="s">
        <v>786</v>
      </c>
      <c r="J3038" s="113" t="s">
        <v>345</v>
      </c>
      <c r="K3038" s="113" t="s">
        <v>382</v>
      </c>
      <c r="L3038" s="113" t="s">
        <v>420</v>
      </c>
      <c r="M3038" s="113" t="s">
        <v>388</v>
      </c>
      <c r="N3038" s="113" t="s">
        <v>44</v>
      </c>
      <c r="O3038" s="113" t="s">
        <v>386</v>
      </c>
      <c r="P3038" s="113" t="s">
        <v>824</v>
      </c>
      <c r="Q3038" s="113">
        <v>1</v>
      </c>
      <c r="R3038" s="113" t="s">
        <v>53</v>
      </c>
      <c r="S3038" s="84" t="str">
        <f t="shared" si="329"/>
        <v>DIAMOND WOOLFELT</v>
      </c>
      <c r="T3038" s="84" t="str">
        <f t="shared" si="332"/>
        <v>черный</v>
      </c>
      <c r="Y3038" s="60">
        <f t="shared" si="333"/>
        <v>2</v>
      </c>
      <c r="Z3038" s="49">
        <f t="shared" si="334"/>
        <v>592</v>
      </c>
      <c r="AA3038" s="60">
        <f t="shared" si="335"/>
        <v>2592</v>
      </c>
    </row>
    <row r="3039" spans="1:27">
      <c r="A3039" s="84" t="str">
        <f t="shared" si="330"/>
        <v>13381131</v>
      </c>
      <c r="B3039" s="84" t="str">
        <f t="shared" si="331"/>
        <v>02-593-09</v>
      </c>
      <c r="C3039" s="113" t="s">
        <v>5373</v>
      </c>
      <c r="D3039" s="113" t="s">
        <v>5374</v>
      </c>
      <c r="E3039" s="113" t="s">
        <v>790</v>
      </c>
      <c r="F3039" s="114">
        <v>55</v>
      </c>
      <c r="G3039" s="113" t="s">
        <v>5375</v>
      </c>
      <c r="H3039" s="113" t="s">
        <v>53</v>
      </c>
      <c r="I3039" s="113" t="s">
        <v>786</v>
      </c>
      <c r="J3039" s="113" t="s">
        <v>345</v>
      </c>
      <c r="K3039" s="113" t="s">
        <v>382</v>
      </c>
      <c r="L3039" s="113" t="s">
        <v>420</v>
      </c>
      <c r="M3039" s="113" t="s">
        <v>388</v>
      </c>
      <c r="N3039" s="113" t="s">
        <v>44</v>
      </c>
      <c r="O3039" s="113" t="s">
        <v>386</v>
      </c>
      <c r="P3039" s="113" t="s">
        <v>824</v>
      </c>
      <c r="Q3039" s="113">
        <v>1</v>
      </c>
      <c r="R3039" s="113" t="s">
        <v>53</v>
      </c>
      <c r="S3039" s="84" t="str">
        <f t="shared" si="329"/>
        <v>DIAMOND WOOLFELT</v>
      </c>
      <c r="T3039" s="84" t="str">
        <f t="shared" si="332"/>
        <v>черный</v>
      </c>
      <c r="Y3039" s="60">
        <f t="shared" si="333"/>
        <v>2</v>
      </c>
      <c r="Z3039" s="49">
        <f t="shared" si="334"/>
        <v>593</v>
      </c>
      <c r="AA3039" s="60">
        <f t="shared" si="335"/>
        <v>2593</v>
      </c>
    </row>
    <row r="3040" spans="1:27">
      <c r="A3040" s="84" t="str">
        <f t="shared" si="330"/>
        <v>13381131</v>
      </c>
      <c r="B3040" s="84" t="str">
        <f t="shared" si="331"/>
        <v>02-593-09</v>
      </c>
      <c r="C3040" s="113" t="s">
        <v>5376</v>
      </c>
      <c r="D3040" s="113" t="s">
        <v>5374</v>
      </c>
      <c r="E3040" s="113" t="s">
        <v>787</v>
      </c>
      <c r="F3040" s="114">
        <v>57</v>
      </c>
      <c r="G3040" s="113" t="s">
        <v>5375</v>
      </c>
      <c r="H3040" s="113" t="s">
        <v>53</v>
      </c>
      <c r="I3040" s="113" t="s">
        <v>786</v>
      </c>
      <c r="J3040" s="113" t="s">
        <v>345</v>
      </c>
      <c r="K3040" s="113" t="s">
        <v>382</v>
      </c>
      <c r="L3040" s="113" t="s">
        <v>420</v>
      </c>
      <c r="M3040" s="113" t="s">
        <v>388</v>
      </c>
      <c r="N3040" s="113" t="s">
        <v>44</v>
      </c>
      <c r="O3040" s="113" t="s">
        <v>386</v>
      </c>
      <c r="P3040" s="113" t="s">
        <v>824</v>
      </c>
      <c r="Q3040" s="113">
        <v>1</v>
      </c>
      <c r="R3040" s="113" t="s">
        <v>53</v>
      </c>
      <c r="S3040" s="84" t="str">
        <f t="shared" si="329"/>
        <v>DIAMOND WOOLFELT</v>
      </c>
      <c r="T3040" s="84" t="str">
        <f t="shared" si="332"/>
        <v>черный</v>
      </c>
      <c r="Y3040" s="60">
        <f t="shared" si="333"/>
        <v>2</v>
      </c>
      <c r="Z3040" s="49">
        <f t="shared" si="334"/>
        <v>593</v>
      </c>
      <c r="AA3040" s="60">
        <f t="shared" si="335"/>
        <v>2593</v>
      </c>
    </row>
    <row r="3041" spans="1:27">
      <c r="A3041" s="84" t="str">
        <f t="shared" si="330"/>
        <v>13381131</v>
      </c>
      <c r="B3041" s="84" t="str">
        <f t="shared" si="331"/>
        <v>02-593-09</v>
      </c>
      <c r="C3041" s="113" t="s">
        <v>5377</v>
      </c>
      <c r="D3041" s="113" t="s">
        <v>5374</v>
      </c>
      <c r="E3041" s="113" t="s">
        <v>785</v>
      </c>
      <c r="F3041" s="114">
        <v>59</v>
      </c>
      <c r="G3041" s="113" t="s">
        <v>5375</v>
      </c>
      <c r="H3041" s="113" t="s">
        <v>53</v>
      </c>
      <c r="I3041" s="113" t="s">
        <v>786</v>
      </c>
      <c r="J3041" s="113" t="s">
        <v>345</v>
      </c>
      <c r="K3041" s="113" t="s">
        <v>382</v>
      </c>
      <c r="L3041" s="113" t="s">
        <v>420</v>
      </c>
      <c r="M3041" s="113" t="s">
        <v>388</v>
      </c>
      <c r="N3041" s="113" t="s">
        <v>44</v>
      </c>
      <c r="O3041" s="113" t="s">
        <v>386</v>
      </c>
      <c r="P3041" s="113" t="s">
        <v>824</v>
      </c>
      <c r="Q3041" s="113">
        <v>1</v>
      </c>
      <c r="R3041" s="113" t="s">
        <v>53</v>
      </c>
      <c r="S3041" s="84" t="str">
        <f t="shared" si="329"/>
        <v>DIAMOND WOOLFELT</v>
      </c>
      <c r="T3041" s="84" t="str">
        <f t="shared" si="332"/>
        <v>черный</v>
      </c>
      <c r="Y3041" s="60">
        <f t="shared" si="333"/>
        <v>2</v>
      </c>
      <c r="Z3041" s="49">
        <f t="shared" si="334"/>
        <v>593</v>
      </c>
      <c r="AA3041" s="60">
        <f t="shared" si="335"/>
        <v>2593</v>
      </c>
    </row>
    <row r="3042" spans="1:27">
      <c r="A3042" s="84" t="str">
        <f t="shared" si="330"/>
        <v>13381131</v>
      </c>
      <c r="B3042" s="84" t="str">
        <f t="shared" si="331"/>
        <v>02-593-09</v>
      </c>
      <c r="C3042" s="113" t="s">
        <v>5378</v>
      </c>
      <c r="D3042" s="113" t="s">
        <v>5374</v>
      </c>
      <c r="E3042" s="113" t="s">
        <v>788</v>
      </c>
      <c r="F3042" s="114">
        <v>61</v>
      </c>
      <c r="G3042" s="113" t="s">
        <v>5375</v>
      </c>
      <c r="H3042" s="113" t="s">
        <v>53</v>
      </c>
      <c r="I3042" s="113" t="s">
        <v>786</v>
      </c>
      <c r="J3042" s="113" t="s">
        <v>345</v>
      </c>
      <c r="K3042" s="113" t="s">
        <v>382</v>
      </c>
      <c r="L3042" s="113" t="s">
        <v>420</v>
      </c>
      <c r="M3042" s="113" t="s">
        <v>388</v>
      </c>
      <c r="N3042" s="113" t="s">
        <v>44</v>
      </c>
      <c r="O3042" s="113" t="s">
        <v>386</v>
      </c>
      <c r="P3042" s="113" t="s">
        <v>824</v>
      </c>
      <c r="Q3042" s="113">
        <v>1</v>
      </c>
      <c r="R3042" s="113" t="s">
        <v>53</v>
      </c>
      <c r="S3042" s="84" t="str">
        <f t="shared" si="329"/>
        <v>DIAMOND WOOLFELT</v>
      </c>
      <c r="T3042" s="84" t="str">
        <f t="shared" si="332"/>
        <v>черный</v>
      </c>
      <c r="Y3042" s="60">
        <f t="shared" si="333"/>
        <v>2</v>
      </c>
      <c r="Z3042" s="49">
        <f t="shared" si="334"/>
        <v>593</v>
      </c>
      <c r="AA3042" s="60">
        <f t="shared" si="335"/>
        <v>2593</v>
      </c>
    </row>
    <row r="3043" spans="1:27">
      <c r="A3043" s="84" t="str">
        <f t="shared" si="330"/>
        <v>13381131</v>
      </c>
      <c r="B3043" s="84" t="str">
        <f t="shared" si="331"/>
        <v>02-593-09</v>
      </c>
      <c r="C3043" s="113" t="s">
        <v>5379</v>
      </c>
      <c r="D3043" s="113" t="s">
        <v>5374</v>
      </c>
      <c r="E3043" s="113" t="s">
        <v>789</v>
      </c>
      <c r="F3043" s="114">
        <v>63</v>
      </c>
      <c r="G3043" s="113" t="s">
        <v>5375</v>
      </c>
      <c r="H3043" s="113" t="s">
        <v>53</v>
      </c>
      <c r="I3043" s="113" t="s">
        <v>786</v>
      </c>
      <c r="J3043" s="113" t="s">
        <v>345</v>
      </c>
      <c r="K3043" s="113" t="s">
        <v>382</v>
      </c>
      <c r="L3043" s="113" t="s">
        <v>420</v>
      </c>
      <c r="M3043" s="113" t="s">
        <v>388</v>
      </c>
      <c r="N3043" s="113" t="s">
        <v>44</v>
      </c>
      <c r="O3043" s="113" t="s">
        <v>386</v>
      </c>
      <c r="P3043" s="113" t="s">
        <v>824</v>
      </c>
      <c r="Q3043" s="113">
        <v>1</v>
      </c>
      <c r="R3043" s="113" t="s">
        <v>53</v>
      </c>
      <c r="S3043" s="84" t="str">
        <f t="shared" si="329"/>
        <v>DIAMOND WOOLFELT</v>
      </c>
      <c r="T3043" s="84" t="str">
        <f t="shared" si="332"/>
        <v>черный</v>
      </c>
      <c r="Y3043" s="60">
        <f t="shared" si="333"/>
        <v>2</v>
      </c>
      <c r="Z3043" s="49">
        <f t="shared" si="334"/>
        <v>593</v>
      </c>
      <c r="AA3043" s="60">
        <f t="shared" si="335"/>
        <v>2593</v>
      </c>
    </row>
    <row r="3044" spans="1:27">
      <c r="A3044" s="84" t="str">
        <f t="shared" si="330"/>
        <v>133811376</v>
      </c>
      <c r="B3044" s="84" t="str">
        <f t="shared" si="331"/>
        <v>02-593-02</v>
      </c>
      <c r="C3044" s="113" t="s">
        <v>5380</v>
      </c>
      <c r="D3044" s="113" t="s">
        <v>5381</v>
      </c>
      <c r="E3044" s="113" t="s">
        <v>790</v>
      </c>
      <c r="F3044" s="114">
        <v>55</v>
      </c>
      <c r="G3044" s="113" t="s">
        <v>5375</v>
      </c>
      <c r="H3044" s="113" t="s">
        <v>83</v>
      </c>
      <c r="I3044" s="113" t="s">
        <v>786</v>
      </c>
      <c r="J3044" s="113" t="s">
        <v>345</v>
      </c>
      <c r="K3044" s="113" t="s">
        <v>382</v>
      </c>
      <c r="L3044" s="113" t="s">
        <v>420</v>
      </c>
      <c r="M3044" s="113" t="s">
        <v>388</v>
      </c>
      <c r="N3044" s="113" t="s">
        <v>44</v>
      </c>
      <c r="O3044" s="113" t="s">
        <v>386</v>
      </c>
      <c r="P3044" s="113" t="s">
        <v>824</v>
      </c>
      <c r="Q3044" s="113">
        <v>76</v>
      </c>
      <c r="R3044" s="113" t="s">
        <v>83</v>
      </c>
      <c r="S3044" s="84" t="str">
        <f t="shared" si="329"/>
        <v>DIAMOND WOOLFELT</v>
      </c>
      <c r="T3044" s="84" t="str">
        <f t="shared" si="332"/>
        <v>серый</v>
      </c>
      <c r="Y3044" s="60">
        <f t="shared" si="333"/>
        <v>2</v>
      </c>
      <c r="Z3044" s="49">
        <f t="shared" si="334"/>
        <v>593</v>
      </c>
      <c r="AA3044" s="60">
        <f t="shared" si="335"/>
        <v>2593</v>
      </c>
    </row>
    <row r="3045" spans="1:27">
      <c r="A3045" s="84" t="str">
        <f t="shared" si="330"/>
        <v>133811376</v>
      </c>
      <c r="B3045" s="84" t="str">
        <f t="shared" si="331"/>
        <v>02-593-02</v>
      </c>
      <c r="C3045" s="113" t="s">
        <v>5382</v>
      </c>
      <c r="D3045" s="113" t="s">
        <v>5381</v>
      </c>
      <c r="E3045" s="113" t="s">
        <v>787</v>
      </c>
      <c r="F3045" s="114">
        <v>57</v>
      </c>
      <c r="G3045" s="113" t="s">
        <v>5375</v>
      </c>
      <c r="H3045" s="113" t="s">
        <v>83</v>
      </c>
      <c r="I3045" s="113" t="s">
        <v>786</v>
      </c>
      <c r="J3045" s="113" t="s">
        <v>345</v>
      </c>
      <c r="K3045" s="113" t="s">
        <v>382</v>
      </c>
      <c r="L3045" s="113" t="s">
        <v>420</v>
      </c>
      <c r="M3045" s="113" t="s">
        <v>388</v>
      </c>
      <c r="N3045" s="113" t="s">
        <v>44</v>
      </c>
      <c r="O3045" s="113" t="s">
        <v>386</v>
      </c>
      <c r="P3045" s="113" t="s">
        <v>824</v>
      </c>
      <c r="Q3045" s="113">
        <v>76</v>
      </c>
      <c r="R3045" s="113" t="s">
        <v>83</v>
      </c>
      <c r="S3045" s="84" t="str">
        <f t="shared" si="329"/>
        <v>DIAMOND WOOLFELT</v>
      </c>
      <c r="T3045" s="84" t="str">
        <f t="shared" si="332"/>
        <v>серый</v>
      </c>
      <c r="Y3045" s="60">
        <f t="shared" si="333"/>
        <v>2</v>
      </c>
      <c r="Z3045" s="49">
        <f t="shared" si="334"/>
        <v>593</v>
      </c>
      <c r="AA3045" s="60">
        <f t="shared" si="335"/>
        <v>2593</v>
      </c>
    </row>
    <row r="3046" spans="1:27">
      <c r="A3046" s="84" t="str">
        <f t="shared" si="330"/>
        <v>133811376</v>
      </c>
      <c r="B3046" s="84" t="str">
        <f t="shared" si="331"/>
        <v>02-593-02</v>
      </c>
      <c r="C3046" s="113" t="s">
        <v>5383</v>
      </c>
      <c r="D3046" s="113" t="s">
        <v>5381</v>
      </c>
      <c r="E3046" s="113" t="s">
        <v>785</v>
      </c>
      <c r="F3046" s="114">
        <v>59</v>
      </c>
      <c r="G3046" s="113" t="s">
        <v>5375</v>
      </c>
      <c r="H3046" s="113" t="s">
        <v>83</v>
      </c>
      <c r="I3046" s="113" t="s">
        <v>786</v>
      </c>
      <c r="J3046" s="113" t="s">
        <v>345</v>
      </c>
      <c r="K3046" s="113" t="s">
        <v>382</v>
      </c>
      <c r="L3046" s="113" t="s">
        <v>420</v>
      </c>
      <c r="M3046" s="113" t="s">
        <v>388</v>
      </c>
      <c r="N3046" s="113" t="s">
        <v>44</v>
      </c>
      <c r="O3046" s="113" t="s">
        <v>386</v>
      </c>
      <c r="P3046" s="113" t="s">
        <v>824</v>
      </c>
      <c r="Q3046" s="113">
        <v>76</v>
      </c>
      <c r="R3046" s="113" t="s">
        <v>83</v>
      </c>
      <c r="S3046" s="84" t="str">
        <f t="shared" si="329"/>
        <v>DIAMOND WOOLFELT</v>
      </c>
      <c r="T3046" s="84" t="str">
        <f t="shared" si="332"/>
        <v>серый</v>
      </c>
      <c r="Y3046" s="60">
        <f t="shared" si="333"/>
        <v>2</v>
      </c>
      <c r="Z3046" s="49">
        <f t="shared" si="334"/>
        <v>593</v>
      </c>
      <c r="AA3046" s="60">
        <f t="shared" si="335"/>
        <v>2593</v>
      </c>
    </row>
    <row r="3047" spans="1:27">
      <c r="A3047" s="84" t="str">
        <f t="shared" si="330"/>
        <v>133811376</v>
      </c>
      <c r="B3047" s="84" t="str">
        <f t="shared" si="331"/>
        <v>02-593-02</v>
      </c>
      <c r="C3047" s="113" t="s">
        <v>5384</v>
      </c>
      <c r="D3047" s="113" t="s">
        <v>5381</v>
      </c>
      <c r="E3047" s="113" t="s">
        <v>788</v>
      </c>
      <c r="F3047" s="114">
        <v>61</v>
      </c>
      <c r="G3047" s="113" t="s">
        <v>5375</v>
      </c>
      <c r="H3047" s="113" t="s">
        <v>83</v>
      </c>
      <c r="I3047" s="113" t="s">
        <v>786</v>
      </c>
      <c r="J3047" s="113" t="s">
        <v>345</v>
      </c>
      <c r="K3047" s="113" t="s">
        <v>382</v>
      </c>
      <c r="L3047" s="113" t="s">
        <v>420</v>
      </c>
      <c r="M3047" s="113" t="s">
        <v>388</v>
      </c>
      <c r="N3047" s="113" t="s">
        <v>44</v>
      </c>
      <c r="O3047" s="113" t="s">
        <v>386</v>
      </c>
      <c r="P3047" s="113" t="s">
        <v>824</v>
      </c>
      <c r="Q3047" s="113">
        <v>76</v>
      </c>
      <c r="R3047" s="113" t="s">
        <v>83</v>
      </c>
      <c r="S3047" s="84" t="str">
        <f t="shared" si="329"/>
        <v>DIAMOND WOOLFELT</v>
      </c>
      <c r="T3047" s="84" t="str">
        <f t="shared" si="332"/>
        <v>серый</v>
      </c>
      <c r="Y3047" s="60">
        <f t="shared" si="333"/>
        <v>2</v>
      </c>
      <c r="Z3047" s="49">
        <f t="shared" si="334"/>
        <v>593</v>
      </c>
      <c r="AA3047" s="60">
        <f t="shared" si="335"/>
        <v>2593</v>
      </c>
    </row>
    <row r="3048" spans="1:27">
      <c r="A3048" s="84" t="str">
        <f t="shared" si="330"/>
        <v>133811376</v>
      </c>
      <c r="B3048" s="84" t="str">
        <f t="shared" si="331"/>
        <v>02-593-02</v>
      </c>
      <c r="C3048" s="113" t="s">
        <v>5385</v>
      </c>
      <c r="D3048" s="113" t="s">
        <v>5381</v>
      </c>
      <c r="E3048" s="113" t="s">
        <v>789</v>
      </c>
      <c r="F3048" s="114">
        <v>63</v>
      </c>
      <c r="G3048" s="113" t="s">
        <v>5375</v>
      </c>
      <c r="H3048" s="113" t="s">
        <v>83</v>
      </c>
      <c r="I3048" s="113" t="s">
        <v>786</v>
      </c>
      <c r="J3048" s="113" t="s">
        <v>345</v>
      </c>
      <c r="K3048" s="113" t="s">
        <v>382</v>
      </c>
      <c r="L3048" s="113" t="s">
        <v>420</v>
      </c>
      <c r="M3048" s="113" t="s">
        <v>388</v>
      </c>
      <c r="N3048" s="113" t="s">
        <v>44</v>
      </c>
      <c r="O3048" s="113" t="s">
        <v>386</v>
      </c>
      <c r="P3048" s="113" t="s">
        <v>824</v>
      </c>
      <c r="Q3048" s="113">
        <v>76</v>
      </c>
      <c r="R3048" s="113" t="s">
        <v>83</v>
      </c>
      <c r="S3048" s="84" t="str">
        <f t="shared" si="329"/>
        <v>DIAMOND WOOLFELT</v>
      </c>
      <c r="T3048" s="84" t="str">
        <f t="shared" si="332"/>
        <v>серый</v>
      </c>
      <c r="Y3048" s="60">
        <f t="shared" si="333"/>
        <v>2</v>
      </c>
      <c r="Z3048" s="49">
        <f t="shared" si="334"/>
        <v>593</v>
      </c>
      <c r="AA3048" s="60">
        <f t="shared" si="335"/>
        <v>2593</v>
      </c>
    </row>
    <row r="3049" spans="1:27">
      <c r="A3049" s="84" t="str">
        <f t="shared" si="330"/>
        <v>13982041</v>
      </c>
      <c r="B3049" s="84" t="str">
        <f t="shared" si="331"/>
        <v>02-594-09</v>
      </c>
      <c r="C3049" s="113" t="s">
        <v>5386</v>
      </c>
      <c r="D3049" s="113" t="s">
        <v>5387</v>
      </c>
      <c r="E3049" s="113" t="s">
        <v>797</v>
      </c>
      <c r="F3049" s="114">
        <v>58</v>
      </c>
      <c r="G3049" s="113" t="s">
        <v>5388</v>
      </c>
      <c r="H3049" s="113" t="s">
        <v>53</v>
      </c>
      <c r="I3049" s="113" t="s">
        <v>802</v>
      </c>
      <c r="J3049" s="113" t="s">
        <v>330</v>
      </c>
      <c r="K3049" s="113" t="s">
        <v>382</v>
      </c>
      <c r="L3049" s="113" t="s">
        <v>420</v>
      </c>
      <c r="M3049" s="113" t="s">
        <v>388</v>
      </c>
      <c r="N3049" s="113" t="s">
        <v>38</v>
      </c>
      <c r="O3049" s="113" t="s">
        <v>442</v>
      </c>
      <c r="P3049" s="113" t="s">
        <v>824</v>
      </c>
      <c r="Q3049" s="113">
        <v>1</v>
      </c>
      <c r="R3049" s="113" t="s">
        <v>53</v>
      </c>
      <c r="S3049" s="84" t="str">
        <f t="shared" si="329"/>
        <v>PLAYER FURFELT</v>
      </c>
      <c r="T3049" s="84" t="str">
        <f t="shared" si="332"/>
        <v>черный</v>
      </c>
      <c r="Y3049" s="60">
        <f t="shared" si="333"/>
        <v>2</v>
      </c>
      <c r="Z3049" s="49">
        <f t="shared" si="334"/>
        <v>594</v>
      </c>
      <c r="AA3049" s="60">
        <f t="shared" si="335"/>
        <v>2594</v>
      </c>
    </row>
    <row r="3050" spans="1:27">
      <c r="A3050" s="84" t="str">
        <f t="shared" si="330"/>
        <v>13982041</v>
      </c>
      <c r="B3050" s="84" t="str">
        <f t="shared" si="331"/>
        <v>02-594-09</v>
      </c>
      <c r="C3050" s="113" t="s">
        <v>5389</v>
      </c>
      <c r="D3050" s="113" t="s">
        <v>5387</v>
      </c>
      <c r="E3050" s="113" t="s">
        <v>785</v>
      </c>
      <c r="F3050" s="114">
        <v>59</v>
      </c>
      <c r="G3050" s="113" t="s">
        <v>5388</v>
      </c>
      <c r="H3050" s="113" t="s">
        <v>53</v>
      </c>
      <c r="I3050" s="113" t="s">
        <v>802</v>
      </c>
      <c r="J3050" s="113" t="s">
        <v>330</v>
      </c>
      <c r="K3050" s="113" t="s">
        <v>382</v>
      </c>
      <c r="L3050" s="113" t="s">
        <v>420</v>
      </c>
      <c r="M3050" s="113" t="s">
        <v>388</v>
      </c>
      <c r="N3050" s="113" t="s">
        <v>38</v>
      </c>
      <c r="O3050" s="113" t="s">
        <v>442</v>
      </c>
      <c r="P3050" s="113" t="s">
        <v>824</v>
      </c>
      <c r="Q3050" s="113">
        <v>1</v>
      </c>
      <c r="R3050" s="113" t="s">
        <v>53</v>
      </c>
      <c r="S3050" s="84" t="str">
        <f t="shared" si="329"/>
        <v>PLAYER FURFELT</v>
      </c>
      <c r="T3050" s="84" t="str">
        <f t="shared" si="332"/>
        <v>черный</v>
      </c>
      <c r="Y3050" s="60">
        <f t="shared" si="333"/>
        <v>2</v>
      </c>
      <c r="Z3050" s="49">
        <f t="shared" si="334"/>
        <v>594</v>
      </c>
      <c r="AA3050" s="60">
        <f t="shared" si="335"/>
        <v>2594</v>
      </c>
    </row>
    <row r="3051" spans="1:27">
      <c r="A3051" s="84" t="str">
        <f t="shared" si="330"/>
        <v>13982041</v>
      </c>
      <c r="B3051" s="84" t="str">
        <f t="shared" si="331"/>
        <v>02-594-09</v>
      </c>
      <c r="C3051" s="113" t="s">
        <v>5390</v>
      </c>
      <c r="D3051" s="113" t="s">
        <v>5387</v>
      </c>
      <c r="E3051" s="113" t="s">
        <v>798</v>
      </c>
      <c r="F3051" s="114">
        <v>60</v>
      </c>
      <c r="G3051" s="113" t="s">
        <v>5388</v>
      </c>
      <c r="H3051" s="113" t="s">
        <v>53</v>
      </c>
      <c r="I3051" s="113" t="s">
        <v>802</v>
      </c>
      <c r="J3051" s="113" t="s">
        <v>330</v>
      </c>
      <c r="K3051" s="113" t="s">
        <v>382</v>
      </c>
      <c r="L3051" s="113" t="s">
        <v>420</v>
      </c>
      <c r="M3051" s="113" t="s">
        <v>388</v>
      </c>
      <c r="N3051" s="113" t="s">
        <v>38</v>
      </c>
      <c r="O3051" s="113" t="s">
        <v>442</v>
      </c>
      <c r="P3051" s="113" t="s">
        <v>824</v>
      </c>
      <c r="Q3051" s="113">
        <v>1</v>
      </c>
      <c r="R3051" s="113" t="s">
        <v>53</v>
      </c>
      <c r="S3051" s="84" t="str">
        <f t="shared" si="329"/>
        <v>PLAYER FURFELT</v>
      </c>
      <c r="T3051" s="84" t="str">
        <f t="shared" si="332"/>
        <v>черный</v>
      </c>
      <c r="Y3051" s="60">
        <f t="shared" si="333"/>
        <v>2</v>
      </c>
      <c r="Z3051" s="49">
        <f t="shared" si="334"/>
        <v>594</v>
      </c>
      <c r="AA3051" s="60">
        <f t="shared" si="335"/>
        <v>2594</v>
      </c>
    </row>
    <row r="3052" spans="1:27">
      <c r="A3052" s="84" t="str">
        <f t="shared" si="330"/>
        <v>181010132</v>
      </c>
      <c r="B3052" s="84" t="str">
        <f t="shared" si="331"/>
        <v>02-412-08</v>
      </c>
      <c r="C3052" s="113" t="s">
        <v>5391</v>
      </c>
      <c r="D3052" s="113" t="s">
        <v>5392</v>
      </c>
      <c r="E3052" s="113" t="s">
        <v>787</v>
      </c>
      <c r="F3052" s="114">
        <v>57</v>
      </c>
      <c r="G3052" s="113" t="s">
        <v>3960</v>
      </c>
      <c r="H3052" s="113" t="s">
        <v>83</v>
      </c>
      <c r="I3052" s="113" t="s">
        <v>1026</v>
      </c>
      <c r="J3052" s="113" t="s">
        <v>325</v>
      </c>
      <c r="K3052" s="113" t="s">
        <v>382</v>
      </c>
      <c r="L3052" s="113" t="s">
        <v>420</v>
      </c>
      <c r="M3052" s="113" t="s">
        <v>388</v>
      </c>
      <c r="N3052" s="113" t="s">
        <v>44</v>
      </c>
      <c r="O3052" s="113" t="s">
        <v>386</v>
      </c>
      <c r="P3052" s="113" t="s">
        <v>824</v>
      </c>
      <c r="Q3052" s="113">
        <v>32</v>
      </c>
      <c r="R3052" s="113" t="s">
        <v>83</v>
      </c>
      <c r="S3052" s="84" t="str">
        <f t="shared" si="329"/>
        <v>BUCKET CASHMERE EF</v>
      </c>
      <c r="T3052" s="84" t="str">
        <f t="shared" si="332"/>
        <v>серый</v>
      </c>
      <c r="Y3052" s="60">
        <f t="shared" si="333"/>
        <v>2</v>
      </c>
      <c r="Z3052" s="49">
        <f t="shared" si="334"/>
        <v>412</v>
      </c>
      <c r="AA3052" s="60">
        <f t="shared" si="335"/>
        <v>2412</v>
      </c>
    </row>
    <row r="3053" spans="1:27">
      <c r="A3053" s="84" t="str">
        <f t="shared" si="330"/>
        <v>181010132</v>
      </c>
      <c r="B3053" s="84" t="str">
        <f t="shared" si="331"/>
        <v>02-412-08</v>
      </c>
      <c r="C3053" s="113" t="s">
        <v>5393</v>
      </c>
      <c r="D3053" s="113" t="s">
        <v>5392</v>
      </c>
      <c r="E3053" s="113" t="s">
        <v>785</v>
      </c>
      <c r="F3053" s="114">
        <v>59</v>
      </c>
      <c r="G3053" s="113" t="s">
        <v>3960</v>
      </c>
      <c r="H3053" s="113" t="s">
        <v>83</v>
      </c>
      <c r="I3053" s="113" t="s">
        <v>1026</v>
      </c>
      <c r="J3053" s="113" t="s">
        <v>325</v>
      </c>
      <c r="K3053" s="113" t="s">
        <v>382</v>
      </c>
      <c r="L3053" s="113" t="s">
        <v>420</v>
      </c>
      <c r="M3053" s="113" t="s">
        <v>388</v>
      </c>
      <c r="N3053" s="113" t="s">
        <v>44</v>
      </c>
      <c r="O3053" s="113" t="s">
        <v>386</v>
      </c>
      <c r="P3053" s="113" t="s">
        <v>824</v>
      </c>
      <c r="Q3053" s="113">
        <v>32</v>
      </c>
      <c r="R3053" s="113" t="s">
        <v>83</v>
      </c>
      <c r="S3053" s="84" t="str">
        <f t="shared" si="329"/>
        <v>BUCKET CASHMERE EF</v>
      </c>
      <c r="T3053" s="84" t="str">
        <f t="shared" si="332"/>
        <v>серый</v>
      </c>
      <c r="Y3053" s="60">
        <f t="shared" si="333"/>
        <v>2</v>
      </c>
      <c r="Z3053" s="49">
        <f t="shared" si="334"/>
        <v>412</v>
      </c>
      <c r="AA3053" s="60">
        <f t="shared" si="335"/>
        <v>2412</v>
      </c>
    </row>
    <row r="3054" spans="1:27">
      <c r="A3054" s="84" t="str">
        <f t="shared" si="330"/>
        <v>181010132</v>
      </c>
      <c r="B3054" s="84" t="str">
        <f t="shared" si="331"/>
        <v>02-412-08</v>
      </c>
      <c r="C3054" s="113" t="s">
        <v>5394</v>
      </c>
      <c r="D3054" s="113" t="s">
        <v>5392</v>
      </c>
      <c r="E3054" s="113" t="s">
        <v>788</v>
      </c>
      <c r="F3054" s="114">
        <v>61</v>
      </c>
      <c r="G3054" s="113" t="s">
        <v>3960</v>
      </c>
      <c r="H3054" s="113" t="s">
        <v>83</v>
      </c>
      <c r="I3054" s="113" t="s">
        <v>1026</v>
      </c>
      <c r="J3054" s="113" t="s">
        <v>325</v>
      </c>
      <c r="K3054" s="113" t="s">
        <v>382</v>
      </c>
      <c r="L3054" s="113" t="s">
        <v>420</v>
      </c>
      <c r="M3054" s="113" t="s">
        <v>388</v>
      </c>
      <c r="N3054" s="113" t="s">
        <v>44</v>
      </c>
      <c r="O3054" s="113" t="s">
        <v>386</v>
      </c>
      <c r="P3054" s="113" t="s">
        <v>824</v>
      </c>
      <c r="Q3054" s="113">
        <v>32</v>
      </c>
      <c r="R3054" s="113" t="s">
        <v>83</v>
      </c>
      <c r="S3054" s="84" t="str">
        <f t="shared" si="329"/>
        <v>BUCKET CASHMERE EF</v>
      </c>
      <c r="T3054" s="84" t="str">
        <f t="shared" si="332"/>
        <v>серый</v>
      </c>
      <c r="Y3054" s="60">
        <f t="shared" si="333"/>
        <v>2</v>
      </c>
      <c r="Z3054" s="49">
        <f t="shared" si="334"/>
        <v>412</v>
      </c>
      <c r="AA3054" s="60">
        <f t="shared" si="335"/>
        <v>2412</v>
      </c>
    </row>
    <row r="3055" spans="1:27">
      <c r="A3055" s="84" t="str">
        <f t="shared" si="330"/>
        <v>189110478</v>
      </c>
      <c r="B3055" s="84" t="str">
        <f t="shared" si="331"/>
        <v>02-553-20</v>
      </c>
      <c r="C3055" s="113" t="s">
        <v>5395</v>
      </c>
      <c r="D3055" s="113" t="s">
        <v>5396</v>
      </c>
      <c r="E3055" s="113" t="s">
        <v>790</v>
      </c>
      <c r="F3055" s="114">
        <v>55</v>
      </c>
      <c r="G3055" s="113" t="s">
        <v>5057</v>
      </c>
      <c r="H3055" s="113" t="s">
        <v>199</v>
      </c>
      <c r="I3055" s="113" t="s">
        <v>5058</v>
      </c>
      <c r="J3055" s="113" t="s">
        <v>325</v>
      </c>
      <c r="K3055" s="113" t="s">
        <v>382</v>
      </c>
      <c r="L3055" s="113" t="s">
        <v>420</v>
      </c>
      <c r="M3055" s="113" t="s">
        <v>388</v>
      </c>
      <c r="N3055" s="113" t="s">
        <v>1569</v>
      </c>
      <c r="O3055" s="113" t="s">
        <v>428</v>
      </c>
      <c r="P3055" s="113" t="s">
        <v>824</v>
      </c>
      <c r="Q3055" s="113">
        <v>78</v>
      </c>
      <c r="R3055" s="113" t="s">
        <v>199</v>
      </c>
      <c r="S3055" s="84" t="str">
        <f t="shared" si="329"/>
        <v>BUCKET CORD</v>
      </c>
      <c r="T3055" s="84" t="str">
        <f t="shared" si="332"/>
        <v>оранжевый</v>
      </c>
      <c r="Y3055" s="60">
        <f t="shared" si="333"/>
        <v>2</v>
      </c>
      <c r="Z3055" s="49">
        <f t="shared" si="334"/>
        <v>553</v>
      </c>
      <c r="AA3055" s="60">
        <f t="shared" si="335"/>
        <v>2553</v>
      </c>
    </row>
    <row r="3056" spans="1:27">
      <c r="A3056" s="84" t="str">
        <f t="shared" si="330"/>
        <v>189110478</v>
      </c>
      <c r="B3056" s="84" t="str">
        <f t="shared" si="331"/>
        <v>02-553-20</v>
      </c>
      <c r="C3056" s="113" t="s">
        <v>5397</v>
      </c>
      <c r="D3056" s="113" t="s">
        <v>5396</v>
      </c>
      <c r="E3056" s="113" t="s">
        <v>787</v>
      </c>
      <c r="F3056" s="114">
        <v>57</v>
      </c>
      <c r="G3056" s="113" t="s">
        <v>5057</v>
      </c>
      <c r="H3056" s="113" t="s">
        <v>199</v>
      </c>
      <c r="I3056" s="113" t="s">
        <v>5058</v>
      </c>
      <c r="J3056" s="113" t="s">
        <v>325</v>
      </c>
      <c r="K3056" s="113" t="s">
        <v>382</v>
      </c>
      <c r="L3056" s="113" t="s">
        <v>420</v>
      </c>
      <c r="M3056" s="113" t="s">
        <v>388</v>
      </c>
      <c r="N3056" s="113" t="s">
        <v>1569</v>
      </c>
      <c r="O3056" s="113" t="s">
        <v>428</v>
      </c>
      <c r="P3056" s="113" t="s">
        <v>824</v>
      </c>
      <c r="Q3056" s="113">
        <v>78</v>
      </c>
      <c r="R3056" s="113" t="s">
        <v>199</v>
      </c>
      <c r="S3056" s="84" t="str">
        <f t="shared" si="329"/>
        <v>BUCKET CORD</v>
      </c>
      <c r="T3056" s="84" t="str">
        <f t="shared" si="332"/>
        <v>оранжевый</v>
      </c>
      <c r="Y3056" s="60">
        <f t="shared" si="333"/>
        <v>2</v>
      </c>
      <c r="Z3056" s="49">
        <f t="shared" si="334"/>
        <v>553</v>
      </c>
      <c r="AA3056" s="60">
        <f t="shared" si="335"/>
        <v>2553</v>
      </c>
    </row>
    <row r="3057" spans="1:27">
      <c r="A3057" s="84" t="str">
        <f t="shared" si="330"/>
        <v>189110478</v>
      </c>
      <c r="B3057" s="84" t="str">
        <f t="shared" si="331"/>
        <v>02-553-20</v>
      </c>
      <c r="C3057" s="113" t="s">
        <v>5398</v>
      </c>
      <c r="D3057" s="113" t="s">
        <v>5396</v>
      </c>
      <c r="E3057" s="113" t="s">
        <v>785</v>
      </c>
      <c r="F3057" s="114">
        <v>59</v>
      </c>
      <c r="G3057" s="113" t="s">
        <v>5057</v>
      </c>
      <c r="H3057" s="113" t="s">
        <v>199</v>
      </c>
      <c r="I3057" s="113" t="s">
        <v>5058</v>
      </c>
      <c r="J3057" s="113" t="s">
        <v>325</v>
      </c>
      <c r="K3057" s="113" t="s">
        <v>382</v>
      </c>
      <c r="L3057" s="113" t="s">
        <v>420</v>
      </c>
      <c r="M3057" s="113" t="s">
        <v>388</v>
      </c>
      <c r="N3057" s="113" t="s">
        <v>1569</v>
      </c>
      <c r="O3057" s="113" t="s">
        <v>428</v>
      </c>
      <c r="P3057" s="113" t="s">
        <v>824</v>
      </c>
      <c r="Q3057" s="113">
        <v>78</v>
      </c>
      <c r="R3057" s="113" t="s">
        <v>199</v>
      </c>
      <c r="S3057" s="84" t="str">
        <f t="shared" si="329"/>
        <v>BUCKET CORD</v>
      </c>
      <c r="T3057" s="84" t="str">
        <f t="shared" si="332"/>
        <v>оранжевый</v>
      </c>
      <c r="Y3057" s="60">
        <f t="shared" si="333"/>
        <v>2</v>
      </c>
      <c r="Z3057" s="49">
        <f t="shared" si="334"/>
        <v>553</v>
      </c>
      <c r="AA3057" s="60">
        <f t="shared" si="335"/>
        <v>2553</v>
      </c>
    </row>
    <row r="3058" spans="1:27">
      <c r="A3058" s="84" t="str">
        <f t="shared" si="330"/>
        <v>189110478</v>
      </c>
      <c r="B3058" s="84" t="str">
        <f t="shared" si="331"/>
        <v>02-553-20</v>
      </c>
      <c r="C3058" s="113" t="s">
        <v>5399</v>
      </c>
      <c r="D3058" s="113" t="s">
        <v>5396</v>
      </c>
      <c r="E3058" s="113" t="s">
        <v>788</v>
      </c>
      <c r="F3058" s="114">
        <v>61</v>
      </c>
      <c r="G3058" s="113" t="s">
        <v>5057</v>
      </c>
      <c r="H3058" s="113" t="s">
        <v>199</v>
      </c>
      <c r="I3058" s="113" t="s">
        <v>5058</v>
      </c>
      <c r="J3058" s="113" t="s">
        <v>325</v>
      </c>
      <c r="K3058" s="113" t="s">
        <v>382</v>
      </c>
      <c r="L3058" s="113" t="s">
        <v>420</v>
      </c>
      <c r="M3058" s="113" t="s">
        <v>388</v>
      </c>
      <c r="N3058" s="113" t="s">
        <v>1569</v>
      </c>
      <c r="O3058" s="113" t="s">
        <v>428</v>
      </c>
      <c r="P3058" s="113" t="s">
        <v>824</v>
      </c>
      <c r="Q3058" s="113">
        <v>78</v>
      </c>
      <c r="R3058" s="113" t="s">
        <v>199</v>
      </c>
      <c r="S3058" s="84" t="str">
        <f t="shared" si="329"/>
        <v>BUCKET CORD</v>
      </c>
      <c r="T3058" s="84" t="str">
        <f t="shared" si="332"/>
        <v>оранжевый</v>
      </c>
      <c r="Y3058" s="60">
        <f t="shared" si="333"/>
        <v>2</v>
      </c>
      <c r="Z3058" s="49">
        <f t="shared" si="334"/>
        <v>553</v>
      </c>
      <c r="AA3058" s="60">
        <f t="shared" si="335"/>
        <v>2553</v>
      </c>
    </row>
    <row r="3059" spans="1:27">
      <c r="A3059" s="84" t="str">
        <f t="shared" si="330"/>
        <v>189580115</v>
      </c>
      <c r="B3059" s="84" t="str">
        <f t="shared" si="331"/>
        <v>02-595-05</v>
      </c>
      <c r="C3059" s="113" t="s">
        <v>5400</v>
      </c>
      <c r="D3059" s="113" t="s">
        <v>5401</v>
      </c>
      <c r="E3059" s="113" t="s">
        <v>787</v>
      </c>
      <c r="F3059" s="114">
        <v>57</v>
      </c>
      <c r="G3059" s="113" t="s">
        <v>5402</v>
      </c>
      <c r="H3059" s="113" t="s">
        <v>195</v>
      </c>
      <c r="I3059" s="113" t="s">
        <v>5403</v>
      </c>
      <c r="J3059" s="113" t="s">
        <v>325</v>
      </c>
      <c r="K3059" s="113" t="s">
        <v>382</v>
      </c>
      <c r="L3059" s="113" t="s">
        <v>420</v>
      </c>
      <c r="M3059" s="113" t="s">
        <v>388</v>
      </c>
      <c r="N3059" s="113" t="s">
        <v>44</v>
      </c>
      <c r="O3059" s="113" t="s">
        <v>386</v>
      </c>
      <c r="P3059" s="113" t="s">
        <v>824</v>
      </c>
      <c r="Q3059" s="113">
        <v>15</v>
      </c>
      <c r="R3059" s="113" t="s">
        <v>195</v>
      </c>
      <c r="S3059" s="84" t="str">
        <f t="shared" si="329"/>
        <v>BUCKET DOUBLE SIDED</v>
      </c>
      <c r="T3059" s="84" t="str">
        <f t="shared" si="332"/>
        <v>оливковый</v>
      </c>
      <c r="Y3059" s="60">
        <f t="shared" si="333"/>
        <v>2</v>
      </c>
      <c r="Z3059" s="49">
        <f t="shared" si="334"/>
        <v>595</v>
      </c>
      <c r="AA3059" s="60">
        <f t="shared" si="335"/>
        <v>2595</v>
      </c>
    </row>
    <row r="3060" spans="1:27">
      <c r="A3060" s="84" t="str">
        <f t="shared" si="330"/>
        <v>189580115</v>
      </c>
      <c r="B3060" s="84" t="str">
        <f t="shared" si="331"/>
        <v>02-595-05</v>
      </c>
      <c r="C3060" s="113" t="s">
        <v>5404</v>
      </c>
      <c r="D3060" s="113" t="s">
        <v>5401</v>
      </c>
      <c r="E3060" s="113" t="s">
        <v>785</v>
      </c>
      <c r="F3060" s="114">
        <v>59</v>
      </c>
      <c r="G3060" s="113" t="s">
        <v>5402</v>
      </c>
      <c r="H3060" s="113" t="s">
        <v>195</v>
      </c>
      <c r="I3060" s="113" t="s">
        <v>5403</v>
      </c>
      <c r="J3060" s="113" t="s">
        <v>325</v>
      </c>
      <c r="K3060" s="113" t="s">
        <v>382</v>
      </c>
      <c r="L3060" s="113" t="s">
        <v>420</v>
      </c>
      <c r="M3060" s="113" t="s">
        <v>388</v>
      </c>
      <c r="N3060" s="113" t="s">
        <v>44</v>
      </c>
      <c r="O3060" s="113" t="s">
        <v>386</v>
      </c>
      <c r="P3060" s="113" t="s">
        <v>824</v>
      </c>
      <c r="Q3060" s="113">
        <v>15</v>
      </c>
      <c r="R3060" s="113" t="s">
        <v>195</v>
      </c>
      <c r="S3060" s="84" t="str">
        <f t="shared" si="329"/>
        <v>BUCKET DOUBLE SIDED</v>
      </c>
      <c r="T3060" s="84" t="str">
        <f t="shared" si="332"/>
        <v>оливковый</v>
      </c>
      <c r="Y3060" s="60">
        <f t="shared" si="333"/>
        <v>2</v>
      </c>
      <c r="Z3060" s="49">
        <f t="shared" si="334"/>
        <v>595</v>
      </c>
      <c r="AA3060" s="60">
        <f t="shared" si="335"/>
        <v>2595</v>
      </c>
    </row>
    <row r="3061" spans="1:27">
      <c r="A3061" s="84" t="str">
        <f t="shared" si="330"/>
        <v>189580115</v>
      </c>
      <c r="B3061" s="84" t="str">
        <f t="shared" si="331"/>
        <v>02-595-05</v>
      </c>
      <c r="C3061" s="113" t="s">
        <v>5405</v>
      </c>
      <c r="D3061" s="113" t="s">
        <v>5401</v>
      </c>
      <c r="E3061" s="113" t="s">
        <v>788</v>
      </c>
      <c r="F3061" s="114">
        <v>61</v>
      </c>
      <c r="G3061" s="113" t="s">
        <v>5402</v>
      </c>
      <c r="H3061" s="113" t="s">
        <v>195</v>
      </c>
      <c r="I3061" s="113" t="s">
        <v>5403</v>
      </c>
      <c r="J3061" s="113" t="s">
        <v>325</v>
      </c>
      <c r="K3061" s="113" t="s">
        <v>382</v>
      </c>
      <c r="L3061" s="113" t="s">
        <v>420</v>
      </c>
      <c r="M3061" s="113" t="s">
        <v>388</v>
      </c>
      <c r="N3061" s="113" t="s">
        <v>44</v>
      </c>
      <c r="O3061" s="113" t="s">
        <v>386</v>
      </c>
      <c r="P3061" s="113" t="s">
        <v>824</v>
      </c>
      <c r="Q3061" s="113">
        <v>15</v>
      </c>
      <c r="R3061" s="113" t="s">
        <v>195</v>
      </c>
      <c r="S3061" s="84" t="str">
        <f t="shared" si="329"/>
        <v>BUCKET DOUBLE SIDED</v>
      </c>
      <c r="T3061" s="84" t="str">
        <f t="shared" si="332"/>
        <v>оливковый</v>
      </c>
      <c r="Y3061" s="60">
        <f t="shared" si="333"/>
        <v>2</v>
      </c>
      <c r="Z3061" s="49">
        <f t="shared" si="334"/>
        <v>595</v>
      </c>
      <c r="AA3061" s="60">
        <f t="shared" si="335"/>
        <v>2595</v>
      </c>
    </row>
    <row r="3062" spans="1:27">
      <c r="A3062" s="84" t="str">
        <f t="shared" si="330"/>
        <v>21181011</v>
      </c>
      <c r="B3062" s="84" t="str">
        <f t="shared" si="331"/>
        <v>02-569-09</v>
      </c>
      <c r="C3062" s="113" t="s">
        <v>5406</v>
      </c>
      <c r="D3062" s="113" t="s">
        <v>5407</v>
      </c>
      <c r="E3062" s="113" t="s">
        <v>787</v>
      </c>
      <c r="F3062" s="114">
        <v>57</v>
      </c>
      <c r="G3062" s="113" t="s">
        <v>5153</v>
      </c>
      <c r="H3062" s="113" t="s">
        <v>53</v>
      </c>
      <c r="I3062" s="113" t="s">
        <v>786</v>
      </c>
      <c r="J3062" s="113" t="s">
        <v>330</v>
      </c>
      <c r="K3062" s="113" t="s">
        <v>382</v>
      </c>
      <c r="L3062" s="113" t="s">
        <v>420</v>
      </c>
      <c r="M3062" s="113" t="s">
        <v>388</v>
      </c>
      <c r="N3062" s="113" t="s">
        <v>44</v>
      </c>
      <c r="O3062" s="113" t="s">
        <v>442</v>
      </c>
      <c r="P3062" s="113" t="s">
        <v>824</v>
      </c>
      <c r="Q3062" s="113">
        <v>1</v>
      </c>
      <c r="R3062" s="113" t="s">
        <v>53</v>
      </c>
      <c r="S3062" s="84" t="str">
        <f t="shared" si="329"/>
        <v>FEDORA WOOLFELT</v>
      </c>
      <c r="T3062" s="84" t="str">
        <f t="shared" si="332"/>
        <v>черный</v>
      </c>
      <c r="Y3062" s="60">
        <f t="shared" si="333"/>
        <v>2</v>
      </c>
      <c r="Z3062" s="49">
        <f t="shared" si="334"/>
        <v>569</v>
      </c>
      <c r="AA3062" s="60">
        <f t="shared" si="335"/>
        <v>2569</v>
      </c>
    </row>
    <row r="3063" spans="1:27">
      <c r="A3063" s="84" t="str">
        <f t="shared" si="330"/>
        <v>21181011</v>
      </c>
      <c r="B3063" s="84" t="str">
        <f t="shared" si="331"/>
        <v>02-569-09</v>
      </c>
      <c r="C3063" s="113" t="s">
        <v>5408</v>
      </c>
      <c r="D3063" s="113" t="s">
        <v>5407</v>
      </c>
      <c r="E3063" s="113" t="s">
        <v>785</v>
      </c>
      <c r="F3063" s="114">
        <v>59</v>
      </c>
      <c r="G3063" s="113" t="s">
        <v>5153</v>
      </c>
      <c r="H3063" s="113" t="s">
        <v>53</v>
      </c>
      <c r="I3063" s="113" t="s">
        <v>786</v>
      </c>
      <c r="J3063" s="113" t="s">
        <v>330</v>
      </c>
      <c r="K3063" s="113" t="s">
        <v>382</v>
      </c>
      <c r="L3063" s="113" t="s">
        <v>420</v>
      </c>
      <c r="M3063" s="113" t="s">
        <v>388</v>
      </c>
      <c r="N3063" s="113" t="s">
        <v>44</v>
      </c>
      <c r="O3063" s="113" t="s">
        <v>442</v>
      </c>
      <c r="P3063" s="113" t="s">
        <v>824</v>
      </c>
      <c r="Q3063" s="113">
        <v>1</v>
      </c>
      <c r="R3063" s="113" t="s">
        <v>53</v>
      </c>
      <c r="S3063" s="84" t="str">
        <f t="shared" si="329"/>
        <v>FEDORA WOOLFELT</v>
      </c>
      <c r="T3063" s="84" t="str">
        <f t="shared" si="332"/>
        <v>черный</v>
      </c>
      <c r="Y3063" s="60">
        <f t="shared" si="333"/>
        <v>2</v>
      </c>
      <c r="Z3063" s="49">
        <f t="shared" si="334"/>
        <v>569</v>
      </c>
      <c r="AA3063" s="60">
        <f t="shared" si="335"/>
        <v>2569</v>
      </c>
    </row>
    <row r="3064" spans="1:27">
      <c r="A3064" s="84" t="str">
        <f t="shared" si="330"/>
        <v>21181011</v>
      </c>
      <c r="B3064" s="84" t="str">
        <f t="shared" si="331"/>
        <v>02-569-09</v>
      </c>
      <c r="C3064" s="113" t="s">
        <v>5409</v>
      </c>
      <c r="D3064" s="113" t="s">
        <v>5407</v>
      </c>
      <c r="E3064" s="113" t="s">
        <v>788</v>
      </c>
      <c r="F3064" s="114">
        <v>61</v>
      </c>
      <c r="G3064" s="113" t="s">
        <v>5153</v>
      </c>
      <c r="H3064" s="113" t="s">
        <v>53</v>
      </c>
      <c r="I3064" s="113" t="s">
        <v>786</v>
      </c>
      <c r="J3064" s="113" t="s">
        <v>330</v>
      </c>
      <c r="K3064" s="113" t="s">
        <v>382</v>
      </c>
      <c r="L3064" s="113" t="s">
        <v>420</v>
      </c>
      <c r="M3064" s="113" t="s">
        <v>388</v>
      </c>
      <c r="N3064" s="113" t="s">
        <v>44</v>
      </c>
      <c r="O3064" s="113" t="s">
        <v>442</v>
      </c>
      <c r="P3064" s="113" t="s">
        <v>824</v>
      </c>
      <c r="Q3064" s="113">
        <v>1</v>
      </c>
      <c r="R3064" s="113" t="s">
        <v>53</v>
      </c>
      <c r="S3064" s="84" t="str">
        <f t="shared" si="329"/>
        <v>FEDORA WOOLFELT</v>
      </c>
      <c r="T3064" s="84" t="str">
        <f t="shared" si="332"/>
        <v>черный</v>
      </c>
      <c r="Y3064" s="60">
        <f t="shared" si="333"/>
        <v>2</v>
      </c>
      <c r="Z3064" s="49">
        <f t="shared" si="334"/>
        <v>569</v>
      </c>
      <c r="AA3064" s="60">
        <f t="shared" si="335"/>
        <v>2569</v>
      </c>
    </row>
    <row r="3065" spans="1:27">
      <c r="A3065" s="84" t="str">
        <f t="shared" si="330"/>
        <v>21181011</v>
      </c>
      <c r="B3065" s="84" t="str">
        <f t="shared" si="331"/>
        <v>02-569-09</v>
      </c>
      <c r="C3065" s="113" t="s">
        <v>5410</v>
      </c>
      <c r="D3065" s="113" t="s">
        <v>5407</v>
      </c>
      <c r="E3065" s="113" t="s">
        <v>789</v>
      </c>
      <c r="F3065" s="114">
        <v>63</v>
      </c>
      <c r="G3065" s="113" t="s">
        <v>5153</v>
      </c>
      <c r="H3065" s="113" t="s">
        <v>53</v>
      </c>
      <c r="I3065" s="113" t="s">
        <v>786</v>
      </c>
      <c r="J3065" s="113" t="s">
        <v>330</v>
      </c>
      <c r="K3065" s="113" t="s">
        <v>382</v>
      </c>
      <c r="L3065" s="113" t="s">
        <v>420</v>
      </c>
      <c r="M3065" s="113" t="s">
        <v>388</v>
      </c>
      <c r="N3065" s="113" t="s">
        <v>44</v>
      </c>
      <c r="O3065" s="113" t="s">
        <v>442</v>
      </c>
      <c r="P3065" s="113" t="s">
        <v>824</v>
      </c>
      <c r="Q3065" s="113">
        <v>1</v>
      </c>
      <c r="R3065" s="113" t="s">
        <v>53</v>
      </c>
      <c r="S3065" s="84" t="str">
        <f t="shared" si="329"/>
        <v>FEDORA WOOLFELT</v>
      </c>
      <c r="T3065" s="84" t="str">
        <f t="shared" si="332"/>
        <v>черный</v>
      </c>
      <c r="Y3065" s="60">
        <f t="shared" si="333"/>
        <v>2</v>
      </c>
      <c r="Z3065" s="49">
        <f t="shared" si="334"/>
        <v>569</v>
      </c>
      <c r="AA3065" s="60">
        <f t="shared" si="335"/>
        <v>2569</v>
      </c>
    </row>
    <row r="3066" spans="1:27">
      <c r="A3066" s="84" t="str">
        <f t="shared" si="330"/>
        <v>219812871</v>
      </c>
      <c r="B3066" s="84" t="str">
        <f t="shared" si="331"/>
        <v>02-596-36</v>
      </c>
      <c r="C3066" s="113" t="s">
        <v>5411</v>
      </c>
      <c r="D3066" s="113" t="s">
        <v>5412</v>
      </c>
      <c r="E3066" s="113" t="s">
        <v>787</v>
      </c>
      <c r="F3066" s="114">
        <v>57</v>
      </c>
      <c r="G3066" s="113" t="s">
        <v>5413</v>
      </c>
      <c r="H3066" s="113" t="s">
        <v>187</v>
      </c>
      <c r="I3066" s="113" t="s">
        <v>1698</v>
      </c>
      <c r="J3066" s="113" t="s">
        <v>330</v>
      </c>
      <c r="K3066" s="113" t="s">
        <v>382</v>
      </c>
      <c r="L3066" s="113" t="s">
        <v>420</v>
      </c>
      <c r="M3066" s="113" t="s">
        <v>388</v>
      </c>
      <c r="N3066" s="113" t="s">
        <v>44</v>
      </c>
      <c r="O3066" s="113" t="s">
        <v>386</v>
      </c>
      <c r="P3066" s="113" t="s">
        <v>824</v>
      </c>
      <c r="Q3066" s="113">
        <v>71</v>
      </c>
      <c r="R3066" s="113" t="s">
        <v>63</v>
      </c>
      <c r="S3066" s="84" t="str">
        <f t="shared" si="329"/>
        <v>FEDORA WOOLFELT/CASHMERE</v>
      </c>
      <c r="T3066" s="84" t="str">
        <f t="shared" si="332"/>
        <v>кремовый</v>
      </c>
      <c r="Y3066" s="60">
        <f t="shared" si="333"/>
        <v>2</v>
      </c>
      <c r="Z3066" s="49">
        <f t="shared" si="334"/>
        <v>596</v>
      </c>
      <c r="AA3066" s="60">
        <f t="shared" si="335"/>
        <v>2596</v>
      </c>
    </row>
    <row r="3067" spans="1:27">
      <c r="A3067" s="84" t="str">
        <f t="shared" si="330"/>
        <v>219812871</v>
      </c>
      <c r="B3067" s="84" t="str">
        <f t="shared" si="331"/>
        <v>02-596-36</v>
      </c>
      <c r="C3067" s="113" t="s">
        <v>5414</v>
      </c>
      <c r="D3067" s="113" t="s">
        <v>5412</v>
      </c>
      <c r="E3067" s="113" t="s">
        <v>785</v>
      </c>
      <c r="F3067" s="114">
        <v>59</v>
      </c>
      <c r="G3067" s="113" t="s">
        <v>5413</v>
      </c>
      <c r="H3067" s="113" t="s">
        <v>187</v>
      </c>
      <c r="I3067" s="113" t="s">
        <v>1698</v>
      </c>
      <c r="J3067" s="113" t="s">
        <v>330</v>
      </c>
      <c r="K3067" s="113" t="s">
        <v>382</v>
      </c>
      <c r="L3067" s="113" t="s">
        <v>420</v>
      </c>
      <c r="M3067" s="113" t="s">
        <v>388</v>
      </c>
      <c r="N3067" s="113" t="s">
        <v>44</v>
      </c>
      <c r="O3067" s="113" t="s">
        <v>386</v>
      </c>
      <c r="P3067" s="113" t="s">
        <v>824</v>
      </c>
      <c r="Q3067" s="113">
        <v>71</v>
      </c>
      <c r="R3067" s="113" t="s">
        <v>63</v>
      </c>
      <c r="S3067" s="84" t="str">
        <f t="shared" si="329"/>
        <v>FEDORA WOOLFELT/CASHMERE</v>
      </c>
      <c r="T3067" s="84" t="str">
        <f t="shared" si="332"/>
        <v>кремовый</v>
      </c>
      <c r="Y3067" s="60">
        <f t="shared" si="333"/>
        <v>2</v>
      </c>
      <c r="Z3067" s="49">
        <f t="shared" si="334"/>
        <v>596</v>
      </c>
      <c r="AA3067" s="60">
        <f t="shared" si="335"/>
        <v>2596</v>
      </c>
    </row>
    <row r="3068" spans="1:27">
      <c r="A3068" s="84" t="str">
        <f t="shared" si="330"/>
        <v>219813473</v>
      </c>
      <c r="B3068" s="84" t="str">
        <f t="shared" si="331"/>
        <v>02-597-02</v>
      </c>
      <c r="C3068" s="113" t="s">
        <v>5415</v>
      </c>
      <c r="D3068" s="113" t="s">
        <v>5416</v>
      </c>
      <c r="E3068" s="113" t="s">
        <v>787</v>
      </c>
      <c r="F3068" s="114">
        <v>57</v>
      </c>
      <c r="G3068" s="113" t="s">
        <v>5417</v>
      </c>
      <c r="H3068" s="113" t="s">
        <v>63</v>
      </c>
      <c r="I3068" s="113" t="s">
        <v>786</v>
      </c>
      <c r="J3068" s="113" t="s">
        <v>330</v>
      </c>
      <c r="K3068" s="113" t="s">
        <v>382</v>
      </c>
      <c r="L3068" s="113" t="s">
        <v>420</v>
      </c>
      <c r="M3068" s="113" t="s">
        <v>388</v>
      </c>
      <c r="N3068" s="113" t="s">
        <v>44</v>
      </c>
      <c r="O3068" s="113" t="s">
        <v>386</v>
      </c>
      <c r="P3068" s="113" t="s">
        <v>824</v>
      </c>
      <c r="Q3068" s="113">
        <v>73</v>
      </c>
      <c r="R3068" s="113" t="s">
        <v>63</v>
      </c>
      <c r="S3068" s="84" t="str">
        <f t="shared" si="329"/>
        <v>FEDORA WOOLFELT</v>
      </c>
      <c r="T3068" s="84" t="str">
        <f t="shared" si="332"/>
        <v>бежевый</v>
      </c>
      <c r="Y3068" s="60">
        <f t="shared" si="333"/>
        <v>2</v>
      </c>
      <c r="Z3068" s="49">
        <f t="shared" si="334"/>
        <v>597</v>
      </c>
      <c r="AA3068" s="60">
        <f t="shared" si="335"/>
        <v>2597</v>
      </c>
    </row>
    <row r="3069" spans="1:27">
      <c r="A3069" s="84" t="str">
        <f t="shared" si="330"/>
        <v>219813473</v>
      </c>
      <c r="B3069" s="84" t="str">
        <f t="shared" si="331"/>
        <v>02-597-02</v>
      </c>
      <c r="C3069" s="113" t="s">
        <v>5418</v>
      </c>
      <c r="D3069" s="113" t="s">
        <v>5416</v>
      </c>
      <c r="E3069" s="113" t="s">
        <v>785</v>
      </c>
      <c r="F3069" s="114">
        <v>59</v>
      </c>
      <c r="G3069" s="113" t="s">
        <v>5417</v>
      </c>
      <c r="H3069" s="113" t="s">
        <v>63</v>
      </c>
      <c r="I3069" s="113" t="s">
        <v>786</v>
      </c>
      <c r="J3069" s="113" t="s">
        <v>330</v>
      </c>
      <c r="K3069" s="113" t="s">
        <v>382</v>
      </c>
      <c r="L3069" s="113" t="s">
        <v>420</v>
      </c>
      <c r="M3069" s="113" t="s">
        <v>388</v>
      </c>
      <c r="N3069" s="113" t="s">
        <v>44</v>
      </c>
      <c r="O3069" s="113" t="s">
        <v>386</v>
      </c>
      <c r="P3069" s="113" t="s">
        <v>824</v>
      </c>
      <c r="Q3069" s="113">
        <v>73</v>
      </c>
      <c r="R3069" s="113" t="s">
        <v>63</v>
      </c>
      <c r="S3069" s="84" t="str">
        <f t="shared" si="329"/>
        <v>FEDORA WOOLFELT</v>
      </c>
      <c r="T3069" s="84" t="str">
        <f t="shared" si="332"/>
        <v>бежевый</v>
      </c>
      <c r="Y3069" s="60">
        <f t="shared" si="333"/>
        <v>2</v>
      </c>
      <c r="Z3069" s="49">
        <f t="shared" si="334"/>
        <v>597</v>
      </c>
      <c r="AA3069" s="60">
        <f t="shared" si="335"/>
        <v>2597</v>
      </c>
    </row>
    <row r="3070" spans="1:27">
      <c r="A3070" s="84" t="str">
        <f t="shared" si="330"/>
        <v>219813473</v>
      </c>
      <c r="B3070" s="84" t="str">
        <f t="shared" si="331"/>
        <v>02-597-02</v>
      </c>
      <c r="C3070" s="113" t="s">
        <v>5419</v>
      </c>
      <c r="D3070" s="113" t="s">
        <v>5416</v>
      </c>
      <c r="E3070" s="113" t="s">
        <v>788</v>
      </c>
      <c r="F3070" s="114">
        <v>61</v>
      </c>
      <c r="G3070" s="113" t="s">
        <v>5417</v>
      </c>
      <c r="H3070" s="113" t="s">
        <v>63</v>
      </c>
      <c r="I3070" s="113" t="s">
        <v>786</v>
      </c>
      <c r="J3070" s="113" t="s">
        <v>330</v>
      </c>
      <c r="K3070" s="113" t="s">
        <v>382</v>
      </c>
      <c r="L3070" s="113" t="s">
        <v>420</v>
      </c>
      <c r="M3070" s="113" t="s">
        <v>388</v>
      </c>
      <c r="N3070" s="113" t="s">
        <v>44</v>
      </c>
      <c r="O3070" s="113" t="s">
        <v>386</v>
      </c>
      <c r="P3070" s="113" t="s">
        <v>824</v>
      </c>
      <c r="Q3070" s="113">
        <v>73</v>
      </c>
      <c r="R3070" s="113" t="s">
        <v>63</v>
      </c>
      <c r="S3070" s="84" t="str">
        <f t="shared" si="329"/>
        <v>FEDORA WOOLFELT</v>
      </c>
      <c r="T3070" s="84" t="str">
        <f t="shared" si="332"/>
        <v>бежевый</v>
      </c>
      <c r="Y3070" s="60">
        <f t="shared" si="333"/>
        <v>2</v>
      </c>
      <c r="Z3070" s="49">
        <f t="shared" si="334"/>
        <v>597</v>
      </c>
      <c r="AA3070" s="60">
        <f t="shared" si="335"/>
        <v>2597</v>
      </c>
    </row>
    <row r="3071" spans="1:27">
      <c r="A3071" s="84" t="str">
        <f t="shared" si="330"/>
        <v>219813473</v>
      </c>
      <c r="B3071" s="84" t="str">
        <f t="shared" si="331"/>
        <v>02-597-02</v>
      </c>
      <c r="C3071" s="113" t="s">
        <v>5420</v>
      </c>
      <c r="D3071" s="113" t="s">
        <v>5416</v>
      </c>
      <c r="E3071" s="113" t="s">
        <v>789</v>
      </c>
      <c r="F3071" s="114">
        <v>63</v>
      </c>
      <c r="G3071" s="113" t="s">
        <v>5417</v>
      </c>
      <c r="H3071" s="113" t="s">
        <v>63</v>
      </c>
      <c r="I3071" s="113" t="s">
        <v>786</v>
      </c>
      <c r="J3071" s="113" t="s">
        <v>330</v>
      </c>
      <c r="K3071" s="113" t="s">
        <v>382</v>
      </c>
      <c r="L3071" s="113" t="s">
        <v>420</v>
      </c>
      <c r="M3071" s="113" t="s">
        <v>388</v>
      </c>
      <c r="N3071" s="113" t="s">
        <v>44</v>
      </c>
      <c r="O3071" s="113" t="s">
        <v>386</v>
      </c>
      <c r="P3071" s="113" t="s">
        <v>824</v>
      </c>
      <c r="Q3071" s="113">
        <v>73</v>
      </c>
      <c r="R3071" s="113" t="s">
        <v>63</v>
      </c>
      <c r="S3071" s="84" t="str">
        <f t="shared" si="329"/>
        <v>FEDORA WOOLFELT</v>
      </c>
      <c r="T3071" s="84" t="str">
        <f t="shared" si="332"/>
        <v>бежевый</v>
      </c>
      <c r="Y3071" s="60">
        <f t="shared" si="333"/>
        <v>2</v>
      </c>
      <c r="Z3071" s="49">
        <f t="shared" si="334"/>
        <v>597</v>
      </c>
      <c r="AA3071" s="60">
        <f t="shared" si="335"/>
        <v>2597</v>
      </c>
    </row>
    <row r="3072" spans="1:27">
      <c r="A3072" s="84" t="str">
        <f t="shared" si="330"/>
        <v>219813563</v>
      </c>
      <c r="B3072" s="84" t="str">
        <f t="shared" si="331"/>
        <v>02-570-91</v>
      </c>
      <c r="C3072" s="113" t="s">
        <v>5421</v>
      </c>
      <c r="D3072" s="113" t="s">
        <v>5422</v>
      </c>
      <c r="E3072" s="113" t="s">
        <v>787</v>
      </c>
      <c r="F3072" s="114">
        <v>57</v>
      </c>
      <c r="G3072" s="113" t="s">
        <v>5164</v>
      </c>
      <c r="H3072" s="113" t="s">
        <v>271</v>
      </c>
      <c r="I3072" s="113" t="s">
        <v>786</v>
      </c>
      <c r="J3072" s="113" t="s">
        <v>330</v>
      </c>
      <c r="K3072" s="113" t="s">
        <v>382</v>
      </c>
      <c r="L3072" s="113" t="s">
        <v>420</v>
      </c>
      <c r="M3072" s="113" t="s">
        <v>388</v>
      </c>
      <c r="N3072" s="113" t="s">
        <v>44</v>
      </c>
      <c r="O3072" s="113" t="s">
        <v>386</v>
      </c>
      <c r="P3072" s="113" t="s">
        <v>824</v>
      </c>
      <c r="Q3072" s="113">
        <v>63</v>
      </c>
      <c r="R3072" s="113" t="s">
        <v>86</v>
      </c>
      <c r="S3072" s="84" t="str">
        <f t="shared" si="329"/>
        <v>TRAVELLER WOOLFELT MIX</v>
      </c>
      <c r="T3072" s="84" t="str">
        <f t="shared" si="332"/>
        <v>темно-коричневый</v>
      </c>
      <c r="Y3072" s="60">
        <f t="shared" si="333"/>
        <v>2</v>
      </c>
      <c r="Z3072" s="49">
        <f t="shared" si="334"/>
        <v>570</v>
      </c>
      <c r="AA3072" s="60">
        <f t="shared" si="335"/>
        <v>2570</v>
      </c>
    </row>
    <row r="3073" spans="1:27">
      <c r="A3073" s="84" t="str">
        <f t="shared" si="330"/>
        <v>219813563</v>
      </c>
      <c r="B3073" s="84" t="str">
        <f t="shared" si="331"/>
        <v>02-570-91</v>
      </c>
      <c r="C3073" s="113" t="s">
        <v>5423</v>
      </c>
      <c r="D3073" s="113" t="s">
        <v>5422</v>
      </c>
      <c r="E3073" s="113" t="s">
        <v>785</v>
      </c>
      <c r="F3073" s="114">
        <v>59</v>
      </c>
      <c r="G3073" s="113" t="s">
        <v>5164</v>
      </c>
      <c r="H3073" s="113" t="s">
        <v>271</v>
      </c>
      <c r="I3073" s="113" t="s">
        <v>786</v>
      </c>
      <c r="J3073" s="113" t="s">
        <v>330</v>
      </c>
      <c r="K3073" s="113" t="s">
        <v>382</v>
      </c>
      <c r="L3073" s="113" t="s">
        <v>420</v>
      </c>
      <c r="M3073" s="113" t="s">
        <v>388</v>
      </c>
      <c r="N3073" s="113" t="s">
        <v>44</v>
      </c>
      <c r="O3073" s="113" t="s">
        <v>386</v>
      </c>
      <c r="P3073" s="113" t="s">
        <v>824</v>
      </c>
      <c r="Q3073" s="113">
        <v>63</v>
      </c>
      <c r="R3073" s="113" t="s">
        <v>86</v>
      </c>
      <c r="S3073" s="84" t="str">
        <f t="shared" si="329"/>
        <v>TRAVELLER WOOLFELT MIX</v>
      </c>
      <c r="T3073" s="84" t="str">
        <f t="shared" si="332"/>
        <v>темно-коричневый</v>
      </c>
      <c r="Y3073" s="60">
        <f t="shared" si="333"/>
        <v>2</v>
      </c>
      <c r="Z3073" s="49">
        <f t="shared" si="334"/>
        <v>570</v>
      </c>
      <c r="AA3073" s="60">
        <f t="shared" si="335"/>
        <v>2570</v>
      </c>
    </row>
    <row r="3074" spans="1:27">
      <c r="A3074" s="84" t="str">
        <f t="shared" si="330"/>
        <v>219813563</v>
      </c>
      <c r="B3074" s="84" t="str">
        <f t="shared" si="331"/>
        <v>02-570-91</v>
      </c>
      <c r="C3074" s="113" t="s">
        <v>5424</v>
      </c>
      <c r="D3074" s="113" t="s">
        <v>5422</v>
      </c>
      <c r="E3074" s="113" t="s">
        <v>788</v>
      </c>
      <c r="F3074" s="114">
        <v>61</v>
      </c>
      <c r="G3074" s="113" t="s">
        <v>5164</v>
      </c>
      <c r="H3074" s="113" t="s">
        <v>271</v>
      </c>
      <c r="I3074" s="113" t="s">
        <v>786</v>
      </c>
      <c r="J3074" s="113" t="s">
        <v>330</v>
      </c>
      <c r="K3074" s="113" t="s">
        <v>382</v>
      </c>
      <c r="L3074" s="113" t="s">
        <v>420</v>
      </c>
      <c r="M3074" s="113" t="s">
        <v>388</v>
      </c>
      <c r="N3074" s="113" t="s">
        <v>44</v>
      </c>
      <c r="O3074" s="113" t="s">
        <v>386</v>
      </c>
      <c r="P3074" s="113" t="s">
        <v>824</v>
      </c>
      <c r="Q3074" s="113">
        <v>63</v>
      </c>
      <c r="R3074" s="113" t="s">
        <v>86</v>
      </c>
      <c r="S3074" s="84" t="str">
        <f t="shared" ref="S3074:S3137" si="336">IF(A3074&lt;&gt;"",IF(FIND(" ",G3074)&gt;=1,MID(G3074,FIND(" ",G3074)+1,LEN(G3074)),""),"")</f>
        <v>TRAVELLER WOOLFELT MIX</v>
      </c>
      <c r="T3074" s="84" t="str">
        <f t="shared" si="332"/>
        <v>темно-коричневый</v>
      </c>
      <c r="Y3074" s="60">
        <f t="shared" si="333"/>
        <v>2</v>
      </c>
      <c r="Z3074" s="49">
        <f t="shared" si="334"/>
        <v>570</v>
      </c>
      <c r="AA3074" s="60">
        <f t="shared" si="335"/>
        <v>2570</v>
      </c>
    </row>
    <row r="3075" spans="1:27">
      <c r="A3075" s="84" t="str">
        <f t="shared" ref="A3075:A3138" si="337">IF(G3075&amp;Q3075&lt;&gt;"",IF(FIND(" ",G3075)&gt;=1,MID(G3075,1,FIND(" ",G3075)-1)&amp;Q3075,G3075&amp;Q3075),"")</f>
        <v>219813563</v>
      </c>
      <c r="B3075" s="84" t="str">
        <f t="shared" ref="B3075:B3138" si="338">IF(C3075&lt;&gt;"",LEFT(C3075,9),"")</f>
        <v>02-570-91</v>
      </c>
      <c r="C3075" s="113" t="s">
        <v>5425</v>
      </c>
      <c r="D3075" s="113" t="s">
        <v>5422</v>
      </c>
      <c r="E3075" s="113" t="s">
        <v>789</v>
      </c>
      <c r="F3075" s="114">
        <v>63</v>
      </c>
      <c r="G3075" s="113" t="s">
        <v>5164</v>
      </c>
      <c r="H3075" s="113" t="s">
        <v>271</v>
      </c>
      <c r="I3075" s="113" t="s">
        <v>786</v>
      </c>
      <c r="J3075" s="113" t="s">
        <v>330</v>
      </c>
      <c r="K3075" s="113" t="s">
        <v>382</v>
      </c>
      <c r="L3075" s="113" t="s">
        <v>420</v>
      </c>
      <c r="M3075" s="113" t="s">
        <v>388</v>
      </c>
      <c r="N3075" s="113" t="s">
        <v>44</v>
      </c>
      <c r="O3075" s="113" t="s">
        <v>386</v>
      </c>
      <c r="P3075" s="113" t="s">
        <v>824</v>
      </c>
      <c r="Q3075" s="113">
        <v>63</v>
      </c>
      <c r="R3075" s="113" t="s">
        <v>86</v>
      </c>
      <c r="S3075" s="84" t="str">
        <f t="shared" si="336"/>
        <v>TRAVELLER WOOLFELT MIX</v>
      </c>
      <c r="T3075" s="84" t="str">
        <f t="shared" ref="T3075:T3138" si="339">IF(H3075&lt;&gt;"",H3075,"")</f>
        <v>темно-коричневый</v>
      </c>
      <c r="Y3075" s="60">
        <f t="shared" ref="Y3075:Y3138" si="340">IFERROR(VALUE(MID($C3075,1,2)),0)</f>
        <v>2</v>
      </c>
      <c r="Z3075" s="49">
        <f t="shared" ref="Z3075:Z3138" si="341">IFERROR(VALUE(MID($C3075,4,3)),0)</f>
        <v>570</v>
      </c>
      <c r="AA3075" s="60">
        <f t="shared" ref="AA3075:AA3138" si="342">VALUE(RIGHT("00"&amp;Y3075,2)&amp;RIGHT("000"&amp;Z3075,3))</f>
        <v>2570</v>
      </c>
    </row>
    <row r="3076" spans="1:27">
      <c r="A3076" s="84" t="str">
        <f t="shared" si="337"/>
        <v>25280141</v>
      </c>
      <c r="B3076" s="84" t="str">
        <f t="shared" si="338"/>
        <v>02-598-09</v>
      </c>
      <c r="C3076" s="113" t="s">
        <v>5426</v>
      </c>
      <c r="D3076" s="113" t="s">
        <v>5427</v>
      </c>
      <c r="E3076" s="113" t="s">
        <v>787</v>
      </c>
      <c r="F3076" s="114">
        <v>57</v>
      </c>
      <c r="G3076" s="113" t="s">
        <v>5428</v>
      </c>
      <c r="H3076" s="113" t="s">
        <v>53</v>
      </c>
      <c r="I3076" s="113" t="s">
        <v>786</v>
      </c>
      <c r="J3076" s="113" t="s">
        <v>330</v>
      </c>
      <c r="K3076" s="113" t="s">
        <v>382</v>
      </c>
      <c r="L3076" s="113" t="s">
        <v>420</v>
      </c>
      <c r="M3076" s="113" t="s">
        <v>388</v>
      </c>
      <c r="N3076" s="113" t="s">
        <v>44</v>
      </c>
      <c r="O3076" s="113" t="s">
        <v>445</v>
      </c>
      <c r="P3076" s="113" t="s">
        <v>824</v>
      </c>
      <c r="Q3076" s="113">
        <v>1</v>
      </c>
      <c r="R3076" s="113" t="s">
        <v>53</v>
      </c>
      <c r="S3076" s="84" t="str">
        <f t="shared" si="336"/>
        <v>TRAVELLER VITAFELT</v>
      </c>
      <c r="T3076" s="84" t="str">
        <f t="shared" si="339"/>
        <v>черный</v>
      </c>
      <c r="Y3076" s="60">
        <f t="shared" si="340"/>
        <v>2</v>
      </c>
      <c r="Z3076" s="49">
        <f t="shared" si="341"/>
        <v>598</v>
      </c>
      <c r="AA3076" s="60">
        <f t="shared" si="342"/>
        <v>2598</v>
      </c>
    </row>
    <row r="3077" spans="1:27">
      <c r="A3077" s="84" t="str">
        <f t="shared" si="337"/>
        <v>25280141</v>
      </c>
      <c r="B3077" s="84" t="str">
        <f t="shared" si="338"/>
        <v>02-598-09</v>
      </c>
      <c r="C3077" s="113" t="s">
        <v>5429</v>
      </c>
      <c r="D3077" s="113" t="s">
        <v>5427</v>
      </c>
      <c r="E3077" s="113" t="s">
        <v>785</v>
      </c>
      <c r="F3077" s="114">
        <v>59</v>
      </c>
      <c r="G3077" s="113" t="s">
        <v>5428</v>
      </c>
      <c r="H3077" s="113" t="s">
        <v>53</v>
      </c>
      <c r="I3077" s="113" t="s">
        <v>786</v>
      </c>
      <c r="J3077" s="113" t="s">
        <v>330</v>
      </c>
      <c r="K3077" s="113" t="s">
        <v>382</v>
      </c>
      <c r="L3077" s="113" t="s">
        <v>420</v>
      </c>
      <c r="M3077" s="113" t="s">
        <v>388</v>
      </c>
      <c r="N3077" s="113" t="s">
        <v>44</v>
      </c>
      <c r="O3077" s="113" t="s">
        <v>445</v>
      </c>
      <c r="P3077" s="113" t="s">
        <v>824</v>
      </c>
      <c r="Q3077" s="113">
        <v>1</v>
      </c>
      <c r="R3077" s="113" t="s">
        <v>53</v>
      </c>
      <c r="S3077" s="84" t="str">
        <f t="shared" si="336"/>
        <v>TRAVELLER VITAFELT</v>
      </c>
      <c r="T3077" s="84" t="str">
        <f t="shared" si="339"/>
        <v>черный</v>
      </c>
      <c r="Y3077" s="60">
        <f t="shared" si="340"/>
        <v>2</v>
      </c>
      <c r="Z3077" s="49">
        <f t="shared" si="341"/>
        <v>598</v>
      </c>
      <c r="AA3077" s="60">
        <f t="shared" si="342"/>
        <v>2598</v>
      </c>
    </row>
    <row r="3078" spans="1:27">
      <c r="A3078" s="84" t="str">
        <f t="shared" si="337"/>
        <v>25280141</v>
      </c>
      <c r="B3078" s="84" t="str">
        <f t="shared" si="338"/>
        <v>02-598-09</v>
      </c>
      <c r="C3078" s="113" t="s">
        <v>5430</v>
      </c>
      <c r="D3078" s="113" t="s">
        <v>5427</v>
      </c>
      <c r="E3078" s="113" t="s">
        <v>788</v>
      </c>
      <c r="F3078" s="114">
        <v>61</v>
      </c>
      <c r="G3078" s="113" t="s">
        <v>5428</v>
      </c>
      <c r="H3078" s="113" t="s">
        <v>53</v>
      </c>
      <c r="I3078" s="113" t="s">
        <v>786</v>
      </c>
      <c r="J3078" s="113" t="s">
        <v>330</v>
      </c>
      <c r="K3078" s="113" t="s">
        <v>382</v>
      </c>
      <c r="L3078" s="113" t="s">
        <v>420</v>
      </c>
      <c r="M3078" s="113" t="s">
        <v>388</v>
      </c>
      <c r="N3078" s="113" t="s">
        <v>44</v>
      </c>
      <c r="O3078" s="113" t="s">
        <v>445</v>
      </c>
      <c r="P3078" s="113" t="s">
        <v>824</v>
      </c>
      <c r="Q3078" s="113">
        <v>1</v>
      </c>
      <c r="R3078" s="113" t="s">
        <v>53</v>
      </c>
      <c r="S3078" s="84" t="str">
        <f t="shared" si="336"/>
        <v>TRAVELLER VITAFELT</v>
      </c>
      <c r="T3078" s="84" t="str">
        <f t="shared" si="339"/>
        <v>черный</v>
      </c>
      <c r="Y3078" s="60">
        <f t="shared" si="340"/>
        <v>2</v>
      </c>
      <c r="Z3078" s="49">
        <f t="shared" si="341"/>
        <v>598</v>
      </c>
      <c r="AA3078" s="60">
        <f t="shared" si="342"/>
        <v>2598</v>
      </c>
    </row>
    <row r="3079" spans="1:27">
      <c r="A3079" s="84" t="str">
        <f t="shared" si="337"/>
        <v>25280141</v>
      </c>
      <c r="B3079" s="84" t="str">
        <f t="shared" si="338"/>
        <v>02-598-09</v>
      </c>
      <c r="C3079" s="113" t="s">
        <v>5431</v>
      </c>
      <c r="D3079" s="113" t="s">
        <v>5427</v>
      </c>
      <c r="E3079" s="113" t="s">
        <v>789</v>
      </c>
      <c r="F3079" s="114">
        <v>63</v>
      </c>
      <c r="G3079" s="113" t="s">
        <v>5428</v>
      </c>
      <c r="H3079" s="113" t="s">
        <v>53</v>
      </c>
      <c r="I3079" s="113" t="s">
        <v>786</v>
      </c>
      <c r="J3079" s="113" t="s">
        <v>330</v>
      </c>
      <c r="K3079" s="113" t="s">
        <v>382</v>
      </c>
      <c r="L3079" s="113" t="s">
        <v>420</v>
      </c>
      <c r="M3079" s="113" t="s">
        <v>388</v>
      </c>
      <c r="N3079" s="113" t="s">
        <v>44</v>
      </c>
      <c r="O3079" s="113" t="s">
        <v>445</v>
      </c>
      <c r="P3079" s="113" t="s">
        <v>824</v>
      </c>
      <c r="Q3079" s="113">
        <v>1</v>
      </c>
      <c r="R3079" s="113" t="s">
        <v>53</v>
      </c>
      <c r="S3079" s="84" t="str">
        <f t="shared" si="336"/>
        <v>TRAVELLER VITAFELT</v>
      </c>
      <c r="T3079" s="84" t="str">
        <f t="shared" si="339"/>
        <v>черный</v>
      </c>
      <c r="Y3079" s="60">
        <f t="shared" si="340"/>
        <v>2</v>
      </c>
      <c r="Z3079" s="49">
        <f t="shared" si="341"/>
        <v>598</v>
      </c>
      <c r="AA3079" s="60">
        <f t="shared" si="342"/>
        <v>2598</v>
      </c>
    </row>
    <row r="3080" spans="1:27">
      <c r="A3080" s="84" t="str">
        <f t="shared" si="337"/>
        <v>25280147</v>
      </c>
      <c r="B3080" s="84" t="str">
        <f t="shared" si="338"/>
        <v>02-598-14</v>
      </c>
      <c r="C3080" s="113" t="s">
        <v>5432</v>
      </c>
      <c r="D3080" s="113" t="s">
        <v>5433</v>
      </c>
      <c r="E3080" s="113" t="s">
        <v>787</v>
      </c>
      <c r="F3080" s="114">
        <v>57</v>
      </c>
      <c r="G3080" s="113" t="s">
        <v>5428</v>
      </c>
      <c r="H3080" s="113" t="s">
        <v>86</v>
      </c>
      <c r="I3080" s="113" t="s">
        <v>786</v>
      </c>
      <c r="J3080" s="113" t="s">
        <v>330</v>
      </c>
      <c r="K3080" s="113" t="s">
        <v>382</v>
      </c>
      <c r="L3080" s="113" t="s">
        <v>420</v>
      </c>
      <c r="M3080" s="113" t="s">
        <v>388</v>
      </c>
      <c r="N3080" s="113" t="s">
        <v>44</v>
      </c>
      <c r="O3080" s="113" t="s">
        <v>445</v>
      </c>
      <c r="P3080" s="113" t="s">
        <v>824</v>
      </c>
      <c r="Q3080" s="113">
        <v>7</v>
      </c>
      <c r="R3080" s="113" t="s">
        <v>86</v>
      </c>
      <c r="S3080" s="84" t="str">
        <f t="shared" si="336"/>
        <v>TRAVELLER VITAFELT</v>
      </c>
      <c r="T3080" s="84" t="str">
        <f t="shared" si="339"/>
        <v>коричневый</v>
      </c>
      <c r="Y3080" s="60">
        <f t="shared" si="340"/>
        <v>2</v>
      </c>
      <c r="Z3080" s="49">
        <f t="shared" si="341"/>
        <v>598</v>
      </c>
      <c r="AA3080" s="60">
        <f t="shared" si="342"/>
        <v>2598</v>
      </c>
    </row>
    <row r="3081" spans="1:27">
      <c r="A3081" s="84" t="str">
        <f t="shared" si="337"/>
        <v>25280147</v>
      </c>
      <c r="B3081" s="84" t="str">
        <f t="shared" si="338"/>
        <v>02-598-14</v>
      </c>
      <c r="C3081" s="113" t="s">
        <v>5434</v>
      </c>
      <c r="D3081" s="113" t="s">
        <v>5433</v>
      </c>
      <c r="E3081" s="113" t="s">
        <v>785</v>
      </c>
      <c r="F3081" s="114">
        <v>59</v>
      </c>
      <c r="G3081" s="113" t="s">
        <v>5428</v>
      </c>
      <c r="H3081" s="113" t="s">
        <v>86</v>
      </c>
      <c r="I3081" s="113" t="s">
        <v>786</v>
      </c>
      <c r="J3081" s="113" t="s">
        <v>330</v>
      </c>
      <c r="K3081" s="113" t="s">
        <v>382</v>
      </c>
      <c r="L3081" s="113" t="s">
        <v>420</v>
      </c>
      <c r="M3081" s="113" t="s">
        <v>388</v>
      </c>
      <c r="N3081" s="113" t="s">
        <v>44</v>
      </c>
      <c r="O3081" s="113" t="s">
        <v>445</v>
      </c>
      <c r="P3081" s="113" t="s">
        <v>824</v>
      </c>
      <c r="Q3081" s="113">
        <v>7</v>
      </c>
      <c r="R3081" s="113" t="s">
        <v>86</v>
      </c>
      <c r="S3081" s="84" t="str">
        <f t="shared" si="336"/>
        <v>TRAVELLER VITAFELT</v>
      </c>
      <c r="T3081" s="84" t="str">
        <f t="shared" si="339"/>
        <v>коричневый</v>
      </c>
      <c r="Y3081" s="60">
        <f t="shared" si="340"/>
        <v>2</v>
      </c>
      <c r="Z3081" s="49">
        <f t="shared" si="341"/>
        <v>598</v>
      </c>
      <c r="AA3081" s="60">
        <f t="shared" si="342"/>
        <v>2598</v>
      </c>
    </row>
    <row r="3082" spans="1:27">
      <c r="A3082" s="84" t="str">
        <f t="shared" si="337"/>
        <v>25280147</v>
      </c>
      <c r="B3082" s="84" t="str">
        <f t="shared" si="338"/>
        <v>02-598-14</v>
      </c>
      <c r="C3082" s="113" t="s">
        <v>5435</v>
      </c>
      <c r="D3082" s="113" t="s">
        <v>5433</v>
      </c>
      <c r="E3082" s="113" t="s">
        <v>788</v>
      </c>
      <c r="F3082" s="114">
        <v>61</v>
      </c>
      <c r="G3082" s="113" t="s">
        <v>5428</v>
      </c>
      <c r="H3082" s="113" t="s">
        <v>86</v>
      </c>
      <c r="I3082" s="113" t="s">
        <v>786</v>
      </c>
      <c r="J3082" s="113" t="s">
        <v>330</v>
      </c>
      <c r="K3082" s="113" t="s">
        <v>382</v>
      </c>
      <c r="L3082" s="113" t="s">
        <v>420</v>
      </c>
      <c r="M3082" s="113" t="s">
        <v>388</v>
      </c>
      <c r="N3082" s="113" t="s">
        <v>44</v>
      </c>
      <c r="O3082" s="113" t="s">
        <v>445</v>
      </c>
      <c r="P3082" s="113" t="s">
        <v>824</v>
      </c>
      <c r="Q3082" s="113">
        <v>7</v>
      </c>
      <c r="R3082" s="113" t="s">
        <v>86</v>
      </c>
      <c r="S3082" s="84" t="str">
        <f t="shared" si="336"/>
        <v>TRAVELLER VITAFELT</v>
      </c>
      <c r="T3082" s="84" t="str">
        <f t="shared" si="339"/>
        <v>коричневый</v>
      </c>
      <c r="Y3082" s="60">
        <f t="shared" si="340"/>
        <v>2</v>
      </c>
      <c r="Z3082" s="49">
        <f t="shared" si="341"/>
        <v>598</v>
      </c>
      <c r="AA3082" s="60">
        <f t="shared" si="342"/>
        <v>2598</v>
      </c>
    </row>
    <row r="3083" spans="1:27">
      <c r="A3083" s="84" t="str">
        <f t="shared" si="337"/>
        <v>252811676</v>
      </c>
      <c r="B3083" s="84" t="str">
        <f t="shared" si="338"/>
        <v>02-425-08</v>
      </c>
      <c r="C3083" s="113" t="s">
        <v>5436</v>
      </c>
      <c r="D3083" s="113" t="s">
        <v>5437</v>
      </c>
      <c r="E3083" s="113" t="s">
        <v>785</v>
      </c>
      <c r="F3083" s="114">
        <v>59</v>
      </c>
      <c r="G3083" s="113" t="s">
        <v>4027</v>
      </c>
      <c r="H3083" s="113" t="s">
        <v>83</v>
      </c>
      <c r="I3083" s="113" t="s">
        <v>786</v>
      </c>
      <c r="J3083" s="113" t="s">
        <v>330</v>
      </c>
      <c r="K3083" s="113" t="s">
        <v>382</v>
      </c>
      <c r="L3083" s="113" t="s">
        <v>420</v>
      </c>
      <c r="M3083" s="113" t="s">
        <v>388</v>
      </c>
      <c r="N3083" s="113" t="s">
        <v>44</v>
      </c>
      <c r="O3083" s="113" t="s">
        <v>386</v>
      </c>
      <c r="P3083" s="113" t="s">
        <v>824</v>
      </c>
      <c r="Q3083" s="113">
        <v>76</v>
      </c>
      <c r="R3083" s="113" t="s">
        <v>83</v>
      </c>
      <c r="S3083" s="84" t="str">
        <f t="shared" si="336"/>
        <v>TRAVELLER WOOLFELT</v>
      </c>
      <c r="T3083" s="84" t="str">
        <f t="shared" si="339"/>
        <v>серый</v>
      </c>
      <c r="Y3083" s="60">
        <f t="shared" si="340"/>
        <v>2</v>
      </c>
      <c r="Z3083" s="49">
        <f t="shared" si="341"/>
        <v>425</v>
      </c>
      <c r="AA3083" s="60">
        <f t="shared" si="342"/>
        <v>2425</v>
      </c>
    </row>
    <row r="3084" spans="1:27">
      <c r="A3084" s="84" t="str">
        <f t="shared" si="337"/>
        <v>252811676</v>
      </c>
      <c r="B3084" s="84" t="str">
        <f t="shared" si="338"/>
        <v>02-425-08</v>
      </c>
      <c r="C3084" s="113" t="s">
        <v>5438</v>
      </c>
      <c r="D3084" s="113" t="s">
        <v>5437</v>
      </c>
      <c r="E3084" s="113" t="s">
        <v>788</v>
      </c>
      <c r="F3084" s="114">
        <v>61</v>
      </c>
      <c r="G3084" s="113" t="s">
        <v>4027</v>
      </c>
      <c r="H3084" s="113" t="s">
        <v>83</v>
      </c>
      <c r="I3084" s="113" t="s">
        <v>786</v>
      </c>
      <c r="J3084" s="113" t="s">
        <v>330</v>
      </c>
      <c r="K3084" s="113" t="s">
        <v>382</v>
      </c>
      <c r="L3084" s="113" t="s">
        <v>420</v>
      </c>
      <c r="M3084" s="113" t="s">
        <v>388</v>
      </c>
      <c r="N3084" s="113" t="s">
        <v>44</v>
      </c>
      <c r="O3084" s="113" t="s">
        <v>386</v>
      </c>
      <c r="P3084" s="113" t="s">
        <v>824</v>
      </c>
      <c r="Q3084" s="113">
        <v>76</v>
      </c>
      <c r="R3084" s="113" t="s">
        <v>83</v>
      </c>
      <c r="S3084" s="84" t="str">
        <f t="shared" si="336"/>
        <v>TRAVELLER WOOLFELT</v>
      </c>
      <c r="T3084" s="84" t="str">
        <f t="shared" si="339"/>
        <v>серый</v>
      </c>
      <c r="Y3084" s="60">
        <f t="shared" si="340"/>
        <v>2</v>
      </c>
      <c r="Z3084" s="49">
        <f t="shared" si="341"/>
        <v>425</v>
      </c>
      <c r="AA3084" s="60">
        <f t="shared" si="342"/>
        <v>2425</v>
      </c>
    </row>
    <row r="3085" spans="1:27">
      <c r="A3085" s="84" t="str">
        <f t="shared" si="337"/>
        <v>252811676</v>
      </c>
      <c r="B3085" s="84" t="str">
        <f t="shared" si="338"/>
        <v>02-425-08</v>
      </c>
      <c r="C3085" s="113" t="s">
        <v>5439</v>
      </c>
      <c r="D3085" s="113" t="s">
        <v>5437</v>
      </c>
      <c r="E3085" s="113" t="s">
        <v>789</v>
      </c>
      <c r="F3085" s="114">
        <v>63</v>
      </c>
      <c r="G3085" s="113" t="s">
        <v>4027</v>
      </c>
      <c r="H3085" s="113" t="s">
        <v>83</v>
      </c>
      <c r="I3085" s="113" t="s">
        <v>786</v>
      </c>
      <c r="J3085" s="113" t="s">
        <v>330</v>
      </c>
      <c r="K3085" s="113" t="s">
        <v>382</v>
      </c>
      <c r="L3085" s="113" t="s">
        <v>420</v>
      </c>
      <c r="M3085" s="113" t="s">
        <v>388</v>
      </c>
      <c r="N3085" s="113" t="s">
        <v>44</v>
      </c>
      <c r="O3085" s="113" t="s">
        <v>386</v>
      </c>
      <c r="P3085" s="113" t="s">
        <v>824</v>
      </c>
      <c r="Q3085" s="113">
        <v>76</v>
      </c>
      <c r="R3085" s="113" t="s">
        <v>83</v>
      </c>
      <c r="S3085" s="84" t="str">
        <f t="shared" si="336"/>
        <v>TRAVELLER WOOLFELT</v>
      </c>
      <c r="T3085" s="84" t="str">
        <f t="shared" si="339"/>
        <v>серый</v>
      </c>
      <c r="Y3085" s="60">
        <f t="shared" si="340"/>
        <v>2</v>
      </c>
      <c r="Z3085" s="49">
        <f t="shared" si="341"/>
        <v>425</v>
      </c>
      <c r="AA3085" s="60">
        <f t="shared" si="342"/>
        <v>2425</v>
      </c>
    </row>
    <row r="3086" spans="1:27">
      <c r="A3086" s="84" t="str">
        <f t="shared" si="337"/>
        <v>25281172</v>
      </c>
      <c r="B3086" s="84" t="str">
        <f t="shared" si="338"/>
        <v>02-599-16</v>
      </c>
      <c r="C3086" s="113" t="s">
        <v>5440</v>
      </c>
      <c r="D3086" s="113" t="s">
        <v>5441</v>
      </c>
      <c r="E3086" s="113" t="s">
        <v>787</v>
      </c>
      <c r="F3086" s="114">
        <v>57</v>
      </c>
      <c r="G3086" s="113" t="s">
        <v>5442</v>
      </c>
      <c r="H3086" s="113" t="s">
        <v>55</v>
      </c>
      <c r="I3086" s="113" t="s">
        <v>786</v>
      </c>
      <c r="J3086" s="113" t="s">
        <v>330</v>
      </c>
      <c r="K3086" s="113" t="s">
        <v>382</v>
      </c>
      <c r="L3086" s="113" t="s">
        <v>420</v>
      </c>
      <c r="M3086" s="113" t="s">
        <v>388</v>
      </c>
      <c r="N3086" s="113" t="s">
        <v>44</v>
      </c>
      <c r="O3086" s="113" t="s">
        <v>386</v>
      </c>
      <c r="P3086" s="113" t="s">
        <v>824</v>
      </c>
      <c r="Q3086" s="113">
        <v>2</v>
      </c>
      <c r="R3086" s="113" t="s">
        <v>71</v>
      </c>
      <c r="S3086" s="84" t="str">
        <f t="shared" si="336"/>
        <v>TRAVELLER WOOLFELT</v>
      </c>
      <c r="T3086" s="84" t="str">
        <f t="shared" si="339"/>
        <v>темно-синий</v>
      </c>
      <c r="Y3086" s="60">
        <f t="shared" si="340"/>
        <v>2</v>
      </c>
      <c r="Z3086" s="49">
        <f t="shared" si="341"/>
        <v>599</v>
      </c>
      <c r="AA3086" s="60">
        <f t="shared" si="342"/>
        <v>2599</v>
      </c>
    </row>
    <row r="3087" spans="1:27">
      <c r="A3087" s="84" t="str">
        <f t="shared" si="337"/>
        <v>25281172</v>
      </c>
      <c r="B3087" s="84" t="str">
        <f t="shared" si="338"/>
        <v>02-599-16</v>
      </c>
      <c r="C3087" s="113" t="s">
        <v>5443</v>
      </c>
      <c r="D3087" s="113" t="s">
        <v>5441</v>
      </c>
      <c r="E3087" s="113" t="s">
        <v>785</v>
      </c>
      <c r="F3087" s="114">
        <v>59</v>
      </c>
      <c r="G3087" s="113" t="s">
        <v>5442</v>
      </c>
      <c r="H3087" s="113" t="s">
        <v>55</v>
      </c>
      <c r="I3087" s="113" t="s">
        <v>786</v>
      </c>
      <c r="J3087" s="113" t="s">
        <v>330</v>
      </c>
      <c r="K3087" s="113" t="s">
        <v>382</v>
      </c>
      <c r="L3087" s="113" t="s">
        <v>420</v>
      </c>
      <c r="M3087" s="113" t="s">
        <v>388</v>
      </c>
      <c r="N3087" s="113" t="s">
        <v>44</v>
      </c>
      <c r="O3087" s="113" t="s">
        <v>386</v>
      </c>
      <c r="P3087" s="113" t="s">
        <v>824</v>
      </c>
      <c r="Q3087" s="113">
        <v>2</v>
      </c>
      <c r="R3087" s="113" t="s">
        <v>71</v>
      </c>
      <c r="S3087" s="84" t="str">
        <f t="shared" si="336"/>
        <v>TRAVELLER WOOLFELT</v>
      </c>
      <c r="T3087" s="84" t="str">
        <f t="shared" si="339"/>
        <v>темно-синий</v>
      </c>
      <c r="Y3087" s="60">
        <f t="shared" si="340"/>
        <v>2</v>
      </c>
      <c r="Z3087" s="49">
        <f t="shared" si="341"/>
        <v>599</v>
      </c>
      <c r="AA3087" s="60">
        <f t="shared" si="342"/>
        <v>2599</v>
      </c>
    </row>
    <row r="3088" spans="1:27">
      <c r="A3088" s="84" t="str">
        <f t="shared" si="337"/>
        <v>25281172</v>
      </c>
      <c r="B3088" s="84" t="str">
        <f t="shared" si="338"/>
        <v>02-599-16</v>
      </c>
      <c r="C3088" s="113" t="s">
        <v>5444</v>
      </c>
      <c r="D3088" s="113" t="s">
        <v>5441</v>
      </c>
      <c r="E3088" s="113" t="s">
        <v>788</v>
      </c>
      <c r="F3088" s="114">
        <v>61</v>
      </c>
      <c r="G3088" s="113" t="s">
        <v>5442</v>
      </c>
      <c r="H3088" s="113" t="s">
        <v>55</v>
      </c>
      <c r="I3088" s="113" t="s">
        <v>786</v>
      </c>
      <c r="J3088" s="113" t="s">
        <v>330</v>
      </c>
      <c r="K3088" s="113" t="s">
        <v>382</v>
      </c>
      <c r="L3088" s="113" t="s">
        <v>420</v>
      </c>
      <c r="M3088" s="113" t="s">
        <v>388</v>
      </c>
      <c r="N3088" s="113" t="s">
        <v>44</v>
      </c>
      <c r="O3088" s="113" t="s">
        <v>386</v>
      </c>
      <c r="P3088" s="113" t="s">
        <v>824</v>
      </c>
      <c r="Q3088" s="113">
        <v>2</v>
      </c>
      <c r="R3088" s="113" t="s">
        <v>71</v>
      </c>
      <c r="S3088" s="84" t="str">
        <f t="shared" si="336"/>
        <v>TRAVELLER WOOLFELT</v>
      </c>
      <c r="T3088" s="84" t="str">
        <f t="shared" si="339"/>
        <v>темно-синий</v>
      </c>
      <c r="Y3088" s="60">
        <f t="shared" si="340"/>
        <v>2</v>
      </c>
      <c r="Z3088" s="49">
        <f t="shared" si="341"/>
        <v>599</v>
      </c>
      <c r="AA3088" s="60">
        <f t="shared" si="342"/>
        <v>2599</v>
      </c>
    </row>
    <row r="3089" spans="1:27">
      <c r="A3089" s="84" t="str">
        <f t="shared" si="337"/>
        <v>35981111</v>
      </c>
      <c r="B3089" s="84" t="str">
        <f t="shared" si="338"/>
        <v>02-600-09</v>
      </c>
      <c r="C3089" s="113" t="s">
        <v>5445</v>
      </c>
      <c r="D3089" s="113" t="s">
        <v>5446</v>
      </c>
      <c r="E3089" s="113" t="s">
        <v>790</v>
      </c>
      <c r="F3089" s="114">
        <v>55</v>
      </c>
      <c r="G3089" s="113" t="s">
        <v>5447</v>
      </c>
      <c r="H3089" s="113" t="s">
        <v>53</v>
      </c>
      <c r="I3089" s="113" t="s">
        <v>786</v>
      </c>
      <c r="J3089" s="113" t="s">
        <v>331</v>
      </c>
      <c r="K3089" s="113" t="s">
        <v>382</v>
      </c>
      <c r="L3089" s="113" t="s">
        <v>420</v>
      </c>
      <c r="M3089" s="113" t="s">
        <v>388</v>
      </c>
      <c r="N3089" s="113" t="s">
        <v>44</v>
      </c>
      <c r="O3089" s="113" t="s">
        <v>386</v>
      </c>
      <c r="P3089" s="113" t="s">
        <v>824</v>
      </c>
      <c r="Q3089" s="113">
        <v>1</v>
      </c>
      <c r="R3089" s="113" t="s">
        <v>53</v>
      </c>
      <c r="S3089" s="84" t="str">
        <f t="shared" si="336"/>
        <v>WESTERN WOOLFELT</v>
      </c>
      <c r="T3089" s="84" t="str">
        <f t="shared" si="339"/>
        <v>черный</v>
      </c>
      <c r="Y3089" s="60">
        <f t="shared" si="340"/>
        <v>2</v>
      </c>
      <c r="Z3089" s="49">
        <f t="shared" si="341"/>
        <v>600</v>
      </c>
      <c r="AA3089" s="60">
        <f t="shared" si="342"/>
        <v>2600</v>
      </c>
    </row>
    <row r="3090" spans="1:27">
      <c r="A3090" s="84" t="str">
        <f t="shared" si="337"/>
        <v>35981111</v>
      </c>
      <c r="B3090" s="84" t="str">
        <f t="shared" si="338"/>
        <v>02-600-09</v>
      </c>
      <c r="C3090" s="113" t="s">
        <v>5448</v>
      </c>
      <c r="D3090" s="113" t="s">
        <v>5446</v>
      </c>
      <c r="E3090" s="113" t="s">
        <v>787</v>
      </c>
      <c r="F3090" s="114">
        <v>57</v>
      </c>
      <c r="G3090" s="113" t="s">
        <v>5447</v>
      </c>
      <c r="H3090" s="113" t="s">
        <v>53</v>
      </c>
      <c r="I3090" s="113" t="s">
        <v>786</v>
      </c>
      <c r="J3090" s="113" t="s">
        <v>331</v>
      </c>
      <c r="K3090" s="113" t="s">
        <v>382</v>
      </c>
      <c r="L3090" s="113" t="s">
        <v>420</v>
      </c>
      <c r="M3090" s="113" t="s">
        <v>388</v>
      </c>
      <c r="N3090" s="113" t="s">
        <v>44</v>
      </c>
      <c r="O3090" s="113" t="s">
        <v>386</v>
      </c>
      <c r="P3090" s="113" t="s">
        <v>824</v>
      </c>
      <c r="Q3090" s="113">
        <v>1</v>
      </c>
      <c r="R3090" s="113" t="s">
        <v>53</v>
      </c>
      <c r="S3090" s="84" t="str">
        <f t="shared" si="336"/>
        <v>WESTERN WOOLFELT</v>
      </c>
      <c r="T3090" s="84" t="str">
        <f t="shared" si="339"/>
        <v>черный</v>
      </c>
      <c r="Y3090" s="60">
        <f t="shared" si="340"/>
        <v>2</v>
      </c>
      <c r="Z3090" s="49">
        <f t="shared" si="341"/>
        <v>600</v>
      </c>
      <c r="AA3090" s="60">
        <f t="shared" si="342"/>
        <v>2600</v>
      </c>
    </row>
    <row r="3091" spans="1:27">
      <c r="A3091" s="84" t="str">
        <f t="shared" si="337"/>
        <v>35981111</v>
      </c>
      <c r="B3091" s="84" t="str">
        <f t="shared" si="338"/>
        <v>02-600-09</v>
      </c>
      <c r="C3091" s="113" t="s">
        <v>5449</v>
      </c>
      <c r="D3091" s="113" t="s">
        <v>5446</v>
      </c>
      <c r="E3091" s="113" t="s">
        <v>785</v>
      </c>
      <c r="F3091" s="114">
        <v>59</v>
      </c>
      <c r="G3091" s="113" t="s">
        <v>5447</v>
      </c>
      <c r="H3091" s="113" t="s">
        <v>53</v>
      </c>
      <c r="I3091" s="113" t="s">
        <v>786</v>
      </c>
      <c r="J3091" s="113" t="s">
        <v>331</v>
      </c>
      <c r="K3091" s="113" t="s">
        <v>382</v>
      </c>
      <c r="L3091" s="113" t="s">
        <v>420</v>
      </c>
      <c r="M3091" s="113" t="s">
        <v>388</v>
      </c>
      <c r="N3091" s="113" t="s">
        <v>44</v>
      </c>
      <c r="O3091" s="113" t="s">
        <v>386</v>
      </c>
      <c r="P3091" s="113" t="s">
        <v>824</v>
      </c>
      <c r="Q3091" s="113">
        <v>1</v>
      </c>
      <c r="R3091" s="113" t="s">
        <v>53</v>
      </c>
      <c r="S3091" s="84" t="str">
        <f t="shared" si="336"/>
        <v>WESTERN WOOLFELT</v>
      </c>
      <c r="T3091" s="84" t="str">
        <f t="shared" si="339"/>
        <v>черный</v>
      </c>
      <c r="Y3091" s="60">
        <f t="shared" si="340"/>
        <v>2</v>
      </c>
      <c r="Z3091" s="49">
        <f t="shared" si="341"/>
        <v>600</v>
      </c>
      <c r="AA3091" s="60">
        <f t="shared" si="342"/>
        <v>2600</v>
      </c>
    </row>
    <row r="3092" spans="1:27">
      <c r="A3092" s="84" t="str">
        <f t="shared" si="337"/>
        <v>35981111</v>
      </c>
      <c r="B3092" s="84" t="str">
        <f t="shared" si="338"/>
        <v>02-600-09</v>
      </c>
      <c r="C3092" s="113" t="s">
        <v>5450</v>
      </c>
      <c r="D3092" s="113" t="s">
        <v>5446</v>
      </c>
      <c r="E3092" s="113" t="s">
        <v>788</v>
      </c>
      <c r="F3092" s="114">
        <v>61</v>
      </c>
      <c r="G3092" s="113" t="s">
        <v>5447</v>
      </c>
      <c r="H3092" s="113" t="s">
        <v>53</v>
      </c>
      <c r="I3092" s="113" t="s">
        <v>786</v>
      </c>
      <c r="J3092" s="113" t="s">
        <v>331</v>
      </c>
      <c r="K3092" s="113" t="s">
        <v>382</v>
      </c>
      <c r="L3092" s="113" t="s">
        <v>420</v>
      </c>
      <c r="M3092" s="113" t="s">
        <v>388</v>
      </c>
      <c r="N3092" s="113" t="s">
        <v>44</v>
      </c>
      <c r="O3092" s="113" t="s">
        <v>386</v>
      </c>
      <c r="P3092" s="113" t="s">
        <v>824</v>
      </c>
      <c r="Q3092" s="113">
        <v>1</v>
      </c>
      <c r="R3092" s="113" t="s">
        <v>53</v>
      </c>
      <c r="S3092" s="84" t="str">
        <f t="shared" si="336"/>
        <v>WESTERN WOOLFELT</v>
      </c>
      <c r="T3092" s="84" t="str">
        <f t="shared" si="339"/>
        <v>черный</v>
      </c>
      <c r="Y3092" s="60">
        <f t="shared" si="340"/>
        <v>2</v>
      </c>
      <c r="Z3092" s="49">
        <f t="shared" si="341"/>
        <v>600</v>
      </c>
      <c r="AA3092" s="60">
        <f t="shared" si="342"/>
        <v>2600</v>
      </c>
    </row>
    <row r="3093" spans="1:27">
      <c r="A3093" s="84" t="str">
        <f t="shared" si="337"/>
        <v>621070124</v>
      </c>
      <c r="B3093" s="84" t="str">
        <f t="shared" si="338"/>
        <v>02-601-05</v>
      </c>
      <c r="C3093" s="113" t="s">
        <v>5451</v>
      </c>
      <c r="D3093" s="113" t="s">
        <v>5452</v>
      </c>
      <c r="E3093" s="113" t="s">
        <v>813</v>
      </c>
      <c r="F3093" s="114">
        <v>56</v>
      </c>
      <c r="G3093" s="113" t="s">
        <v>5453</v>
      </c>
      <c r="H3093" s="113" t="s">
        <v>277</v>
      </c>
      <c r="I3093" s="113" t="s">
        <v>5454</v>
      </c>
      <c r="J3093" s="113" t="s">
        <v>324</v>
      </c>
      <c r="K3093" s="113" t="s">
        <v>382</v>
      </c>
      <c r="L3093" s="113" t="s">
        <v>420</v>
      </c>
      <c r="M3093" s="113" t="s">
        <v>388</v>
      </c>
      <c r="N3093" s="113" t="s">
        <v>44</v>
      </c>
      <c r="O3093" s="113" t="s">
        <v>428</v>
      </c>
      <c r="P3093" s="113" t="s">
        <v>824</v>
      </c>
      <c r="Q3093" s="113">
        <v>24</v>
      </c>
      <c r="R3093" s="113" t="s">
        <v>83</v>
      </c>
      <c r="S3093" s="84" t="str">
        <f t="shared" si="336"/>
        <v>KENT PATCHWORK</v>
      </c>
      <c r="T3093" s="84" t="str">
        <f t="shared" si="339"/>
        <v>темно-серый</v>
      </c>
      <c r="Y3093" s="60">
        <f t="shared" si="340"/>
        <v>2</v>
      </c>
      <c r="Z3093" s="49">
        <f t="shared" si="341"/>
        <v>601</v>
      </c>
      <c r="AA3093" s="60">
        <f t="shared" si="342"/>
        <v>2601</v>
      </c>
    </row>
    <row r="3094" spans="1:27">
      <c r="A3094" s="84" t="str">
        <f t="shared" si="337"/>
        <v>621070124</v>
      </c>
      <c r="B3094" s="84" t="str">
        <f t="shared" si="338"/>
        <v>02-601-05</v>
      </c>
      <c r="C3094" s="113" t="s">
        <v>5455</v>
      </c>
      <c r="D3094" s="113" t="s">
        <v>5452</v>
      </c>
      <c r="E3094" s="113" t="s">
        <v>787</v>
      </c>
      <c r="F3094" s="114">
        <v>57</v>
      </c>
      <c r="G3094" s="113" t="s">
        <v>5453</v>
      </c>
      <c r="H3094" s="113" t="s">
        <v>277</v>
      </c>
      <c r="I3094" s="113" t="s">
        <v>5454</v>
      </c>
      <c r="J3094" s="113" t="s">
        <v>324</v>
      </c>
      <c r="K3094" s="113" t="s">
        <v>382</v>
      </c>
      <c r="L3094" s="113" t="s">
        <v>420</v>
      </c>
      <c r="M3094" s="113" t="s">
        <v>388</v>
      </c>
      <c r="N3094" s="113" t="s">
        <v>44</v>
      </c>
      <c r="O3094" s="113" t="s">
        <v>428</v>
      </c>
      <c r="P3094" s="113" t="s">
        <v>824</v>
      </c>
      <c r="Q3094" s="113">
        <v>24</v>
      </c>
      <c r="R3094" s="113" t="s">
        <v>83</v>
      </c>
      <c r="S3094" s="84" t="str">
        <f t="shared" si="336"/>
        <v>KENT PATCHWORK</v>
      </c>
      <c r="T3094" s="84" t="str">
        <f t="shared" si="339"/>
        <v>темно-серый</v>
      </c>
      <c r="Y3094" s="60">
        <f t="shared" si="340"/>
        <v>2</v>
      </c>
      <c r="Z3094" s="49">
        <f t="shared" si="341"/>
        <v>601</v>
      </c>
      <c r="AA3094" s="60">
        <f t="shared" si="342"/>
        <v>2601</v>
      </c>
    </row>
    <row r="3095" spans="1:27">
      <c r="A3095" s="84" t="str">
        <f t="shared" si="337"/>
        <v>621070124</v>
      </c>
      <c r="B3095" s="84" t="str">
        <f t="shared" si="338"/>
        <v>02-601-05</v>
      </c>
      <c r="C3095" s="113" t="s">
        <v>5456</v>
      </c>
      <c r="D3095" s="113" t="s">
        <v>5452</v>
      </c>
      <c r="E3095" s="113" t="s">
        <v>785</v>
      </c>
      <c r="F3095" s="114">
        <v>59</v>
      </c>
      <c r="G3095" s="113" t="s">
        <v>5453</v>
      </c>
      <c r="H3095" s="113" t="s">
        <v>277</v>
      </c>
      <c r="I3095" s="113" t="s">
        <v>5454</v>
      </c>
      <c r="J3095" s="113" t="s">
        <v>324</v>
      </c>
      <c r="K3095" s="113" t="s">
        <v>382</v>
      </c>
      <c r="L3095" s="113" t="s">
        <v>420</v>
      </c>
      <c r="M3095" s="113" t="s">
        <v>388</v>
      </c>
      <c r="N3095" s="113" t="s">
        <v>44</v>
      </c>
      <c r="O3095" s="113" t="s">
        <v>428</v>
      </c>
      <c r="P3095" s="113" t="s">
        <v>824</v>
      </c>
      <c r="Q3095" s="113">
        <v>24</v>
      </c>
      <c r="R3095" s="113" t="s">
        <v>83</v>
      </c>
      <c r="S3095" s="84" t="str">
        <f t="shared" si="336"/>
        <v>KENT PATCHWORK</v>
      </c>
      <c r="T3095" s="84" t="str">
        <f t="shared" si="339"/>
        <v>темно-серый</v>
      </c>
      <c r="Y3095" s="60">
        <f t="shared" si="340"/>
        <v>2</v>
      </c>
      <c r="Z3095" s="49">
        <f t="shared" si="341"/>
        <v>601</v>
      </c>
      <c r="AA3095" s="60">
        <f t="shared" si="342"/>
        <v>2601</v>
      </c>
    </row>
    <row r="3096" spans="1:27">
      <c r="A3096" s="84" t="str">
        <f t="shared" si="337"/>
        <v>621070124</v>
      </c>
      <c r="B3096" s="84" t="str">
        <f t="shared" si="338"/>
        <v>02-601-05</v>
      </c>
      <c r="C3096" s="113" t="s">
        <v>5457</v>
      </c>
      <c r="D3096" s="113" t="s">
        <v>5452</v>
      </c>
      <c r="E3096" s="113" t="s">
        <v>798</v>
      </c>
      <c r="F3096" s="114">
        <v>60</v>
      </c>
      <c r="G3096" s="113" t="s">
        <v>5453</v>
      </c>
      <c r="H3096" s="113" t="s">
        <v>277</v>
      </c>
      <c r="I3096" s="113" t="s">
        <v>5454</v>
      </c>
      <c r="J3096" s="113" t="s">
        <v>324</v>
      </c>
      <c r="K3096" s="113" t="s">
        <v>382</v>
      </c>
      <c r="L3096" s="113" t="s">
        <v>420</v>
      </c>
      <c r="M3096" s="113" t="s">
        <v>388</v>
      </c>
      <c r="N3096" s="113" t="s">
        <v>44</v>
      </c>
      <c r="O3096" s="113" t="s">
        <v>428</v>
      </c>
      <c r="P3096" s="113" t="s">
        <v>824</v>
      </c>
      <c r="Q3096" s="113">
        <v>24</v>
      </c>
      <c r="R3096" s="113" t="s">
        <v>83</v>
      </c>
      <c r="S3096" s="84" t="str">
        <f t="shared" si="336"/>
        <v>KENT PATCHWORK</v>
      </c>
      <c r="T3096" s="84" t="str">
        <f t="shared" si="339"/>
        <v>темно-серый</v>
      </c>
      <c r="Y3096" s="60">
        <f t="shared" si="340"/>
        <v>2</v>
      </c>
      <c r="Z3096" s="49">
        <f t="shared" si="341"/>
        <v>601</v>
      </c>
      <c r="AA3096" s="60">
        <f t="shared" si="342"/>
        <v>2601</v>
      </c>
    </row>
    <row r="3097" spans="1:27">
      <c r="A3097" s="84" t="str">
        <f t="shared" si="337"/>
        <v>629090141</v>
      </c>
      <c r="B3097" s="84" t="str">
        <f t="shared" si="338"/>
        <v>02-602-03</v>
      </c>
      <c r="C3097" s="113" t="s">
        <v>5458</v>
      </c>
      <c r="D3097" s="113" t="s">
        <v>5459</v>
      </c>
      <c r="E3097" s="113" t="s">
        <v>787</v>
      </c>
      <c r="F3097" s="114">
        <v>57</v>
      </c>
      <c r="G3097" s="113" t="s">
        <v>5460</v>
      </c>
      <c r="H3097" s="113" t="s">
        <v>195</v>
      </c>
      <c r="I3097" s="113" t="s">
        <v>786</v>
      </c>
      <c r="J3097" s="113" t="s">
        <v>336</v>
      </c>
      <c r="K3097" s="113" t="s">
        <v>382</v>
      </c>
      <c r="L3097" s="113" t="s">
        <v>420</v>
      </c>
      <c r="M3097" s="113" t="s">
        <v>388</v>
      </c>
      <c r="N3097" s="113" t="s">
        <v>44</v>
      </c>
      <c r="O3097" s="113" t="s">
        <v>433</v>
      </c>
      <c r="P3097" s="113" t="s">
        <v>824</v>
      </c>
      <c r="Q3097" s="113">
        <v>41</v>
      </c>
      <c r="R3097" s="113" t="s">
        <v>195</v>
      </c>
      <c r="S3097" s="84" t="str">
        <f t="shared" si="336"/>
        <v>DRIVER CAP HARRIS TWEED</v>
      </c>
      <c r="T3097" s="84" t="str">
        <f t="shared" si="339"/>
        <v>оливковый</v>
      </c>
      <c r="Y3097" s="60">
        <f t="shared" si="340"/>
        <v>2</v>
      </c>
      <c r="Z3097" s="49">
        <f t="shared" si="341"/>
        <v>602</v>
      </c>
      <c r="AA3097" s="60">
        <f t="shared" si="342"/>
        <v>2602</v>
      </c>
    </row>
    <row r="3098" spans="1:27">
      <c r="A3098" s="84" t="str">
        <f t="shared" si="337"/>
        <v>629090141</v>
      </c>
      <c r="B3098" s="84" t="str">
        <f t="shared" si="338"/>
        <v>02-602-03</v>
      </c>
      <c r="C3098" s="113" t="s">
        <v>5461</v>
      </c>
      <c r="D3098" s="113" t="s">
        <v>5459</v>
      </c>
      <c r="E3098" s="113" t="s">
        <v>785</v>
      </c>
      <c r="F3098" s="114">
        <v>59</v>
      </c>
      <c r="G3098" s="113" t="s">
        <v>5460</v>
      </c>
      <c r="H3098" s="113" t="s">
        <v>195</v>
      </c>
      <c r="I3098" s="113" t="s">
        <v>786</v>
      </c>
      <c r="J3098" s="113" t="s">
        <v>336</v>
      </c>
      <c r="K3098" s="113" t="s">
        <v>382</v>
      </c>
      <c r="L3098" s="113" t="s">
        <v>420</v>
      </c>
      <c r="M3098" s="113" t="s">
        <v>388</v>
      </c>
      <c r="N3098" s="113" t="s">
        <v>44</v>
      </c>
      <c r="O3098" s="113" t="s">
        <v>433</v>
      </c>
      <c r="P3098" s="113" t="s">
        <v>824</v>
      </c>
      <c r="Q3098" s="113">
        <v>41</v>
      </c>
      <c r="R3098" s="113" t="s">
        <v>195</v>
      </c>
      <c r="S3098" s="84" t="str">
        <f t="shared" si="336"/>
        <v>DRIVER CAP HARRIS TWEED</v>
      </c>
      <c r="T3098" s="84" t="str">
        <f t="shared" si="339"/>
        <v>оливковый</v>
      </c>
      <c r="Y3098" s="60">
        <f t="shared" si="340"/>
        <v>2</v>
      </c>
      <c r="Z3098" s="49">
        <f t="shared" si="341"/>
        <v>602</v>
      </c>
      <c r="AA3098" s="60">
        <f t="shared" si="342"/>
        <v>2602</v>
      </c>
    </row>
    <row r="3099" spans="1:27">
      <c r="A3099" s="84" t="str">
        <f t="shared" si="337"/>
        <v>629090141</v>
      </c>
      <c r="B3099" s="84" t="str">
        <f t="shared" si="338"/>
        <v>02-602-03</v>
      </c>
      <c r="C3099" s="113" t="s">
        <v>5462</v>
      </c>
      <c r="D3099" s="113" t="s">
        <v>5459</v>
      </c>
      <c r="E3099" s="113" t="s">
        <v>788</v>
      </c>
      <c r="F3099" s="114">
        <v>61</v>
      </c>
      <c r="G3099" s="113" t="s">
        <v>5460</v>
      </c>
      <c r="H3099" s="113" t="s">
        <v>195</v>
      </c>
      <c r="I3099" s="113" t="s">
        <v>786</v>
      </c>
      <c r="J3099" s="113" t="s">
        <v>336</v>
      </c>
      <c r="K3099" s="113" t="s">
        <v>382</v>
      </c>
      <c r="L3099" s="113" t="s">
        <v>420</v>
      </c>
      <c r="M3099" s="113" t="s">
        <v>388</v>
      </c>
      <c r="N3099" s="113" t="s">
        <v>44</v>
      </c>
      <c r="O3099" s="113" t="s">
        <v>433</v>
      </c>
      <c r="P3099" s="113" t="s">
        <v>824</v>
      </c>
      <c r="Q3099" s="113">
        <v>41</v>
      </c>
      <c r="R3099" s="113" t="s">
        <v>195</v>
      </c>
      <c r="S3099" s="84" t="str">
        <f t="shared" si="336"/>
        <v>DRIVER CAP HARRIS TWEED</v>
      </c>
      <c r="T3099" s="84" t="str">
        <f t="shared" si="339"/>
        <v>оливковый</v>
      </c>
      <c r="Y3099" s="60">
        <f t="shared" si="340"/>
        <v>2</v>
      </c>
      <c r="Z3099" s="49">
        <f t="shared" si="341"/>
        <v>602</v>
      </c>
      <c r="AA3099" s="60">
        <f t="shared" si="342"/>
        <v>2602</v>
      </c>
    </row>
    <row r="3100" spans="1:27">
      <c r="A3100" s="84" t="str">
        <f t="shared" si="337"/>
        <v>629090141</v>
      </c>
      <c r="B3100" s="84" t="str">
        <f t="shared" si="338"/>
        <v>02-602-03</v>
      </c>
      <c r="C3100" s="113" t="s">
        <v>5463</v>
      </c>
      <c r="D3100" s="113" t="s">
        <v>5459</v>
      </c>
      <c r="E3100" s="113" t="s">
        <v>789</v>
      </c>
      <c r="F3100" s="114">
        <v>63</v>
      </c>
      <c r="G3100" s="113" t="s">
        <v>5460</v>
      </c>
      <c r="H3100" s="113" t="s">
        <v>195</v>
      </c>
      <c r="I3100" s="113" t="s">
        <v>786</v>
      </c>
      <c r="J3100" s="113" t="s">
        <v>336</v>
      </c>
      <c r="K3100" s="113" t="s">
        <v>382</v>
      </c>
      <c r="L3100" s="113" t="s">
        <v>420</v>
      </c>
      <c r="M3100" s="113" t="s">
        <v>388</v>
      </c>
      <c r="N3100" s="113" t="s">
        <v>44</v>
      </c>
      <c r="O3100" s="113" t="s">
        <v>433</v>
      </c>
      <c r="P3100" s="113" t="s">
        <v>824</v>
      </c>
      <c r="Q3100" s="113">
        <v>41</v>
      </c>
      <c r="R3100" s="113" t="s">
        <v>195</v>
      </c>
      <c r="S3100" s="84" t="str">
        <f t="shared" si="336"/>
        <v>DRIVER CAP HARRIS TWEED</v>
      </c>
      <c r="T3100" s="84" t="str">
        <f t="shared" si="339"/>
        <v>оливковый</v>
      </c>
      <c r="Y3100" s="60">
        <f t="shared" si="340"/>
        <v>2</v>
      </c>
      <c r="Z3100" s="49">
        <f t="shared" si="341"/>
        <v>602</v>
      </c>
      <c r="AA3100" s="60">
        <f t="shared" si="342"/>
        <v>2602</v>
      </c>
    </row>
    <row r="3101" spans="1:27">
      <c r="A3101" s="84" t="str">
        <f t="shared" si="337"/>
        <v>6615301281</v>
      </c>
      <c r="B3101" s="84" t="str">
        <f t="shared" si="338"/>
        <v>02-603-21</v>
      </c>
      <c r="C3101" s="113" t="s">
        <v>5464</v>
      </c>
      <c r="D3101" s="113" t="s">
        <v>5465</v>
      </c>
      <c r="E3101" s="113" t="s">
        <v>787</v>
      </c>
      <c r="F3101" s="114">
        <v>57</v>
      </c>
      <c r="G3101" s="113" t="s">
        <v>5466</v>
      </c>
      <c r="H3101" s="113" t="s">
        <v>252</v>
      </c>
      <c r="I3101" s="113" t="s">
        <v>5467</v>
      </c>
      <c r="J3101" s="113" t="s">
        <v>320</v>
      </c>
      <c r="K3101" s="113" t="s">
        <v>382</v>
      </c>
      <c r="L3101" s="113" t="s">
        <v>420</v>
      </c>
      <c r="M3101" s="113" t="s">
        <v>388</v>
      </c>
      <c r="N3101" s="113" t="s">
        <v>46</v>
      </c>
      <c r="O3101" s="113" t="s">
        <v>433</v>
      </c>
      <c r="P3101" s="113" t="s">
        <v>824</v>
      </c>
      <c r="Q3101" s="113">
        <v>281</v>
      </c>
      <c r="R3101" s="113" t="s">
        <v>71</v>
      </c>
      <c r="S3101" s="84" t="str">
        <f t="shared" si="336"/>
        <v>TEXAS CHECK</v>
      </c>
      <c r="T3101" s="84" t="str">
        <f t="shared" si="339"/>
        <v>синий / красный</v>
      </c>
      <c r="Y3101" s="60">
        <f t="shared" si="340"/>
        <v>2</v>
      </c>
      <c r="Z3101" s="49">
        <f t="shared" si="341"/>
        <v>603</v>
      </c>
      <c r="AA3101" s="60">
        <f t="shared" si="342"/>
        <v>2603</v>
      </c>
    </row>
    <row r="3102" spans="1:27">
      <c r="A3102" s="84" t="str">
        <f t="shared" si="337"/>
        <v>6615301281</v>
      </c>
      <c r="B3102" s="84" t="str">
        <f t="shared" si="338"/>
        <v>02-603-21</v>
      </c>
      <c r="C3102" s="113" t="s">
        <v>5468</v>
      </c>
      <c r="D3102" s="113" t="s">
        <v>5465</v>
      </c>
      <c r="E3102" s="113" t="s">
        <v>785</v>
      </c>
      <c r="F3102" s="114">
        <v>59</v>
      </c>
      <c r="G3102" s="113" t="s">
        <v>5466</v>
      </c>
      <c r="H3102" s="113" t="s">
        <v>252</v>
      </c>
      <c r="I3102" s="113" t="s">
        <v>5467</v>
      </c>
      <c r="J3102" s="113" t="s">
        <v>320</v>
      </c>
      <c r="K3102" s="113" t="s">
        <v>382</v>
      </c>
      <c r="L3102" s="113" t="s">
        <v>420</v>
      </c>
      <c r="M3102" s="113" t="s">
        <v>388</v>
      </c>
      <c r="N3102" s="113" t="s">
        <v>46</v>
      </c>
      <c r="O3102" s="113" t="s">
        <v>433</v>
      </c>
      <c r="P3102" s="113" t="s">
        <v>824</v>
      </c>
      <c r="Q3102" s="113">
        <v>281</v>
      </c>
      <c r="R3102" s="113" t="s">
        <v>71</v>
      </c>
      <c r="S3102" s="84" t="str">
        <f t="shared" si="336"/>
        <v>TEXAS CHECK</v>
      </c>
      <c r="T3102" s="84" t="str">
        <f t="shared" si="339"/>
        <v>синий / красный</v>
      </c>
      <c r="Y3102" s="60">
        <f t="shared" si="340"/>
        <v>2</v>
      </c>
      <c r="Z3102" s="49">
        <f t="shared" si="341"/>
        <v>603</v>
      </c>
      <c r="AA3102" s="60">
        <f t="shared" si="342"/>
        <v>2603</v>
      </c>
    </row>
    <row r="3103" spans="1:27">
      <c r="A3103" s="84" t="str">
        <f t="shared" si="337"/>
        <v>6615301281</v>
      </c>
      <c r="B3103" s="84" t="str">
        <f t="shared" si="338"/>
        <v>02-603-21</v>
      </c>
      <c r="C3103" s="113" t="s">
        <v>5469</v>
      </c>
      <c r="D3103" s="113" t="s">
        <v>5465</v>
      </c>
      <c r="E3103" s="113" t="s">
        <v>788</v>
      </c>
      <c r="F3103" s="114">
        <v>61</v>
      </c>
      <c r="G3103" s="113" t="s">
        <v>5466</v>
      </c>
      <c r="H3103" s="113" t="s">
        <v>252</v>
      </c>
      <c r="I3103" s="113" t="s">
        <v>5467</v>
      </c>
      <c r="J3103" s="113" t="s">
        <v>320</v>
      </c>
      <c r="K3103" s="113" t="s">
        <v>382</v>
      </c>
      <c r="L3103" s="113" t="s">
        <v>420</v>
      </c>
      <c r="M3103" s="113" t="s">
        <v>388</v>
      </c>
      <c r="N3103" s="113" t="s">
        <v>46</v>
      </c>
      <c r="O3103" s="113" t="s">
        <v>433</v>
      </c>
      <c r="P3103" s="113" t="s">
        <v>824</v>
      </c>
      <c r="Q3103" s="113">
        <v>281</v>
      </c>
      <c r="R3103" s="113" t="s">
        <v>71</v>
      </c>
      <c r="S3103" s="84" t="str">
        <f t="shared" si="336"/>
        <v>TEXAS CHECK</v>
      </c>
      <c r="T3103" s="84" t="str">
        <f t="shared" si="339"/>
        <v>синий / красный</v>
      </c>
      <c r="Y3103" s="60">
        <f t="shared" si="340"/>
        <v>2</v>
      </c>
      <c r="Z3103" s="49">
        <f t="shared" si="341"/>
        <v>603</v>
      </c>
      <c r="AA3103" s="60">
        <f t="shared" si="342"/>
        <v>2603</v>
      </c>
    </row>
    <row r="3104" spans="1:27">
      <c r="A3104" s="84" t="str">
        <f t="shared" si="337"/>
        <v>6615301281</v>
      </c>
      <c r="B3104" s="84" t="str">
        <f t="shared" si="338"/>
        <v>02-603-21</v>
      </c>
      <c r="C3104" s="113" t="s">
        <v>5470</v>
      </c>
      <c r="D3104" s="113" t="s">
        <v>5465</v>
      </c>
      <c r="E3104" s="113" t="s">
        <v>789</v>
      </c>
      <c r="F3104" s="114">
        <v>63</v>
      </c>
      <c r="G3104" s="113" t="s">
        <v>5466</v>
      </c>
      <c r="H3104" s="113" t="s">
        <v>252</v>
      </c>
      <c r="I3104" s="113" t="s">
        <v>5467</v>
      </c>
      <c r="J3104" s="113" t="s">
        <v>320</v>
      </c>
      <c r="K3104" s="113" t="s">
        <v>382</v>
      </c>
      <c r="L3104" s="113" t="s">
        <v>420</v>
      </c>
      <c r="M3104" s="113" t="s">
        <v>388</v>
      </c>
      <c r="N3104" s="113" t="s">
        <v>46</v>
      </c>
      <c r="O3104" s="113" t="s">
        <v>433</v>
      </c>
      <c r="P3104" s="113" t="s">
        <v>824</v>
      </c>
      <c r="Q3104" s="113">
        <v>281</v>
      </c>
      <c r="R3104" s="113" t="s">
        <v>71</v>
      </c>
      <c r="S3104" s="84" t="str">
        <f t="shared" si="336"/>
        <v>TEXAS CHECK</v>
      </c>
      <c r="T3104" s="84" t="str">
        <f t="shared" si="339"/>
        <v>синий / красный</v>
      </c>
      <c r="Y3104" s="60">
        <f t="shared" si="340"/>
        <v>2</v>
      </c>
      <c r="Z3104" s="49">
        <f t="shared" si="341"/>
        <v>603</v>
      </c>
      <c r="AA3104" s="60">
        <f t="shared" si="342"/>
        <v>2603</v>
      </c>
    </row>
    <row r="3105" spans="1:27">
      <c r="A3105" s="84" t="str">
        <f t="shared" si="337"/>
        <v>66211014</v>
      </c>
      <c r="B3105" s="84" t="str">
        <f t="shared" si="338"/>
        <v>02-604-11</v>
      </c>
      <c r="C3105" s="113" t="s">
        <v>5471</v>
      </c>
      <c r="D3105" s="113" t="s">
        <v>5472</v>
      </c>
      <c r="E3105" s="113" t="s">
        <v>813</v>
      </c>
      <c r="F3105" s="114">
        <v>56</v>
      </c>
      <c r="G3105" s="113" t="s">
        <v>5473</v>
      </c>
      <c r="H3105" s="113" t="s">
        <v>60</v>
      </c>
      <c r="I3105" s="113" t="s">
        <v>1568</v>
      </c>
      <c r="J3105" s="113" t="s">
        <v>320</v>
      </c>
      <c r="K3105" s="113" t="s">
        <v>382</v>
      </c>
      <c r="L3105" s="113" t="s">
        <v>420</v>
      </c>
      <c r="M3105" s="113" t="s">
        <v>388</v>
      </c>
      <c r="N3105" s="113" t="s">
        <v>1569</v>
      </c>
      <c r="O3105" s="113" t="s">
        <v>433</v>
      </c>
      <c r="P3105" s="113" t="s">
        <v>824</v>
      </c>
      <c r="Q3105" s="113">
        <v>4</v>
      </c>
      <c r="R3105" s="113" t="s">
        <v>60</v>
      </c>
      <c r="S3105" s="84" t="str">
        <f t="shared" si="336"/>
        <v>DUCK CAP CORD</v>
      </c>
      <c r="T3105" s="84" t="str">
        <f t="shared" si="339"/>
        <v>зеленый</v>
      </c>
      <c r="Y3105" s="60">
        <f t="shared" si="340"/>
        <v>2</v>
      </c>
      <c r="Z3105" s="49">
        <f t="shared" si="341"/>
        <v>604</v>
      </c>
      <c r="AA3105" s="60">
        <f t="shared" si="342"/>
        <v>2604</v>
      </c>
    </row>
    <row r="3106" spans="1:27">
      <c r="A3106" s="84" t="str">
        <f t="shared" si="337"/>
        <v>66211014</v>
      </c>
      <c r="B3106" s="84" t="str">
        <f t="shared" si="338"/>
        <v>02-604-11</v>
      </c>
      <c r="C3106" s="113" t="s">
        <v>5474</v>
      </c>
      <c r="D3106" s="113" t="s">
        <v>5472</v>
      </c>
      <c r="E3106" s="113" t="s">
        <v>787</v>
      </c>
      <c r="F3106" s="114">
        <v>57</v>
      </c>
      <c r="G3106" s="113" t="s">
        <v>5473</v>
      </c>
      <c r="H3106" s="113" t="s">
        <v>60</v>
      </c>
      <c r="I3106" s="113" t="s">
        <v>1568</v>
      </c>
      <c r="J3106" s="113" t="s">
        <v>320</v>
      </c>
      <c r="K3106" s="113" t="s">
        <v>382</v>
      </c>
      <c r="L3106" s="113" t="s">
        <v>420</v>
      </c>
      <c r="M3106" s="113" t="s">
        <v>388</v>
      </c>
      <c r="N3106" s="113" t="s">
        <v>1569</v>
      </c>
      <c r="O3106" s="113" t="s">
        <v>433</v>
      </c>
      <c r="P3106" s="113" t="s">
        <v>824</v>
      </c>
      <c r="Q3106" s="113">
        <v>4</v>
      </c>
      <c r="R3106" s="113" t="s">
        <v>60</v>
      </c>
      <c r="S3106" s="84" t="str">
        <f t="shared" si="336"/>
        <v>DUCK CAP CORD</v>
      </c>
      <c r="T3106" s="84" t="str">
        <f t="shared" si="339"/>
        <v>зеленый</v>
      </c>
      <c r="Y3106" s="60">
        <f t="shared" si="340"/>
        <v>2</v>
      </c>
      <c r="Z3106" s="49">
        <f t="shared" si="341"/>
        <v>604</v>
      </c>
      <c r="AA3106" s="60">
        <f t="shared" si="342"/>
        <v>2604</v>
      </c>
    </row>
    <row r="3107" spans="1:27">
      <c r="A3107" s="84" t="str">
        <f t="shared" si="337"/>
        <v>66211014</v>
      </c>
      <c r="B3107" s="84" t="str">
        <f t="shared" si="338"/>
        <v>02-604-11</v>
      </c>
      <c r="C3107" s="113" t="s">
        <v>5475</v>
      </c>
      <c r="D3107" s="113" t="s">
        <v>5472</v>
      </c>
      <c r="E3107" s="113" t="s">
        <v>797</v>
      </c>
      <c r="F3107" s="114">
        <v>58</v>
      </c>
      <c r="G3107" s="113" t="s">
        <v>5473</v>
      </c>
      <c r="H3107" s="113" t="s">
        <v>60</v>
      </c>
      <c r="I3107" s="113" t="s">
        <v>1568</v>
      </c>
      <c r="J3107" s="113" t="s">
        <v>320</v>
      </c>
      <c r="K3107" s="113" t="s">
        <v>382</v>
      </c>
      <c r="L3107" s="113" t="s">
        <v>420</v>
      </c>
      <c r="M3107" s="113" t="s">
        <v>388</v>
      </c>
      <c r="N3107" s="113" t="s">
        <v>1569</v>
      </c>
      <c r="O3107" s="113" t="s">
        <v>433</v>
      </c>
      <c r="P3107" s="113" t="s">
        <v>824</v>
      </c>
      <c r="Q3107" s="113">
        <v>4</v>
      </c>
      <c r="R3107" s="113" t="s">
        <v>60</v>
      </c>
      <c r="S3107" s="84" t="str">
        <f t="shared" si="336"/>
        <v>DUCK CAP CORD</v>
      </c>
      <c r="T3107" s="84" t="str">
        <f t="shared" si="339"/>
        <v>зеленый</v>
      </c>
      <c r="Y3107" s="60">
        <f t="shared" si="340"/>
        <v>2</v>
      </c>
      <c r="Z3107" s="49">
        <f t="shared" si="341"/>
        <v>604</v>
      </c>
      <c r="AA3107" s="60">
        <f t="shared" si="342"/>
        <v>2604</v>
      </c>
    </row>
    <row r="3108" spans="1:27">
      <c r="A3108" s="84" t="str">
        <f t="shared" si="337"/>
        <v>66211014</v>
      </c>
      <c r="B3108" s="84" t="str">
        <f t="shared" si="338"/>
        <v>02-604-11</v>
      </c>
      <c r="C3108" s="113" t="s">
        <v>5476</v>
      </c>
      <c r="D3108" s="113" t="s">
        <v>5472</v>
      </c>
      <c r="E3108" s="113" t="s">
        <v>785</v>
      </c>
      <c r="F3108" s="114">
        <v>59</v>
      </c>
      <c r="G3108" s="113" t="s">
        <v>5473</v>
      </c>
      <c r="H3108" s="113" t="s">
        <v>60</v>
      </c>
      <c r="I3108" s="113" t="s">
        <v>1568</v>
      </c>
      <c r="J3108" s="113" t="s">
        <v>320</v>
      </c>
      <c r="K3108" s="113" t="s">
        <v>382</v>
      </c>
      <c r="L3108" s="113" t="s">
        <v>420</v>
      </c>
      <c r="M3108" s="113" t="s">
        <v>388</v>
      </c>
      <c r="N3108" s="113" t="s">
        <v>1569</v>
      </c>
      <c r="O3108" s="113" t="s">
        <v>433</v>
      </c>
      <c r="P3108" s="113" t="s">
        <v>824</v>
      </c>
      <c r="Q3108" s="113">
        <v>4</v>
      </c>
      <c r="R3108" s="113" t="s">
        <v>60</v>
      </c>
      <c r="S3108" s="84" t="str">
        <f t="shared" si="336"/>
        <v>DUCK CAP CORD</v>
      </c>
      <c r="T3108" s="84" t="str">
        <f t="shared" si="339"/>
        <v>зеленый</v>
      </c>
      <c r="Y3108" s="60">
        <f t="shared" si="340"/>
        <v>2</v>
      </c>
      <c r="Z3108" s="49">
        <f t="shared" si="341"/>
        <v>604</v>
      </c>
      <c r="AA3108" s="60">
        <f t="shared" si="342"/>
        <v>2604</v>
      </c>
    </row>
    <row r="3109" spans="1:27">
      <c r="A3109" s="84" t="str">
        <f t="shared" si="337"/>
        <v>66211014</v>
      </c>
      <c r="B3109" s="84" t="str">
        <f t="shared" si="338"/>
        <v>02-604-11</v>
      </c>
      <c r="C3109" s="113" t="s">
        <v>5477</v>
      </c>
      <c r="D3109" s="113" t="s">
        <v>5472</v>
      </c>
      <c r="E3109" s="113" t="s">
        <v>798</v>
      </c>
      <c r="F3109" s="114">
        <v>60</v>
      </c>
      <c r="G3109" s="113" t="s">
        <v>5473</v>
      </c>
      <c r="H3109" s="113" t="s">
        <v>60</v>
      </c>
      <c r="I3109" s="113" t="s">
        <v>1568</v>
      </c>
      <c r="J3109" s="113" t="s">
        <v>320</v>
      </c>
      <c r="K3109" s="113" t="s">
        <v>382</v>
      </c>
      <c r="L3109" s="113" t="s">
        <v>420</v>
      </c>
      <c r="M3109" s="113" t="s">
        <v>388</v>
      </c>
      <c r="N3109" s="113" t="s">
        <v>1569</v>
      </c>
      <c r="O3109" s="113" t="s">
        <v>433</v>
      </c>
      <c r="P3109" s="113" t="s">
        <v>824</v>
      </c>
      <c r="Q3109" s="113">
        <v>4</v>
      </c>
      <c r="R3109" s="113" t="s">
        <v>60</v>
      </c>
      <c r="S3109" s="84" t="str">
        <f t="shared" si="336"/>
        <v>DUCK CAP CORD</v>
      </c>
      <c r="T3109" s="84" t="str">
        <f t="shared" si="339"/>
        <v>зеленый</v>
      </c>
      <c r="Y3109" s="60">
        <f t="shared" si="340"/>
        <v>2</v>
      </c>
      <c r="Z3109" s="49">
        <f t="shared" si="341"/>
        <v>604</v>
      </c>
      <c r="AA3109" s="60">
        <f t="shared" si="342"/>
        <v>2604</v>
      </c>
    </row>
    <row r="3110" spans="1:27">
      <c r="A3110" s="84" t="str">
        <f t="shared" si="337"/>
        <v>66211014</v>
      </c>
      <c r="B3110" s="84" t="str">
        <f t="shared" si="338"/>
        <v>02-604-11</v>
      </c>
      <c r="C3110" s="113" t="s">
        <v>5478</v>
      </c>
      <c r="D3110" s="113" t="s">
        <v>5472</v>
      </c>
      <c r="E3110" s="113" t="s">
        <v>788</v>
      </c>
      <c r="F3110" s="114">
        <v>61</v>
      </c>
      <c r="G3110" s="113" t="s">
        <v>5473</v>
      </c>
      <c r="H3110" s="113" t="s">
        <v>60</v>
      </c>
      <c r="I3110" s="113" t="s">
        <v>1568</v>
      </c>
      <c r="J3110" s="113" t="s">
        <v>320</v>
      </c>
      <c r="K3110" s="113" t="s">
        <v>382</v>
      </c>
      <c r="L3110" s="113" t="s">
        <v>420</v>
      </c>
      <c r="M3110" s="113" t="s">
        <v>388</v>
      </c>
      <c r="N3110" s="113" t="s">
        <v>1569</v>
      </c>
      <c r="O3110" s="113" t="s">
        <v>433</v>
      </c>
      <c r="P3110" s="113" t="s">
        <v>824</v>
      </c>
      <c r="Q3110" s="113">
        <v>4</v>
      </c>
      <c r="R3110" s="113" t="s">
        <v>60</v>
      </c>
      <c r="S3110" s="84" t="str">
        <f t="shared" si="336"/>
        <v>DUCK CAP CORD</v>
      </c>
      <c r="T3110" s="84" t="str">
        <f t="shared" si="339"/>
        <v>зеленый</v>
      </c>
      <c r="Y3110" s="60">
        <f t="shared" si="340"/>
        <v>2</v>
      </c>
      <c r="Z3110" s="49">
        <f t="shared" si="341"/>
        <v>604</v>
      </c>
      <c r="AA3110" s="60">
        <f t="shared" si="342"/>
        <v>2604</v>
      </c>
    </row>
    <row r="3111" spans="1:27">
      <c r="A3111" s="84" t="str">
        <f t="shared" si="337"/>
        <v>66211014</v>
      </c>
      <c r="B3111" s="84" t="str">
        <f t="shared" si="338"/>
        <v>02-604-11</v>
      </c>
      <c r="C3111" s="113" t="s">
        <v>5479</v>
      </c>
      <c r="D3111" s="113" t="s">
        <v>5472</v>
      </c>
      <c r="E3111" s="113" t="s">
        <v>835</v>
      </c>
      <c r="F3111" s="114">
        <v>62</v>
      </c>
      <c r="G3111" s="113" t="s">
        <v>5473</v>
      </c>
      <c r="H3111" s="113" t="s">
        <v>60</v>
      </c>
      <c r="I3111" s="113" t="s">
        <v>1568</v>
      </c>
      <c r="J3111" s="113" t="s">
        <v>320</v>
      </c>
      <c r="K3111" s="113" t="s">
        <v>382</v>
      </c>
      <c r="L3111" s="113" t="s">
        <v>420</v>
      </c>
      <c r="M3111" s="113" t="s">
        <v>388</v>
      </c>
      <c r="N3111" s="113" t="s">
        <v>1569</v>
      </c>
      <c r="O3111" s="113" t="s">
        <v>433</v>
      </c>
      <c r="P3111" s="113" t="s">
        <v>824</v>
      </c>
      <c r="Q3111" s="113">
        <v>4</v>
      </c>
      <c r="R3111" s="113" t="s">
        <v>60</v>
      </c>
      <c r="S3111" s="84" t="str">
        <f t="shared" si="336"/>
        <v>DUCK CAP CORD</v>
      </c>
      <c r="T3111" s="84" t="str">
        <f t="shared" si="339"/>
        <v>зеленый</v>
      </c>
      <c r="Y3111" s="60">
        <f t="shared" si="340"/>
        <v>2</v>
      </c>
      <c r="Z3111" s="49">
        <f t="shared" si="341"/>
        <v>604</v>
      </c>
      <c r="AA3111" s="60">
        <f t="shared" si="342"/>
        <v>2604</v>
      </c>
    </row>
    <row r="3112" spans="1:27">
      <c r="A3112" s="84" t="str">
        <f t="shared" si="337"/>
        <v>66211014</v>
      </c>
      <c r="B3112" s="84" t="str">
        <f t="shared" si="338"/>
        <v>02-604-11</v>
      </c>
      <c r="C3112" s="113" t="s">
        <v>5480</v>
      </c>
      <c r="D3112" s="113" t="s">
        <v>5472</v>
      </c>
      <c r="E3112" s="113" t="s">
        <v>789</v>
      </c>
      <c r="F3112" s="114">
        <v>63</v>
      </c>
      <c r="G3112" s="113" t="s">
        <v>5473</v>
      </c>
      <c r="H3112" s="113" t="s">
        <v>60</v>
      </c>
      <c r="I3112" s="113" t="s">
        <v>1568</v>
      </c>
      <c r="J3112" s="113" t="s">
        <v>320</v>
      </c>
      <c r="K3112" s="113" t="s">
        <v>382</v>
      </c>
      <c r="L3112" s="113" t="s">
        <v>420</v>
      </c>
      <c r="M3112" s="113" t="s">
        <v>388</v>
      </c>
      <c r="N3112" s="113" t="s">
        <v>1569</v>
      </c>
      <c r="O3112" s="113" t="s">
        <v>433</v>
      </c>
      <c r="P3112" s="113" t="s">
        <v>824</v>
      </c>
      <c r="Q3112" s="113">
        <v>4</v>
      </c>
      <c r="R3112" s="113" t="s">
        <v>60</v>
      </c>
      <c r="S3112" s="84" t="str">
        <f t="shared" si="336"/>
        <v>DUCK CAP CORD</v>
      </c>
      <c r="T3112" s="84" t="str">
        <f t="shared" si="339"/>
        <v>зеленый</v>
      </c>
      <c r="Y3112" s="60">
        <f t="shared" si="340"/>
        <v>2</v>
      </c>
      <c r="Z3112" s="49">
        <f t="shared" si="341"/>
        <v>604</v>
      </c>
      <c r="AA3112" s="60">
        <f t="shared" si="342"/>
        <v>2604</v>
      </c>
    </row>
    <row r="3113" spans="1:27">
      <c r="A3113" s="84" t="str">
        <f t="shared" si="337"/>
        <v>6640505321</v>
      </c>
      <c r="B3113" s="84" t="str">
        <f t="shared" si="338"/>
        <v>02-090-06</v>
      </c>
      <c r="C3113" s="113" t="s">
        <v>5481</v>
      </c>
      <c r="D3113" s="113" t="s">
        <v>5482</v>
      </c>
      <c r="E3113" s="113" t="s">
        <v>813</v>
      </c>
      <c r="F3113" s="114">
        <v>56</v>
      </c>
      <c r="G3113" s="113" t="s">
        <v>1139</v>
      </c>
      <c r="H3113" s="113" t="s">
        <v>252</v>
      </c>
      <c r="I3113" s="113" t="s">
        <v>1069</v>
      </c>
      <c r="J3113" s="113" t="s">
        <v>349</v>
      </c>
      <c r="K3113" s="113" t="s">
        <v>382</v>
      </c>
      <c r="L3113" s="113" t="s">
        <v>420</v>
      </c>
      <c r="M3113" s="113" t="s">
        <v>388</v>
      </c>
      <c r="N3113" s="113" t="s">
        <v>44</v>
      </c>
      <c r="O3113" s="113" t="s">
        <v>433</v>
      </c>
      <c r="P3113" s="113" t="s">
        <v>824</v>
      </c>
      <c r="Q3113" s="113">
        <v>321</v>
      </c>
      <c r="R3113" s="113" t="s">
        <v>71</v>
      </c>
      <c r="S3113" s="84" t="str">
        <f t="shared" si="336"/>
        <v>BROOKLIN</v>
      </c>
      <c r="T3113" s="84" t="str">
        <f t="shared" si="339"/>
        <v>синий / красный</v>
      </c>
      <c r="Y3113" s="60">
        <f t="shared" si="340"/>
        <v>2</v>
      </c>
      <c r="Z3113" s="49">
        <f t="shared" si="341"/>
        <v>90</v>
      </c>
      <c r="AA3113" s="60">
        <f t="shared" si="342"/>
        <v>2090</v>
      </c>
    </row>
    <row r="3114" spans="1:27">
      <c r="A3114" s="84" t="str">
        <f t="shared" si="337"/>
        <v>6640505321</v>
      </c>
      <c r="B3114" s="84" t="str">
        <f t="shared" si="338"/>
        <v>02-090-06</v>
      </c>
      <c r="C3114" s="113" t="s">
        <v>5483</v>
      </c>
      <c r="D3114" s="113" t="s">
        <v>5482</v>
      </c>
      <c r="E3114" s="113" t="s">
        <v>787</v>
      </c>
      <c r="F3114" s="114">
        <v>57</v>
      </c>
      <c r="G3114" s="113" t="s">
        <v>1139</v>
      </c>
      <c r="H3114" s="113" t="s">
        <v>252</v>
      </c>
      <c r="I3114" s="113" t="s">
        <v>1069</v>
      </c>
      <c r="J3114" s="113" t="s">
        <v>349</v>
      </c>
      <c r="K3114" s="113" t="s">
        <v>382</v>
      </c>
      <c r="L3114" s="113" t="s">
        <v>420</v>
      </c>
      <c r="M3114" s="113" t="s">
        <v>388</v>
      </c>
      <c r="N3114" s="113" t="s">
        <v>44</v>
      </c>
      <c r="O3114" s="113" t="s">
        <v>433</v>
      </c>
      <c r="P3114" s="113" t="s">
        <v>824</v>
      </c>
      <c r="Q3114" s="113">
        <v>321</v>
      </c>
      <c r="R3114" s="113" t="s">
        <v>71</v>
      </c>
      <c r="S3114" s="84" t="str">
        <f t="shared" si="336"/>
        <v>BROOKLIN</v>
      </c>
      <c r="T3114" s="84" t="str">
        <f t="shared" si="339"/>
        <v>синий / красный</v>
      </c>
      <c r="Y3114" s="60">
        <f t="shared" si="340"/>
        <v>2</v>
      </c>
      <c r="Z3114" s="49">
        <f t="shared" si="341"/>
        <v>90</v>
      </c>
      <c r="AA3114" s="60">
        <f t="shared" si="342"/>
        <v>2090</v>
      </c>
    </row>
    <row r="3115" spans="1:27">
      <c r="A3115" s="84" t="str">
        <f t="shared" si="337"/>
        <v>6640505321</v>
      </c>
      <c r="B3115" s="84" t="str">
        <f t="shared" si="338"/>
        <v>02-090-06</v>
      </c>
      <c r="C3115" s="113" t="s">
        <v>5484</v>
      </c>
      <c r="D3115" s="113" t="s">
        <v>5482</v>
      </c>
      <c r="E3115" s="113" t="s">
        <v>797</v>
      </c>
      <c r="F3115" s="114">
        <v>58</v>
      </c>
      <c r="G3115" s="113" t="s">
        <v>1139</v>
      </c>
      <c r="H3115" s="113" t="s">
        <v>252</v>
      </c>
      <c r="I3115" s="113" t="s">
        <v>1069</v>
      </c>
      <c r="J3115" s="113" t="s">
        <v>349</v>
      </c>
      <c r="K3115" s="113" t="s">
        <v>382</v>
      </c>
      <c r="L3115" s="113" t="s">
        <v>420</v>
      </c>
      <c r="M3115" s="113" t="s">
        <v>388</v>
      </c>
      <c r="N3115" s="113" t="s">
        <v>44</v>
      </c>
      <c r="O3115" s="113" t="s">
        <v>433</v>
      </c>
      <c r="P3115" s="113" t="s">
        <v>824</v>
      </c>
      <c r="Q3115" s="113">
        <v>321</v>
      </c>
      <c r="R3115" s="113" t="s">
        <v>71</v>
      </c>
      <c r="S3115" s="84" t="str">
        <f t="shared" si="336"/>
        <v>BROOKLIN</v>
      </c>
      <c r="T3115" s="84" t="str">
        <f t="shared" si="339"/>
        <v>синий / красный</v>
      </c>
      <c r="Y3115" s="60">
        <f t="shared" si="340"/>
        <v>2</v>
      </c>
      <c r="Z3115" s="49">
        <f t="shared" si="341"/>
        <v>90</v>
      </c>
      <c r="AA3115" s="60">
        <f t="shared" si="342"/>
        <v>2090</v>
      </c>
    </row>
    <row r="3116" spans="1:27">
      <c r="A3116" s="84" t="str">
        <f t="shared" si="337"/>
        <v>6640505321</v>
      </c>
      <c r="B3116" s="84" t="str">
        <f t="shared" si="338"/>
        <v>02-090-06</v>
      </c>
      <c r="C3116" s="113" t="s">
        <v>5485</v>
      </c>
      <c r="D3116" s="113" t="s">
        <v>5482</v>
      </c>
      <c r="E3116" s="113" t="s">
        <v>785</v>
      </c>
      <c r="F3116" s="114">
        <v>59</v>
      </c>
      <c r="G3116" s="113" t="s">
        <v>1139</v>
      </c>
      <c r="H3116" s="113" t="s">
        <v>252</v>
      </c>
      <c r="I3116" s="113" t="s">
        <v>1069</v>
      </c>
      <c r="J3116" s="113" t="s">
        <v>349</v>
      </c>
      <c r="K3116" s="113" t="s">
        <v>382</v>
      </c>
      <c r="L3116" s="113" t="s">
        <v>420</v>
      </c>
      <c r="M3116" s="113" t="s">
        <v>388</v>
      </c>
      <c r="N3116" s="113" t="s">
        <v>44</v>
      </c>
      <c r="O3116" s="113" t="s">
        <v>433</v>
      </c>
      <c r="P3116" s="113" t="s">
        <v>824</v>
      </c>
      <c r="Q3116" s="113">
        <v>321</v>
      </c>
      <c r="R3116" s="113" t="s">
        <v>71</v>
      </c>
      <c r="S3116" s="84" t="str">
        <f t="shared" si="336"/>
        <v>BROOKLIN</v>
      </c>
      <c r="T3116" s="84" t="str">
        <f t="shared" si="339"/>
        <v>синий / красный</v>
      </c>
      <c r="Y3116" s="60">
        <f t="shared" si="340"/>
        <v>2</v>
      </c>
      <c r="Z3116" s="49">
        <f t="shared" si="341"/>
        <v>90</v>
      </c>
      <c r="AA3116" s="60">
        <f t="shared" si="342"/>
        <v>2090</v>
      </c>
    </row>
    <row r="3117" spans="1:27">
      <c r="A3117" s="84" t="str">
        <f t="shared" si="337"/>
        <v>6640505321</v>
      </c>
      <c r="B3117" s="84" t="str">
        <f t="shared" si="338"/>
        <v>02-090-06</v>
      </c>
      <c r="C3117" s="113" t="s">
        <v>5486</v>
      </c>
      <c r="D3117" s="113" t="s">
        <v>5482</v>
      </c>
      <c r="E3117" s="113" t="s">
        <v>798</v>
      </c>
      <c r="F3117" s="114">
        <v>60</v>
      </c>
      <c r="G3117" s="113" t="s">
        <v>1139</v>
      </c>
      <c r="H3117" s="113" t="s">
        <v>252</v>
      </c>
      <c r="I3117" s="113" t="s">
        <v>1069</v>
      </c>
      <c r="J3117" s="113" t="s">
        <v>349</v>
      </c>
      <c r="K3117" s="113" t="s">
        <v>382</v>
      </c>
      <c r="L3117" s="113" t="s">
        <v>420</v>
      </c>
      <c r="M3117" s="113" t="s">
        <v>388</v>
      </c>
      <c r="N3117" s="113" t="s">
        <v>44</v>
      </c>
      <c r="O3117" s="113" t="s">
        <v>433</v>
      </c>
      <c r="P3117" s="113" t="s">
        <v>824</v>
      </c>
      <c r="Q3117" s="113">
        <v>321</v>
      </c>
      <c r="R3117" s="113" t="s">
        <v>71</v>
      </c>
      <c r="S3117" s="84" t="str">
        <f t="shared" si="336"/>
        <v>BROOKLIN</v>
      </c>
      <c r="T3117" s="84" t="str">
        <f t="shared" si="339"/>
        <v>синий / красный</v>
      </c>
      <c r="Y3117" s="60">
        <f t="shared" si="340"/>
        <v>2</v>
      </c>
      <c r="Z3117" s="49">
        <f t="shared" si="341"/>
        <v>90</v>
      </c>
      <c r="AA3117" s="60">
        <f t="shared" si="342"/>
        <v>2090</v>
      </c>
    </row>
    <row r="3118" spans="1:27">
      <c r="A3118" s="84" t="str">
        <f t="shared" si="337"/>
        <v>6640505321</v>
      </c>
      <c r="B3118" s="84" t="str">
        <f t="shared" si="338"/>
        <v>02-090-06</v>
      </c>
      <c r="C3118" s="113" t="s">
        <v>5487</v>
      </c>
      <c r="D3118" s="113" t="s">
        <v>5482</v>
      </c>
      <c r="E3118" s="113" t="s">
        <v>788</v>
      </c>
      <c r="F3118" s="114">
        <v>61</v>
      </c>
      <c r="G3118" s="113" t="s">
        <v>1139</v>
      </c>
      <c r="H3118" s="113" t="s">
        <v>252</v>
      </c>
      <c r="I3118" s="113" t="s">
        <v>1069</v>
      </c>
      <c r="J3118" s="113" t="s">
        <v>349</v>
      </c>
      <c r="K3118" s="113" t="s">
        <v>382</v>
      </c>
      <c r="L3118" s="113" t="s">
        <v>420</v>
      </c>
      <c r="M3118" s="113" t="s">
        <v>388</v>
      </c>
      <c r="N3118" s="113" t="s">
        <v>44</v>
      </c>
      <c r="O3118" s="113" t="s">
        <v>433</v>
      </c>
      <c r="P3118" s="113" t="s">
        <v>824</v>
      </c>
      <c r="Q3118" s="113">
        <v>321</v>
      </c>
      <c r="R3118" s="113" t="s">
        <v>71</v>
      </c>
      <c r="S3118" s="84" t="str">
        <f t="shared" si="336"/>
        <v>BROOKLIN</v>
      </c>
      <c r="T3118" s="84" t="str">
        <f t="shared" si="339"/>
        <v>синий / красный</v>
      </c>
      <c r="Y3118" s="60">
        <f t="shared" si="340"/>
        <v>2</v>
      </c>
      <c r="Z3118" s="49">
        <f t="shared" si="341"/>
        <v>90</v>
      </c>
      <c r="AA3118" s="60">
        <f t="shared" si="342"/>
        <v>2090</v>
      </c>
    </row>
    <row r="3119" spans="1:27">
      <c r="A3119" s="84" t="str">
        <f t="shared" si="337"/>
        <v>6640505321</v>
      </c>
      <c r="B3119" s="84" t="str">
        <f t="shared" si="338"/>
        <v>02-090-06</v>
      </c>
      <c r="C3119" s="113" t="s">
        <v>5488</v>
      </c>
      <c r="D3119" s="113" t="s">
        <v>5482</v>
      </c>
      <c r="E3119" s="113" t="s">
        <v>835</v>
      </c>
      <c r="F3119" s="114">
        <v>62</v>
      </c>
      <c r="G3119" s="113" t="s">
        <v>1139</v>
      </c>
      <c r="H3119" s="113" t="s">
        <v>252</v>
      </c>
      <c r="I3119" s="113" t="s">
        <v>1069</v>
      </c>
      <c r="J3119" s="113" t="s">
        <v>349</v>
      </c>
      <c r="K3119" s="113" t="s">
        <v>382</v>
      </c>
      <c r="L3119" s="113" t="s">
        <v>420</v>
      </c>
      <c r="M3119" s="113" t="s">
        <v>388</v>
      </c>
      <c r="N3119" s="113" t="s">
        <v>44</v>
      </c>
      <c r="O3119" s="113" t="s">
        <v>433</v>
      </c>
      <c r="P3119" s="113" t="s">
        <v>824</v>
      </c>
      <c r="Q3119" s="113">
        <v>321</v>
      </c>
      <c r="R3119" s="113" t="s">
        <v>71</v>
      </c>
      <c r="S3119" s="84" t="str">
        <f t="shared" si="336"/>
        <v>BROOKLIN</v>
      </c>
      <c r="T3119" s="84" t="str">
        <f t="shared" si="339"/>
        <v>синий / красный</v>
      </c>
      <c r="Y3119" s="60">
        <f t="shared" si="340"/>
        <v>2</v>
      </c>
      <c r="Z3119" s="49">
        <f t="shared" si="341"/>
        <v>90</v>
      </c>
      <c r="AA3119" s="60">
        <f t="shared" si="342"/>
        <v>2090</v>
      </c>
    </row>
    <row r="3120" spans="1:27">
      <c r="A3120" s="84" t="str">
        <f t="shared" si="337"/>
        <v>6640505321</v>
      </c>
      <c r="B3120" s="84" t="str">
        <f t="shared" si="338"/>
        <v>02-090-06</v>
      </c>
      <c r="C3120" s="113" t="s">
        <v>5489</v>
      </c>
      <c r="D3120" s="113" t="s">
        <v>5482</v>
      </c>
      <c r="E3120" s="113" t="s">
        <v>789</v>
      </c>
      <c r="F3120" s="114">
        <v>63</v>
      </c>
      <c r="G3120" s="113" t="s">
        <v>1139</v>
      </c>
      <c r="H3120" s="113" t="s">
        <v>252</v>
      </c>
      <c r="I3120" s="113" t="s">
        <v>1069</v>
      </c>
      <c r="J3120" s="113" t="s">
        <v>349</v>
      </c>
      <c r="K3120" s="113" t="s">
        <v>382</v>
      </c>
      <c r="L3120" s="113" t="s">
        <v>420</v>
      </c>
      <c r="M3120" s="113" t="s">
        <v>388</v>
      </c>
      <c r="N3120" s="113" t="s">
        <v>44</v>
      </c>
      <c r="O3120" s="113" t="s">
        <v>433</v>
      </c>
      <c r="P3120" s="113" t="s">
        <v>824</v>
      </c>
      <c r="Q3120" s="113">
        <v>321</v>
      </c>
      <c r="R3120" s="113" t="s">
        <v>71</v>
      </c>
      <c r="S3120" s="84" t="str">
        <f t="shared" si="336"/>
        <v>BROOKLIN</v>
      </c>
      <c r="T3120" s="84" t="str">
        <f t="shared" si="339"/>
        <v>синий / красный</v>
      </c>
      <c r="Y3120" s="60">
        <f t="shared" si="340"/>
        <v>2</v>
      </c>
      <c r="Z3120" s="49">
        <f t="shared" si="341"/>
        <v>90</v>
      </c>
      <c r="AA3120" s="60">
        <f t="shared" si="342"/>
        <v>2090</v>
      </c>
    </row>
    <row r="3121" spans="1:27">
      <c r="A3121" s="84" t="str">
        <f t="shared" si="337"/>
        <v>6640505321</v>
      </c>
      <c r="B3121" s="84" t="str">
        <f t="shared" si="338"/>
        <v>02-090-06</v>
      </c>
      <c r="C3121" s="113" t="s">
        <v>5490</v>
      </c>
      <c r="D3121" s="113" t="s">
        <v>5482</v>
      </c>
      <c r="E3121" s="113" t="s">
        <v>790</v>
      </c>
      <c r="F3121" s="114">
        <v>55</v>
      </c>
      <c r="G3121" s="113" t="s">
        <v>1139</v>
      </c>
      <c r="H3121" s="113" t="s">
        <v>252</v>
      </c>
      <c r="I3121" s="113" t="s">
        <v>1069</v>
      </c>
      <c r="J3121" s="113" t="s">
        <v>349</v>
      </c>
      <c r="K3121" s="113" t="s">
        <v>382</v>
      </c>
      <c r="L3121" s="113" t="s">
        <v>420</v>
      </c>
      <c r="M3121" s="113" t="s">
        <v>388</v>
      </c>
      <c r="N3121" s="113" t="s">
        <v>44</v>
      </c>
      <c r="O3121" s="113" t="s">
        <v>433</v>
      </c>
      <c r="P3121" s="113" t="s">
        <v>824</v>
      </c>
      <c r="Q3121" s="113">
        <v>321</v>
      </c>
      <c r="R3121" s="113" t="s">
        <v>71</v>
      </c>
      <c r="S3121" s="84" t="str">
        <f t="shared" si="336"/>
        <v>BROOKLIN</v>
      </c>
      <c r="T3121" s="84" t="str">
        <f t="shared" si="339"/>
        <v>синий / красный</v>
      </c>
      <c r="Y3121" s="60">
        <f t="shared" si="340"/>
        <v>2</v>
      </c>
      <c r="Z3121" s="49">
        <f t="shared" si="341"/>
        <v>90</v>
      </c>
      <c r="AA3121" s="60">
        <f t="shared" si="342"/>
        <v>2090</v>
      </c>
    </row>
    <row r="3122" spans="1:27">
      <c r="A3122" s="84" t="str">
        <f t="shared" si="337"/>
        <v>66411133</v>
      </c>
      <c r="B3122" s="84" t="str">
        <f t="shared" si="338"/>
        <v>02-605-08</v>
      </c>
      <c r="C3122" s="113" t="s">
        <v>5491</v>
      </c>
      <c r="D3122" s="113" t="s">
        <v>5492</v>
      </c>
      <c r="E3122" s="113" t="s">
        <v>787</v>
      </c>
      <c r="F3122" s="114">
        <v>57</v>
      </c>
      <c r="G3122" s="113" t="s">
        <v>5493</v>
      </c>
      <c r="H3122" s="113" t="s">
        <v>83</v>
      </c>
      <c r="I3122" s="113" t="s">
        <v>792</v>
      </c>
      <c r="J3122" s="113" t="s">
        <v>349</v>
      </c>
      <c r="K3122" s="113" t="s">
        <v>382</v>
      </c>
      <c r="L3122" s="113" t="s">
        <v>420</v>
      </c>
      <c r="M3122" s="113" t="s">
        <v>388</v>
      </c>
      <c r="N3122" s="113" t="s">
        <v>43</v>
      </c>
      <c r="O3122" s="113" t="s">
        <v>433</v>
      </c>
      <c r="P3122" s="113" t="s">
        <v>824</v>
      </c>
      <c r="Q3122" s="113">
        <v>3</v>
      </c>
      <c r="R3122" s="113" t="s">
        <v>83</v>
      </c>
      <c r="S3122" s="84" t="str">
        <f t="shared" si="336"/>
        <v>6-PANEL CAP SOFT COTTON/CORD</v>
      </c>
      <c r="T3122" s="84" t="str">
        <f t="shared" si="339"/>
        <v>серый</v>
      </c>
      <c r="Y3122" s="60">
        <f t="shared" si="340"/>
        <v>2</v>
      </c>
      <c r="Z3122" s="49">
        <f t="shared" si="341"/>
        <v>605</v>
      </c>
      <c r="AA3122" s="60">
        <f t="shared" si="342"/>
        <v>2605</v>
      </c>
    </row>
    <row r="3123" spans="1:27">
      <c r="A3123" s="84" t="str">
        <f t="shared" si="337"/>
        <v>66411133</v>
      </c>
      <c r="B3123" s="84" t="str">
        <f t="shared" si="338"/>
        <v>02-605-08</v>
      </c>
      <c r="C3123" s="113" t="s">
        <v>5494</v>
      </c>
      <c r="D3123" s="113" t="s">
        <v>5492</v>
      </c>
      <c r="E3123" s="113" t="s">
        <v>785</v>
      </c>
      <c r="F3123" s="114">
        <v>59</v>
      </c>
      <c r="G3123" s="113" t="s">
        <v>5493</v>
      </c>
      <c r="H3123" s="113" t="s">
        <v>83</v>
      </c>
      <c r="I3123" s="113" t="s">
        <v>792</v>
      </c>
      <c r="J3123" s="113" t="s">
        <v>349</v>
      </c>
      <c r="K3123" s="113" t="s">
        <v>382</v>
      </c>
      <c r="L3123" s="113" t="s">
        <v>420</v>
      </c>
      <c r="M3123" s="113" t="s">
        <v>388</v>
      </c>
      <c r="N3123" s="113" t="s">
        <v>43</v>
      </c>
      <c r="O3123" s="113" t="s">
        <v>433</v>
      </c>
      <c r="P3123" s="113" t="s">
        <v>824</v>
      </c>
      <c r="Q3123" s="113">
        <v>3</v>
      </c>
      <c r="R3123" s="113" t="s">
        <v>83</v>
      </c>
      <c r="S3123" s="84" t="str">
        <f t="shared" si="336"/>
        <v>6-PANEL CAP SOFT COTTON/CORD</v>
      </c>
      <c r="T3123" s="84" t="str">
        <f t="shared" si="339"/>
        <v>серый</v>
      </c>
      <c r="Y3123" s="60">
        <f t="shared" si="340"/>
        <v>2</v>
      </c>
      <c r="Z3123" s="49">
        <f t="shared" si="341"/>
        <v>605</v>
      </c>
      <c r="AA3123" s="60">
        <f t="shared" si="342"/>
        <v>2605</v>
      </c>
    </row>
    <row r="3124" spans="1:27">
      <c r="A3124" s="84" t="str">
        <f t="shared" si="337"/>
        <v>66411133</v>
      </c>
      <c r="B3124" s="84" t="str">
        <f t="shared" si="338"/>
        <v>02-605-08</v>
      </c>
      <c r="C3124" s="113" t="s">
        <v>5495</v>
      </c>
      <c r="D3124" s="113" t="s">
        <v>5492</v>
      </c>
      <c r="E3124" s="113" t="s">
        <v>788</v>
      </c>
      <c r="F3124" s="114">
        <v>61</v>
      </c>
      <c r="G3124" s="113" t="s">
        <v>5493</v>
      </c>
      <c r="H3124" s="113" t="s">
        <v>83</v>
      </c>
      <c r="I3124" s="113" t="s">
        <v>792</v>
      </c>
      <c r="J3124" s="113" t="s">
        <v>349</v>
      </c>
      <c r="K3124" s="113" t="s">
        <v>382</v>
      </c>
      <c r="L3124" s="113" t="s">
        <v>420</v>
      </c>
      <c r="M3124" s="113" t="s">
        <v>388</v>
      </c>
      <c r="N3124" s="113" t="s">
        <v>43</v>
      </c>
      <c r="O3124" s="113" t="s">
        <v>433</v>
      </c>
      <c r="P3124" s="113" t="s">
        <v>824</v>
      </c>
      <c r="Q3124" s="113">
        <v>3</v>
      </c>
      <c r="R3124" s="113" t="s">
        <v>83</v>
      </c>
      <c r="S3124" s="84" t="str">
        <f t="shared" si="336"/>
        <v>6-PANEL CAP SOFT COTTON/CORD</v>
      </c>
      <c r="T3124" s="84" t="str">
        <f t="shared" si="339"/>
        <v>серый</v>
      </c>
      <c r="Y3124" s="60">
        <f t="shared" si="340"/>
        <v>2</v>
      </c>
      <c r="Z3124" s="49">
        <f t="shared" si="341"/>
        <v>605</v>
      </c>
      <c r="AA3124" s="60">
        <f t="shared" si="342"/>
        <v>2605</v>
      </c>
    </row>
    <row r="3125" spans="1:27">
      <c r="A3125" s="84" t="str">
        <f t="shared" si="337"/>
        <v>66411133</v>
      </c>
      <c r="B3125" s="84" t="str">
        <f t="shared" si="338"/>
        <v>02-605-08</v>
      </c>
      <c r="C3125" s="113" t="s">
        <v>5496</v>
      </c>
      <c r="D3125" s="113" t="s">
        <v>5492</v>
      </c>
      <c r="E3125" s="113" t="s">
        <v>789</v>
      </c>
      <c r="F3125" s="114">
        <v>63</v>
      </c>
      <c r="G3125" s="113" t="s">
        <v>5493</v>
      </c>
      <c r="H3125" s="113" t="s">
        <v>83</v>
      </c>
      <c r="I3125" s="113" t="s">
        <v>792</v>
      </c>
      <c r="J3125" s="113" t="s">
        <v>349</v>
      </c>
      <c r="K3125" s="113" t="s">
        <v>382</v>
      </c>
      <c r="L3125" s="113" t="s">
        <v>420</v>
      </c>
      <c r="M3125" s="113" t="s">
        <v>388</v>
      </c>
      <c r="N3125" s="113" t="s">
        <v>43</v>
      </c>
      <c r="O3125" s="113" t="s">
        <v>433</v>
      </c>
      <c r="P3125" s="113" t="s">
        <v>824</v>
      </c>
      <c r="Q3125" s="113">
        <v>3</v>
      </c>
      <c r="R3125" s="113" t="s">
        <v>83</v>
      </c>
      <c r="S3125" s="84" t="str">
        <f t="shared" si="336"/>
        <v>6-PANEL CAP SOFT COTTON/CORD</v>
      </c>
      <c r="T3125" s="84" t="str">
        <f t="shared" si="339"/>
        <v>серый</v>
      </c>
      <c r="Y3125" s="60">
        <f t="shared" si="340"/>
        <v>2</v>
      </c>
      <c r="Z3125" s="49">
        <f t="shared" si="341"/>
        <v>605</v>
      </c>
      <c r="AA3125" s="60">
        <f t="shared" si="342"/>
        <v>2605</v>
      </c>
    </row>
    <row r="3126" spans="1:27">
      <c r="A3126" s="84" t="str">
        <f t="shared" si="337"/>
        <v>6810204171</v>
      </c>
      <c r="B3126" s="84" t="str">
        <f t="shared" si="338"/>
        <v>02-606-00</v>
      </c>
      <c r="C3126" s="113" t="s">
        <v>5497</v>
      </c>
      <c r="D3126" s="113" t="s">
        <v>5498</v>
      </c>
      <c r="E3126" s="113" t="s">
        <v>790</v>
      </c>
      <c r="F3126" s="114">
        <v>55</v>
      </c>
      <c r="G3126" s="113" t="s">
        <v>5499</v>
      </c>
      <c r="H3126" s="113" t="s">
        <v>292</v>
      </c>
      <c r="I3126" s="113" t="s">
        <v>786</v>
      </c>
      <c r="J3126" s="113" t="s">
        <v>318</v>
      </c>
      <c r="K3126" s="113" t="s">
        <v>382</v>
      </c>
      <c r="L3126" s="113" t="s">
        <v>420</v>
      </c>
      <c r="M3126" s="113" t="s">
        <v>388</v>
      </c>
      <c r="N3126" s="113" t="s">
        <v>44</v>
      </c>
      <c r="O3126" s="113" t="s">
        <v>428</v>
      </c>
      <c r="P3126" s="113" t="s">
        <v>824</v>
      </c>
      <c r="Q3126" s="113">
        <v>171</v>
      </c>
      <c r="R3126" s="113" t="s">
        <v>53</v>
      </c>
      <c r="S3126" s="84" t="str">
        <f t="shared" si="336"/>
        <v>8-PANEL CAP HARRIS TWEED</v>
      </c>
      <c r="T3126" s="84" t="str">
        <f t="shared" si="339"/>
        <v>черный / бежевый</v>
      </c>
      <c r="Y3126" s="60">
        <f t="shared" si="340"/>
        <v>2</v>
      </c>
      <c r="Z3126" s="49">
        <f t="shared" si="341"/>
        <v>606</v>
      </c>
      <c r="AA3126" s="60">
        <f t="shared" si="342"/>
        <v>2606</v>
      </c>
    </row>
    <row r="3127" spans="1:27">
      <c r="A3127" s="84" t="str">
        <f t="shared" si="337"/>
        <v>6810204171</v>
      </c>
      <c r="B3127" s="84" t="str">
        <f t="shared" si="338"/>
        <v>02-606-00</v>
      </c>
      <c r="C3127" s="113" t="s">
        <v>5500</v>
      </c>
      <c r="D3127" s="113" t="s">
        <v>5498</v>
      </c>
      <c r="E3127" s="113" t="s">
        <v>787</v>
      </c>
      <c r="F3127" s="114">
        <v>57</v>
      </c>
      <c r="G3127" s="113" t="s">
        <v>5499</v>
      </c>
      <c r="H3127" s="113" t="s">
        <v>292</v>
      </c>
      <c r="I3127" s="113" t="s">
        <v>786</v>
      </c>
      <c r="J3127" s="113" t="s">
        <v>318</v>
      </c>
      <c r="K3127" s="113" t="s">
        <v>382</v>
      </c>
      <c r="L3127" s="113" t="s">
        <v>420</v>
      </c>
      <c r="M3127" s="113" t="s">
        <v>388</v>
      </c>
      <c r="N3127" s="113" t="s">
        <v>44</v>
      </c>
      <c r="O3127" s="113" t="s">
        <v>428</v>
      </c>
      <c r="P3127" s="113" t="s">
        <v>824</v>
      </c>
      <c r="Q3127" s="113">
        <v>171</v>
      </c>
      <c r="R3127" s="113" t="s">
        <v>53</v>
      </c>
      <c r="S3127" s="84" t="str">
        <f t="shared" si="336"/>
        <v>8-PANEL CAP HARRIS TWEED</v>
      </c>
      <c r="T3127" s="84" t="str">
        <f t="shared" si="339"/>
        <v>черный / бежевый</v>
      </c>
      <c r="Y3127" s="60">
        <f t="shared" si="340"/>
        <v>2</v>
      </c>
      <c r="Z3127" s="49">
        <f t="shared" si="341"/>
        <v>606</v>
      </c>
      <c r="AA3127" s="60">
        <f t="shared" si="342"/>
        <v>2606</v>
      </c>
    </row>
    <row r="3128" spans="1:27">
      <c r="A3128" s="84" t="str">
        <f t="shared" si="337"/>
        <v>6810204171</v>
      </c>
      <c r="B3128" s="84" t="str">
        <f t="shared" si="338"/>
        <v>02-606-00</v>
      </c>
      <c r="C3128" s="113" t="s">
        <v>5501</v>
      </c>
      <c r="D3128" s="113" t="s">
        <v>5498</v>
      </c>
      <c r="E3128" s="113" t="s">
        <v>785</v>
      </c>
      <c r="F3128" s="114">
        <v>59</v>
      </c>
      <c r="G3128" s="113" t="s">
        <v>5499</v>
      </c>
      <c r="H3128" s="113" t="s">
        <v>292</v>
      </c>
      <c r="I3128" s="113" t="s">
        <v>786</v>
      </c>
      <c r="J3128" s="113" t="s">
        <v>318</v>
      </c>
      <c r="K3128" s="113" t="s">
        <v>382</v>
      </c>
      <c r="L3128" s="113" t="s">
        <v>420</v>
      </c>
      <c r="M3128" s="113" t="s">
        <v>388</v>
      </c>
      <c r="N3128" s="113" t="s">
        <v>44</v>
      </c>
      <c r="O3128" s="113" t="s">
        <v>428</v>
      </c>
      <c r="P3128" s="113" t="s">
        <v>824</v>
      </c>
      <c r="Q3128" s="113">
        <v>171</v>
      </c>
      <c r="R3128" s="113" t="s">
        <v>53</v>
      </c>
      <c r="S3128" s="84" t="str">
        <f t="shared" si="336"/>
        <v>8-PANEL CAP HARRIS TWEED</v>
      </c>
      <c r="T3128" s="84" t="str">
        <f t="shared" si="339"/>
        <v>черный / бежевый</v>
      </c>
      <c r="Y3128" s="60">
        <f t="shared" si="340"/>
        <v>2</v>
      </c>
      <c r="Z3128" s="49">
        <f t="shared" si="341"/>
        <v>606</v>
      </c>
      <c r="AA3128" s="60">
        <f t="shared" si="342"/>
        <v>2606</v>
      </c>
    </row>
    <row r="3129" spans="1:27">
      <c r="A3129" s="84" t="str">
        <f t="shared" si="337"/>
        <v>6810204171</v>
      </c>
      <c r="B3129" s="84" t="str">
        <f t="shared" si="338"/>
        <v>02-606-00</v>
      </c>
      <c r="C3129" s="113" t="s">
        <v>5502</v>
      </c>
      <c r="D3129" s="113" t="s">
        <v>5498</v>
      </c>
      <c r="E3129" s="113" t="s">
        <v>788</v>
      </c>
      <c r="F3129" s="114">
        <v>61</v>
      </c>
      <c r="G3129" s="113" t="s">
        <v>5499</v>
      </c>
      <c r="H3129" s="113" t="s">
        <v>292</v>
      </c>
      <c r="I3129" s="113" t="s">
        <v>786</v>
      </c>
      <c r="J3129" s="113" t="s">
        <v>318</v>
      </c>
      <c r="K3129" s="113" t="s">
        <v>382</v>
      </c>
      <c r="L3129" s="113" t="s">
        <v>420</v>
      </c>
      <c r="M3129" s="113" t="s">
        <v>388</v>
      </c>
      <c r="N3129" s="113" t="s">
        <v>44</v>
      </c>
      <c r="O3129" s="113" t="s">
        <v>428</v>
      </c>
      <c r="P3129" s="113" t="s">
        <v>824</v>
      </c>
      <c r="Q3129" s="113">
        <v>171</v>
      </c>
      <c r="R3129" s="113" t="s">
        <v>53</v>
      </c>
      <c r="S3129" s="84" t="str">
        <f t="shared" si="336"/>
        <v>8-PANEL CAP HARRIS TWEED</v>
      </c>
      <c r="T3129" s="84" t="str">
        <f t="shared" si="339"/>
        <v>черный / бежевый</v>
      </c>
      <c r="Y3129" s="60">
        <f t="shared" si="340"/>
        <v>2</v>
      </c>
      <c r="Z3129" s="49">
        <f t="shared" si="341"/>
        <v>606</v>
      </c>
      <c r="AA3129" s="60">
        <f t="shared" si="342"/>
        <v>2606</v>
      </c>
    </row>
    <row r="3130" spans="1:27">
      <c r="A3130" s="84" t="str">
        <f t="shared" si="337"/>
        <v>6810204171</v>
      </c>
      <c r="B3130" s="84" t="str">
        <f t="shared" si="338"/>
        <v>02-606-00</v>
      </c>
      <c r="C3130" s="113" t="s">
        <v>5503</v>
      </c>
      <c r="D3130" s="113" t="s">
        <v>5498</v>
      </c>
      <c r="E3130" s="113" t="s">
        <v>789</v>
      </c>
      <c r="F3130" s="114">
        <v>63</v>
      </c>
      <c r="G3130" s="113" t="s">
        <v>5499</v>
      </c>
      <c r="H3130" s="113" t="s">
        <v>292</v>
      </c>
      <c r="I3130" s="113" t="s">
        <v>786</v>
      </c>
      <c r="J3130" s="113" t="s">
        <v>318</v>
      </c>
      <c r="K3130" s="113" t="s">
        <v>382</v>
      </c>
      <c r="L3130" s="113" t="s">
        <v>420</v>
      </c>
      <c r="M3130" s="113" t="s">
        <v>388</v>
      </c>
      <c r="N3130" s="113" t="s">
        <v>44</v>
      </c>
      <c r="O3130" s="113" t="s">
        <v>428</v>
      </c>
      <c r="P3130" s="113" t="s">
        <v>824</v>
      </c>
      <c r="Q3130" s="113">
        <v>171</v>
      </c>
      <c r="R3130" s="113" t="s">
        <v>53</v>
      </c>
      <c r="S3130" s="84" t="str">
        <f t="shared" si="336"/>
        <v>8-PANEL CAP HARRIS TWEED</v>
      </c>
      <c r="T3130" s="84" t="str">
        <f t="shared" si="339"/>
        <v>черный / бежевый</v>
      </c>
      <c r="Y3130" s="60">
        <f t="shared" si="340"/>
        <v>2</v>
      </c>
      <c r="Z3130" s="49">
        <f t="shared" si="341"/>
        <v>606</v>
      </c>
      <c r="AA3130" s="60">
        <f t="shared" si="342"/>
        <v>2606</v>
      </c>
    </row>
    <row r="3131" spans="1:27">
      <c r="A3131" s="84" t="str">
        <f t="shared" si="337"/>
        <v>68401016</v>
      </c>
      <c r="B3131" s="84" t="str">
        <f t="shared" si="338"/>
        <v>02-091-91</v>
      </c>
      <c r="C3131" s="113" t="s">
        <v>5504</v>
      </c>
      <c r="D3131" s="113" t="s">
        <v>5505</v>
      </c>
      <c r="E3131" s="113" t="s">
        <v>813</v>
      </c>
      <c r="F3131" s="114">
        <v>56</v>
      </c>
      <c r="G3131" s="113" t="s">
        <v>1150</v>
      </c>
      <c r="H3131" s="113" t="s">
        <v>271</v>
      </c>
      <c r="I3131" s="113" t="s">
        <v>1026</v>
      </c>
      <c r="J3131" s="113" t="s">
        <v>318</v>
      </c>
      <c r="K3131" s="113" t="s">
        <v>382</v>
      </c>
      <c r="L3131" s="113" t="s">
        <v>420</v>
      </c>
      <c r="M3131" s="113" t="s">
        <v>388</v>
      </c>
      <c r="N3131" s="113" t="s">
        <v>44</v>
      </c>
      <c r="O3131" s="113" t="s">
        <v>433</v>
      </c>
      <c r="P3131" s="113" t="s">
        <v>824</v>
      </c>
      <c r="Q3131" s="113">
        <v>6</v>
      </c>
      <c r="R3131" s="113" t="s">
        <v>86</v>
      </c>
      <c r="S3131" s="84" t="str">
        <f t="shared" si="336"/>
        <v>HATTERAS</v>
      </c>
      <c r="T3131" s="84" t="str">
        <f t="shared" si="339"/>
        <v>темно-коричневый</v>
      </c>
      <c r="Y3131" s="60">
        <f t="shared" si="340"/>
        <v>2</v>
      </c>
      <c r="Z3131" s="49">
        <f t="shared" si="341"/>
        <v>91</v>
      </c>
      <c r="AA3131" s="60">
        <f t="shared" si="342"/>
        <v>2091</v>
      </c>
    </row>
    <row r="3132" spans="1:27">
      <c r="A3132" s="84" t="str">
        <f t="shared" si="337"/>
        <v>68401016</v>
      </c>
      <c r="B3132" s="84" t="str">
        <f t="shared" si="338"/>
        <v>02-091-91</v>
      </c>
      <c r="C3132" s="113" t="s">
        <v>5506</v>
      </c>
      <c r="D3132" s="113" t="s">
        <v>5505</v>
      </c>
      <c r="E3132" s="113" t="s">
        <v>797</v>
      </c>
      <c r="F3132" s="114">
        <v>58</v>
      </c>
      <c r="G3132" s="113" t="s">
        <v>1150</v>
      </c>
      <c r="H3132" s="113" t="s">
        <v>271</v>
      </c>
      <c r="I3132" s="113" t="s">
        <v>1026</v>
      </c>
      <c r="J3132" s="113" t="s">
        <v>318</v>
      </c>
      <c r="K3132" s="113" t="s">
        <v>382</v>
      </c>
      <c r="L3132" s="113" t="s">
        <v>420</v>
      </c>
      <c r="M3132" s="113" t="s">
        <v>388</v>
      </c>
      <c r="N3132" s="113" t="s">
        <v>44</v>
      </c>
      <c r="O3132" s="113" t="s">
        <v>433</v>
      </c>
      <c r="P3132" s="113" t="s">
        <v>824</v>
      </c>
      <c r="Q3132" s="113">
        <v>6</v>
      </c>
      <c r="R3132" s="113" t="s">
        <v>86</v>
      </c>
      <c r="S3132" s="84" t="str">
        <f t="shared" si="336"/>
        <v>HATTERAS</v>
      </c>
      <c r="T3132" s="84" t="str">
        <f t="shared" si="339"/>
        <v>темно-коричневый</v>
      </c>
      <c r="Y3132" s="60">
        <f t="shared" si="340"/>
        <v>2</v>
      </c>
      <c r="Z3132" s="49">
        <f t="shared" si="341"/>
        <v>91</v>
      </c>
      <c r="AA3132" s="60">
        <f t="shared" si="342"/>
        <v>2091</v>
      </c>
    </row>
    <row r="3133" spans="1:27">
      <c r="A3133" s="84" t="str">
        <f t="shared" si="337"/>
        <v>68401016</v>
      </c>
      <c r="B3133" s="84" t="str">
        <f t="shared" si="338"/>
        <v>02-091-91</v>
      </c>
      <c r="C3133" s="113" t="s">
        <v>5507</v>
      </c>
      <c r="D3133" s="113" t="s">
        <v>5505</v>
      </c>
      <c r="E3133" s="113" t="s">
        <v>798</v>
      </c>
      <c r="F3133" s="114">
        <v>60</v>
      </c>
      <c r="G3133" s="113" t="s">
        <v>1150</v>
      </c>
      <c r="H3133" s="113" t="s">
        <v>271</v>
      </c>
      <c r="I3133" s="113" t="s">
        <v>1026</v>
      </c>
      <c r="J3133" s="113" t="s">
        <v>318</v>
      </c>
      <c r="K3133" s="113" t="s">
        <v>382</v>
      </c>
      <c r="L3133" s="113" t="s">
        <v>420</v>
      </c>
      <c r="M3133" s="113" t="s">
        <v>388</v>
      </c>
      <c r="N3133" s="113" t="s">
        <v>44</v>
      </c>
      <c r="O3133" s="113" t="s">
        <v>433</v>
      </c>
      <c r="P3133" s="113" t="s">
        <v>824</v>
      </c>
      <c r="Q3133" s="113">
        <v>6</v>
      </c>
      <c r="R3133" s="113" t="s">
        <v>86</v>
      </c>
      <c r="S3133" s="84" t="str">
        <f t="shared" si="336"/>
        <v>HATTERAS</v>
      </c>
      <c r="T3133" s="84" t="str">
        <f t="shared" si="339"/>
        <v>темно-коричневый</v>
      </c>
      <c r="Y3133" s="60">
        <f t="shared" si="340"/>
        <v>2</v>
      </c>
      <c r="Z3133" s="49">
        <f t="shared" si="341"/>
        <v>91</v>
      </c>
      <c r="AA3133" s="60">
        <f t="shared" si="342"/>
        <v>2091</v>
      </c>
    </row>
    <row r="3134" spans="1:27">
      <c r="A3134" s="84" t="str">
        <f t="shared" si="337"/>
        <v>68401016</v>
      </c>
      <c r="B3134" s="84" t="str">
        <f t="shared" si="338"/>
        <v>02-091-91</v>
      </c>
      <c r="C3134" s="113" t="s">
        <v>5508</v>
      </c>
      <c r="D3134" s="113" t="s">
        <v>5505</v>
      </c>
      <c r="E3134" s="113" t="s">
        <v>835</v>
      </c>
      <c r="F3134" s="114">
        <v>62</v>
      </c>
      <c r="G3134" s="113" t="s">
        <v>1150</v>
      </c>
      <c r="H3134" s="113" t="s">
        <v>271</v>
      </c>
      <c r="I3134" s="113" t="s">
        <v>1026</v>
      </c>
      <c r="J3134" s="113" t="s">
        <v>318</v>
      </c>
      <c r="K3134" s="113" t="s">
        <v>382</v>
      </c>
      <c r="L3134" s="113" t="s">
        <v>420</v>
      </c>
      <c r="M3134" s="113" t="s">
        <v>388</v>
      </c>
      <c r="N3134" s="113" t="s">
        <v>44</v>
      </c>
      <c r="O3134" s="113" t="s">
        <v>433</v>
      </c>
      <c r="P3134" s="113" t="s">
        <v>824</v>
      </c>
      <c r="Q3134" s="113">
        <v>6</v>
      </c>
      <c r="R3134" s="113" t="s">
        <v>86</v>
      </c>
      <c r="S3134" s="84" t="str">
        <f t="shared" si="336"/>
        <v>HATTERAS</v>
      </c>
      <c r="T3134" s="84" t="str">
        <f t="shared" si="339"/>
        <v>темно-коричневый</v>
      </c>
      <c r="Y3134" s="60">
        <f t="shared" si="340"/>
        <v>2</v>
      </c>
      <c r="Z3134" s="49">
        <f t="shared" si="341"/>
        <v>91</v>
      </c>
      <c r="AA3134" s="60">
        <f t="shared" si="342"/>
        <v>2091</v>
      </c>
    </row>
    <row r="3135" spans="1:27">
      <c r="A3135" s="84" t="str">
        <f t="shared" si="337"/>
        <v>6840309268</v>
      </c>
      <c r="B3135" s="84" t="str">
        <f t="shared" si="338"/>
        <v>02-607-14</v>
      </c>
      <c r="C3135" s="113" t="s">
        <v>5509</v>
      </c>
      <c r="D3135" s="113" t="s">
        <v>5510</v>
      </c>
      <c r="E3135" s="113" t="s">
        <v>787</v>
      </c>
      <c r="F3135" s="114">
        <v>57</v>
      </c>
      <c r="G3135" s="113" t="s">
        <v>5511</v>
      </c>
      <c r="H3135" s="113" t="s">
        <v>86</v>
      </c>
      <c r="I3135" s="113" t="s">
        <v>5512</v>
      </c>
      <c r="J3135" s="113" t="s">
        <v>318</v>
      </c>
      <c r="K3135" s="113" t="s">
        <v>382</v>
      </c>
      <c r="L3135" s="113" t="s">
        <v>420</v>
      </c>
      <c r="M3135" s="113" t="s">
        <v>388</v>
      </c>
      <c r="N3135" s="113" t="s">
        <v>44</v>
      </c>
      <c r="O3135" s="113" t="s">
        <v>428</v>
      </c>
      <c r="P3135" s="113" t="s">
        <v>824</v>
      </c>
      <c r="Q3135" s="113">
        <v>268</v>
      </c>
      <c r="R3135" s="113" t="s">
        <v>86</v>
      </c>
      <c r="S3135" s="84" t="str">
        <f t="shared" si="336"/>
        <v>HATTERAS VIRGIN WOOL/SILK</v>
      </c>
      <c r="T3135" s="84" t="str">
        <f t="shared" si="339"/>
        <v>коричневый</v>
      </c>
      <c r="Y3135" s="60">
        <f t="shared" si="340"/>
        <v>2</v>
      </c>
      <c r="Z3135" s="49">
        <f t="shared" si="341"/>
        <v>607</v>
      </c>
      <c r="AA3135" s="60">
        <f t="shared" si="342"/>
        <v>2607</v>
      </c>
    </row>
    <row r="3136" spans="1:27">
      <c r="A3136" s="84" t="str">
        <f t="shared" si="337"/>
        <v>6840309268</v>
      </c>
      <c r="B3136" s="84" t="str">
        <f t="shared" si="338"/>
        <v>02-607-14</v>
      </c>
      <c r="C3136" s="113" t="s">
        <v>5513</v>
      </c>
      <c r="D3136" s="113" t="s">
        <v>5510</v>
      </c>
      <c r="E3136" s="113" t="s">
        <v>797</v>
      </c>
      <c r="F3136" s="114">
        <v>58</v>
      </c>
      <c r="G3136" s="113" t="s">
        <v>5511</v>
      </c>
      <c r="H3136" s="113" t="s">
        <v>86</v>
      </c>
      <c r="I3136" s="113" t="s">
        <v>5512</v>
      </c>
      <c r="J3136" s="113" t="s">
        <v>318</v>
      </c>
      <c r="K3136" s="113" t="s">
        <v>382</v>
      </c>
      <c r="L3136" s="113" t="s">
        <v>420</v>
      </c>
      <c r="M3136" s="113" t="s">
        <v>388</v>
      </c>
      <c r="N3136" s="113" t="s">
        <v>44</v>
      </c>
      <c r="O3136" s="113" t="s">
        <v>428</v>
      </c>
      <c r="P3136" s="113" t="s">
        <v>824</v>
      </c>
      <c r="Q3136" s="113">
        <v>268</v>
      </c>
      <c r="R3136" s="113" t="s">
        <v>86</v>
      </c>
      <c r="S3136" s="84" t="str">
        <f t="shared" si="336"/>
        <v>HATTERAS VIRGIN WOOL/SILK</v>
      </c>
      <c r="T3136" s="84" t="str">
        <f t="shared" si="339"/>
        <v>коричневый</v>
      </c>
      <c r="Y3136" s="60">
        <f t="shared" si="340"/>
        <v>2</v>
      </c>
      <c r="Z3136" s="49">
        <f t="shared" si="341"/>
        <v>607</v>
      </c>
      <c r="AA3136" s="60">
        <f t="shared" si="342"/>
        <v>2607</v>
      </c>
    </row>
    <row r="3137" spans="1:27">
      <c r="A3137" s="84" t="str">
        <f t="shared" si="337"/>
        <v>6840309268</v>
      </c>
      <c r="B3137" s="84" t="str">
        <f t="shared" si="338"/>
        <v>02-607-14</v>
      </c>
      <c r="C3137" s="113" t="s">
        <v>5514</v>
      </c>
      <c r="D3137" s="113" t="s">
        <v>5510</v>
      </c>
      <c r="E3137" s="113" t="s">
        <v>785</v>
      </c>
      <c r="F3137" s="114">
        <v>59</v>
      </c>
      <c r="G3137" s="113" t="s">
        <v>5511</v>
      </c>
      <c r="H3137" s="113" t="s">
        <v>86</v>
      </c>
      <c r="I3137" s="113" t="s">
        <v>5512</v>
      </c>
      <c r="J3137" s="113" t="s">
        <v>318</v>
      </c>
      <c r="K3137" s="113" t="s">
        <v>382</v>
      </c>
      <c r="L3137" s="113" t="s">
        <v>420</v>
      </c>
      <c r="M3137" s="113" t="s">
        <v>388</v>
      </c>
      <c r="N3137" s="113" t="s">
        <v>44</v>
      </c>
      <c r="O3137" s="113" t="s">
        <v>428</v>
      </c>
      <c r="P3137" s="113" t="s">
        <v>824</v>
      </c>
      <c r="Q3137" s="113">
        <v>268</v>
      </c>
      <c r="R3137" s="113" t="s">
        <v>86</v>
      </c>
      <c r="S3137" s="84" t="str">
        <f t="shared" si="336"/>
        <v>HATTERAS VIRGIN WOOL/SILK</v>
      </c>
      <c r="T3137" s="84" t="str">
        <f t="shared" si="339"/>
        <v>коричневый</v>
      </c>
      <c r="Y3137" s="60">
        <f t="shared" si="340"/>
        <v>2</v>
      </c>
      <c r="Z3137" s="49">
        <f t="shared" si="341"/>
        <v>607</v>
      </c>
      <c r="AA3137" s="60">
        <f t="shared" si="342"/>
        <v>2607</v>
      </c>
    </row>
    <row r="3138" spans="1:27">
      <c r="A3138" s="84" t="str">
        <f t="shared" si="337"/>
        <v>6840309268</v>
      </c>
      <c r="B3138" s="84" t="str">
        <f t="shared" si="338"/>
        <v>02-607-14</v>
      </c>
      <c r="C3138" s="113" t="s">
        <v>5515</v>
      </c>
      <c r="D3138" s="113" t="s">
        <v>5510</v>
      </c>
      <c r="E3138" s="113" t="s">
        <v>798</v>
      </c>
      <c r="F3138" s="114">
        <v>60</v>
      </c>
      <c r="G3138" s="113" t="s">
        <v>5511</v>
      </c>
      <c r="H3138" s="113" t="s">
        <v>86</v>
      </c>
      <c r="I3138" s="113" t="s">
        <v>5512</v>
      </c>
      <c r="J3138" s="113" t="s">
        <v>318</v>
      </c>
      <c r="K3138" s="113" t="s">
        <v>382</v>
      </c>
      <c r="L3138" s="113" t="s">
        <v>420</v>
      </c>
      <c r="M3138" s="113" t="s">
        <v>388</v>
      </c>
      <c r="N3138" s="113" t="s">
        <v>44</v>
      </c>
      <c r="O3138" s="113" t="s">
        <v>428</v>
      </c>
      <c r="P3138" s="113" t="s">
        <v>824</v>
      </c>
      <c r="Q3138" s="113">
        <v>268</v>
      </c>
      <c r="R3138" s="113" t="s">
        <v>86</v>
      </c>
      <c r="S3138" s="84" t="str">
        <f t="shared" ref="S3138:S3201" si="343">IF(A3138&lt;&gt;"",IF(FIND(" ",G3138)&gt;=1,MID(G3138,FIND(" ",G3138)+1,LEN(G3138)),""),"")</f>
        <v>HATTERAS VIRGIN WOOL/SILK</v>
      </c>
      <c r="T3138" s="84" t="str">
        <f t="shared" si="339"/>
        <v>коричневый</v>
      </c>
      <c r="Y3138" s="60">
        <f t="shared" si="340"/>
        <v>2</v>
      </c>
      <c r="Z3138" s="49">
        <f t="shared" si="341"/>
        <v>607</v>
      </c>
      <c r="AA3138" s="60">
        <f t="shared" si="342"/>
        <v>2607</v>
      </c>
    </row>
    <row r="3139" spans="1:27">
      <c r="A3139" s="84" t="str">
        <f t="shared" ref="A3139:A3202" si="344">IF(G3139&amp;Q3139&lt;&gt;"",IF(FIND(" ",G3139)&gt;=1,MID(G3139,1,FIND(" ",G3139)-1)&amp;Q3139,G3139&amp;Q3139),"")</f>
        <v>6840309268</v>
      </c>
      <c r="B3139" s="84" t="str">
        <f t="shared" ref="B3139:B3202" si="345">IF(C3139&lt;&gt;"",LEFT(C3139,9),"")</f>
        <v>02-607-14</v>
      </c>
      <c r="C3139" s="113" t="s">
        <v>5516</v>
      </c>
      <c r="D3139" s="113" t="s">
        <v>5510</v>
      </c>
      <c r="E3139" s="113" t="s">
        <v>788</v>
      </c>
      <c r="F3139" s="114">
        <v>61</v>
      </c>
      <c r="G3139" s="113" t="s">
        <v>5511</v>
      </c>
      <c r="H3139" s="113" t="s">
        <v>86</v>
      </c>
      <c r="I3139" s="113" t="s">
        <v>5512</v>
      </c>
      <c r="J3139" s="113" t="s">
        <v>318</v>
      </c>
      <c r="K3139" s="113" t="s">
        <v>382</v>
      </c>
      <c r="L3139" s="113" t="s">
        <v>420</v>
      </c>
      <c r="M3139" s="113" t="s">
        <v>388</v>
      </c>
      <c r="N3139" s="113" t="s">
        <v>44</v>
      </c>
      <c r="O3139" s="113" t="s">
        <v>428</v>
      </c>
      <c r="P3139" s="113" t="s">
        <v>824</v>
      </c>
      <c r="Q3139" s="113">
        <v>268</v>
      </c>
      <c r="R3139" s="113" t="s">
        <v>86</v>
      </c>
      <c r="S3139" s="84" t="str">
        <f t="shared" si="343"/>
        <v>HATTERAS VIRGIN WOOL/SILK</v>
      </c>
      <c r="T3139" s="84" t="str">
        <f t="shared" ref="T3139:T3202" si="346">IF(H3139&lt;&gt;"",H3139,"")</f>
        <v>коричневый</v>
      </c>
      <c r="Y3139" s="60">
        <f t="shared" ref="Y3139:Y3202" si="347">IFERROR(VALUE(MID($C3139,1,2)),0)</f>
        <v>2</v>
      </c>
      <c r="Z3139" s="49">
        <f t="shared" ref="Z3139:Z3202" si="348">IFERROR(VALUE(MID($C3139,4,3)),0)</f>
        <v>607</v>
      </c>
      <c r="AA3139" s="60">
        <f t="shared" ref="AA3139:AA3202" si="349">VALUE(RIGHT("00"&amp;Y3139,2)&amp;RIGHT("000"&amp;Z3139,3))</f>
        <v>2607</v>
      </c>
    </row>
    <row r="3140" spans="1:27">
      <c r="A3140" s="84" t="str">
        <f t="shared" si="344"/>
        <v>6840309268</v>
      </c>
      <c r="B3140" s="84" t="str">
        <f t="shared" si="345"/>
        <v>02-607-14</v>
      </c>
      <c r="C3140" s="113" t="s">
        <v>5517</v>
      </c>
      <c r="D3140" s="113" t="s">
        <v>5510</v>
      </c>
      <c r="E3140" s="113" t="s">
        <v>835</v>
      </c>
      <c r="F3140" s="114">
        <v>62</v>
      </c>
      <c r="G3140" s="113" t="s">
        <v>5511</v>
      </c>
      <c r="H3140" s="113" t="s">
        <v>86</v>
      </c>
      <c r="I3140" s="113" t="s">
        <v>5512</v>
      </c>
      <c r="J3140" s="113" t="s">
        <v>318</v>
      </c>
      <c r="K3140" s="113" t="s">
        <v>382</v>
      </c>
      <c r="L3140" s="113" t="s">
        <v>420</v>
      </c>
      <c r="M3140" s="113" t="s">
        <v>388</v>
      </c>
      <c r="N3140" s="113" t="s">
        <v>44</v>
      </c>
      <c r="O3140" s="113" t="s">
        <v>428</v>
      </c>
      <c r="P3140" s="113" t="s">
        <v>824</v>
      </c>
      <c r="Q3140" s="113">
        <v>268</v>
      </c>
      <c r="R3140" s="113" t="s">
        <v>86</v>
      </c>
      <c r="S3140" s="84" t="str">
        <f t="shared" si="343"/>
        <v>HATTERAS VIRGIN WOOL/SILK</v>
      </c>
      <c r="T3140" s="84" t="str">
        <f t="shared" si="346"/>
        <v>коричневый</v>
      </c>
      <c r="Y3140" s="60">
        <f t="shared" si="347"/>
        <v>2</v>
      </c>
      <c r="Z3140" s="49">
        <f t="shared" si="348"/>
        <v>607</v>
      </c>
      <c r="AA3140" s="60">
        <f t="shared" si="349"/>
        <v>2607</v>
      </c>
    </row>
    <row r="3141" spans="1:27">
      <c r="A3141" s="84" t="str">
        <f t="shared" si="344"/>
        <v>6840332261</v>
      </c>
      <c r="B3141" s="84" t="str">
        <f t="shared" si="345"/>
        <v>02-608-05</v>
      </c>
      <c r="C3141" s="113" t="s">
        <v>5518</v>
      </c>
      <c r="D3141" s="113" t="s">
        <v>5519</v>
      </c>
      <c r="E3141" s="113" t="s">
        <v>813</v>
      </c>
      <c r="F3141" s="114">
        <v>56</v>
      </c>
      <c r="G3141" s="113" t="s">
        <v>5520</v>
      </c>
      <c r="H3141" s="113" t="s">
        <v>86</v>
      </c>
      <c r="I3141" s="113" t="s">
        <v>786</v>
      </c>
      <c r="J3141" s="113" t="s">
        <v>318</v>
      </c>
      <c r="K3141" s="113" t="s">
        <v>382</v>
      </c>
      <c r="L3141" s="113" t="s">
        <v>420</v>
      </c>
      <c r="M3141" s="113" t="s">
        <v>388</v>
      </c>
      <c r="N3141" s="113" t="s">
        <v>44</v>
      </c>
      <c r="O3141" s="113" t="s">
        <v>433</v>
      </c>
      <c r="P3141" s="113" t="s">
        <v>824</v>
      </c>
      <c r="Q3141" s="113">
        <v>261</v>
      </c>
      <c r="R3141" s="113" t="s">
        <v>86</v>
      </c>
      <c r="S3141" s="84" t="str">
        <f t="shared" si="343"/>
        <v>HATTERAS WOOL CHECK</v>
      </c>
      <c r="T3141" s="84" t="str">
        <f t="shared" si="346"/>
        <v>коричневый</v>
      </c>
      <c r="Y3141" s="60">
        <f t="shared" si="347"/>
        <v>2</v>
      </c>
      <c r="Z3141" s="49">
        <f t="shared" si="348"/>
        <v>608</v>
      </c>
      <c r="AA3141" s="60">
        <f t="shared" si="349"/>
        <v>2608</v>
      </c>
    </row>
    <row r="3142" spans="1:27">
      <c r="A3142" s="84" t="str">
        <f t="shared" si="344"/>
        <v>6840332261</v>
      </c>
      <c r="B3142" s="84" t="str">
        <f t="shared" si="345"/>
        <v>02-608-05</v>
      </c>
      <c r="C3142" s="113" t="s">
        <v>5521</v>
      </c>
      <c r="D3142" s="113" t="s">
        <v>5519</v>
      </c>
      <c r="E3142" s="113" t="s">
        <v>787</v>
      </c>
      <c r="F3142" s="114">
        <v>57</v>
      </c>
      <c r="G3142" s="113" t="s">
        <v>5520</v>
      </c>
      <c r="H3142" s="113" t="s">
        <v>86</v>
      </c>
      <c r="I3142" s="113" t="s">
        <v>786</v>
      </c>
      <c r="J3142" s="113" t="s">
        <v>318</v>
      </c>
      <c r="K3142" s="113" t="s">
        <v>382</v>
      </c>
      <c r="L3142" s="113" t="s">
        <v>420</v>
      </c>
      <c r="M3142" s="113" t="s">
        <v>388</v>
      </c>
      <c r="N3142" s="113" t="s">
        <v>44</v>
      </c>
      <c r="O3142" s="113" t="s">
        <v>433</v>
      </c>
      <c r="P3142" s="113" t="s">
        <v>824</v>
      </c>
      <c r="Q3142" s="113">
        <v>261</v>
      </c>
      <c r="R3142" s="113" t="s">
        <v>86</v>
      </c>
      <c r="S3142" s="84" t="str">
        <f t="shared" si="343"/>
        <v>HATTERAS WOOL CHECK</v>
      </c>
      <c r="T3142" s="84" t="str">
        <f t="shared" si="346"/>
        <v>коричневый</v>
      </c>
      <c r="Y3142" s="60">
        <f t="shared" si="347"/>
        <v>2</v>
      </c>
      <c r="Z3142" s="49">
        <f t="shared" si="348"/>
        <v>608</v>
      </c>
      <c r="AA3142" s="60">
        <f t="shared" si="349"/>
        <v>2608</v>
      </c>
    </row>
    <row r="3143" spans="1:27">
      <c r="A3143" s="84" t="str">
        <f t="shared" si="344"/>
        <v>6840332261</v>
      </c>
      <c r="B3143" s="84" t="str">
        <f t="shared" si="345"/>
        <v>02-608-05</v>
      </c>
      <c r="C3143" s="113" t="s">
        <v>5522</v>
      </c>
      <c r="D3143" s="113" t="s">
        <v>5519</v>
      </c>
      <c r="E3143" s="113" t="s">
        <v>797</v>
      </c>
      <c r="F3143" s="114">
        <v>58</v>
      </c>
      <c r="G3143" s="113" t="s">
        <v>5520</v>
      </c>
      <c r="H3143" s="113" t="s">
        <v>86</v>
      </c>
      <c r="I3143" s="113" t="s">
        <v>786</v>
      </c>
      <c r="J3143" s="113" t="s">
        <v>318</v>
      </c>
      <c r="K3143" s="113" t="s">
        <v>382</v>
      </c>
      <c r="L3143" s="113" t="s">
        <v>420</v>
      </c>
      <c r="M3143" s="113" t="s">
        <v>388</v>
      </c>
      <c r="N3143" s="113" t="s">
        <v>44</v>
      </c>
      <c r="O3143" s="113" t="s">
        <v>433</v>
      </c>
      <c r="P3143" s="113" t="s">
        <v>824</v>
      </c>
      <c r="Q3143" s="113">
        <v>261</v>
      </c>
      <c r="R3143" s="113" t="s">
        <v>86</v>
      </c>
      <c r="S3143" s="84" t="str">
        <f t="shared" si="343"/>
        <v>HATTERAS WOOL CHECK</v>
      </c>
      <c r="T3143" s="84" t="str">
        <f t="shared" si="346"/>
        <v>коричневый</v>
      </c>
      <c r="Y3143" s="60">
        <f t="shared" si="347"/>
        <v>2</v>
      </c>
      <c r="Z3143" s="49">
        <f t="shared" si="348"/>
        <v>608</v>
      </c>
      <c r="AA3143" s="60">
        <f t="shared" si="349"/>
        <v>2608</v>
      </c>
    </row>
    <row r="3144" spans="1:27">
      <c r="A3144" s="84" t="str">
        <f t="shared" si="344"/>
        <v>6840332261</v>
      </c>
      <c r="B3144" s="84" t="str">
        <f t="shared" si="345"/>
        <v>02-608-05</v>
      </c>
      <c r="C3144" s="113" t="s">
        <v>5523</v>
      </c>
      <c r="D3144" s="113" t="s">
        <v>5519</v>
      </c>
      <c r="E3144" s="113" t="s">
        <v>785</v>
      </c>
      <c r="F3144" s="114">
        <v>59</v>
      </c>
      <c r="G3144" s="113" t="s">
        <v>5520</v>
      </c>
      <c r="H3144" s="113" t="s">
        <v>86</v>
      </c>
      <c r="I3144" s="113" t="s">
        <v>786</v>
      </c>
      <c r="J3144" s="113" t="s">
        <v>318</v>
      </c>
      <c r="K3144" s="113" t="s">
        <v>382</v>
      </c>
      <c r="L3144" s="113" t="s">
        <v>420</v>
      </c>
      <c r="M3144" s="113" t="s">
        <v>388</v>
      </c>
      <c r="N3144" s="113" t="s">
        <v>44</v>
      </c>
      <c r="O3144" s="113" t="s">
        <v>433</v>
      </c>
      <c r="P3144" s="113" t="s">
        <v>824</v>
      </c>
      <c r="Q3144" s="113">
        <v>261</v>
      </c>
      <c r="R3144" s="113" t="s">
        <v>86</v>
      </c>
      <c r="S3144" s="84" t="str">
        <f t="shared" si="343"/>
        <v>HATTERAS WOOL CHECK</v>
      </c>
      <c r="T3144" s="84" t="str">
        <f t="shared" si="346"/>
        <v>коричневый</v>
      </c>
      <c r="Y3144" s="60">
        <f t="shared" si="347"/>
        <v>2</v>
      </c>
      <c r="Z3144" s="49">
        <f t="shared" si="348"/>
        <v>608</v>
      </c>
      <c r="AA3144" s="60">
        <f t="shared" si="349"/>
        <v>2608</v>
      </c>
    </row>
    <row r="3145" spans="1:27">
      <c r="A3145" s="84" t="str">
        <f t="shared" si="344"/>
        <v>6840332261</v>
      </c>
      <c r="B3145" s="84" t="str">
        <f t="shared" si="345"/>
        <v>02-608-05</v>
      </c>
      <c r="C3145" s="113" t="s">
        <v>5524</v>
      </c>
      <c r="D3145" s="113" t="s">
        <v>5519</v>
      </c>
      <c r="E3145" s="113" t="s">
        <v>798</v>
      </c>
      <c r="F3145" s="114">
        <v>60</v>
      </c>
      <c r="G3145" s="113" t="s">
        <v>5520</v>
      </c>
      <c r="H3145" s="113" t="s">
        <v>86</v>
      </c>
      <c r="I3145" s="113" t="s">
        <v>786</v>
      </c>
      <c r="J3145" s="113" t="s">
        <v>318</v>
      </c>
      <c r="K3145" s="113" t="s">
        <v>382</v>
      </c>
      <c r="L3145" s="113" t="s">
        <v>420</v>
      </c>
      <c r="M3145" s="113" t="s">
        <v>388</v>
      </c>
      <c r="N3145" s="113" t="s">
        <v>44</v>
      </c>
      <c r="O3145" s="113" t="s">
        <v>433</v>
      </c>
      <c r="P3145" s="113" t="s">
        <v>824</v>
      </c>
      <c r="Q3145" s="113">
        <v>261</v>
      </c>
      <c r="R3145" s="113" t="s">
        <v>86</v>
      </c>
      <c r="S3145" s="84" t="str">
        <f t="shared" si="343"/>
        <v>HATTERAS WOOL CHECK</v>
      </c>
      <c r="T3145" s="84" t="str">
        <f t="shared" si="346"/>
        <v>коричневый</v>
      </c>
      <c r="Y3145" s="60">
        <f t="shared" si="347"/>
        <v>2</v>
      </c>
      <c r="Z3145" s="49">
        <f t="shared" si="348"/>
        <v>608</v>
      </c>
      <c r="AA3145" s="60">
        <f t="shared" si="349"/>
        <v>2608</v>
      </c>
    </row>
    <row r="3146" spans="1:27">
      <c r="A3146" s="84" t="str">
        <f t="shared" si="344"/>
        <v>6840332261</v>
      </c>
      <c r="B3146" s="84" t="str">
        <f t="shared" si="345"/>
        <v>02-608-05</v>
      </c>
      <c r="C3146" s="113" t="s">
        <v>5525</v>
      </c>
      <c r="D3146" s="113" t="s">
        <v>5519</v>
      </c>
      <c r="E3146" s="113" t="s">
        <v>788</v>
      </c>
      <c r="F3146" s="114">
        <v>61</v>
      </c>
      <c r="G3146" s="113" t="s">
        <v>5520</v>
      </c>
      <c r="H3146" s="113" t="s">
        <v>86</v>
      </c>
      <c r="I3146" s="113" t="s">
        <v>786</v>
      </c>
      <c r="J3146" s="113" t="s">
        <v>318</v>
      </c>
      <c r="K3146" s="113" t="s">
        <v>382</v>
      </c>
      <c r="L3146" s="113" t="s">
        <v>420</v>
      </c>
      <c r="M3146" s="113" t="s">
        <v>388</v>
      </c>
      <c r="N3146" s="113" t="s">
        <v>44</v>
      </c>
      <c r="O3146" s="113" t="s">
        <v>433</v>
      </c>
      <c r="P3146" s="113" t="s">
        <v>824</v>
      </c>
      <c r="Q3146" s="113">
        <v>261</v>
      </c>
      <c r="R3146" s="113" t="s">
        <v>86</v>
      </c>
      <c r="S3146" s="84" t="str">
        <f t="shared" si="343"/>
        <v>HATTERAS WOOL CHECK</v>
      </c>
      <c r="T3146" s="84" t="str">
        <f t="shared" si="346"/>
        <v>коричневый</v>
      </c>
      <c r="Y3146" s="60">
        <f t="shared" si="347"/>
        <v>2</v>
      </c>
      <c r="Z3146" s="49">
        <f t="shared" si="348"/>
        <v>608</v>
      </c>
      <c r="AA3146" s="60">
        <f t="shared" si="349"/>
        <v>2608</v>
      </c>
    </row>
    <row r="3147" spans="1:27">
      <c r="A3147" s="84" t="str">
        <f t="shared" si="344"/>
        <v>6840332261</v>
      </c>
      <c r="B3147" s="84" t="str">
        <f t="shared" si="345"/>
        <v>02-608-05</v>
      </c>
      <c r="C3147" s="113" t="s">
        <v>5526</v>
      </c>
      <c r="D3147" s="113" t="s">
        <v>5519</v>
      </c>
      <c r="E3147" s="113" t="s">
        <v>835</v>
      </c>
      <c r="F3147" s="114">
        <v>62</v>
      </c>
      <c r="G3147" s="113" t="s">
        <v>5520</v>
      </c>
      <c r="H3147" s="113" t="s">
        <v>86</v>
      </c>
      <c r="I3147" s="113" t="s">
        <v>786</v>
      </c>
      <c r="J3147" s="113" t="s">
        <v>318</v>
      </c>
      <c r="K3147" s="113" t="s">
        <v>382</v>
      </c>
      <c r="L3147" s="113" t="s">
        <v>420</v>
      </c>
      <c r="M3147" s="113" t="s">
        <v>388</v>
      </c>
      <c r="N3147" s="113" t="s">
        <v>44</v>
      </c>
      <c r="O3147" s="113" t="s">
        <v>433</v>
      </c>
      <c r="P3147" s="113" t="s">
        <v>824</v>
      </c>
      <c r="Q3147" s="113">
        <v>261</v>
      </c>
      <c r="R3147" s="113" t="s">
        <v>86</v>
      </c>
      <c r="S3147" s="84" t="str">
        <f t="shared" si="343"/>
        <v>HATTERAS WOOL CHECK</v>
      </c>
      <c r="T3147" s="84" t="str">
        <f t="shared" si="346"/>
        <v>коричневый</v>
      </c>
      <c r="Y3147" s="60">
        <f t="shared" si="347"/>
        <v>2</v>
      </c>
      <c r="Z3147" s="49">
        <f t="shared" si="348"/>
        <v>608</v>
      </c>
      <c r="AA3147" s="60">
        <f t="shared" si="349"/>
        <v>2608</v>
      </c>
    </row>
    <row r="3148" spans="1:27">
      <c r="A3148" s="84" t="str">
        <f t="shared" si="344"/>
        <v>6840332261</v>
      </c>
      <c r="B3148" s="84" t="str">
        <f t="shared" si="345"/>
        <v>02-608-05</v>
      </c>
      <c r="C3148" s="113" t="s">
        <v>5527</v>
      </c>
      <c r="D3148" s="113" t="s">
        <v>5519</v>
      </c>
      <c r="E3148" s="113" t="s">
        <v>789</v>
      </c>
      <c r="F3148" s="114">
        <v>63</v>
      </c>
      <c r="G3148" s="113" t="s">
        <v>5520</v>
      </c>
      <c r="H3148" s="113" t="s">
        <v>86</v>
      </c>
      <c r="I3148" s="113" t="s">
        <v>786</v>
      </c>
      <c r="J3148" s="113" t="s">
        <v>318</v>
      </c>
      <c r="K3148" s="113" t="s">
        <v>382</v>
      </c>
      <c r="L3148" s="113" t="s">
        <v>420</v>
      </c>
      <c r="M3148" s="113" t="s">
        <v>388</v>
      </c>
      <c r="N3148" s="113" t="s">
        <v>44</v>
      </c>
      <c r="O3148" s="113" t="s">
        <v>433</v>
      </c>
      <c r="P3148" s="113" t="s">
        <v>824</v>
      </c>
      <c r="Q3148" s="113">
        <v>261</v>
      </c>
      <c r="R3148" s="113" t="s">
        <v>86</v>
      </c>
      <c r="S3148" s="84" t="str">
        <f t="shared" si="343"/>
        <v>HATTERAS WOOL CHECK</v>
      </c>
      <c r="T3148" s="84" t="str">
        <f t="shared" si="346"/>
        <v>коричневый</v>
      </c>
      <c r="Y3148" s="60">
        <f t="shared" si="347"/>
        <v>2</v>
      </c>
      <c r="Z3148" s="49">
        <f t="shared" si="348"/>
        <v>608</v>
      </c>
      <c r="AA3148" s="60">
        <f t="shared" si="349"/>
        <v>2608</v>
      </c>
    </row>
    <row r="3149" spans="1:27">
      <c r="A3149" s="84" t="str">
        <f t="shared" si="344"/>
        <v>68411074</v>
      </c>
      <c r="B3149" s="84" t="str">
        <f t="shared" si="345"/>
        <v>02-130-08</v>
      </c>
      <c r="C3149" s="113" t="s">
        <v>5528</v>
      </c>
      <c r="D3149" s="113" t="s">
        <v>5529</v>
      </c>
      <c r="E3149" s="113" t="s">
        <v>813</v>
      </c>
      <c r="F3149" s="114">
        <v>56</v>
      </c>
      <c r="G3149" s="113" t="s">
        <v>1567</v>
      </c>
      <c r="H3149" s="113" t="s">
        <v>195</v>
      </c>
      <c r="I3149" s="113" t="s">
        <v>1568</v>
      </c>
      <c r="J3149" s="113" t="s">
        <v>318</v>
      </c>
      <c r="K3149" s="113" t="s">
        <v>382</v>
      </c>
      <c r="L3149" s="113" t="s">
        <v>420</v>
      </c>
      <c r="M3149" s="113" t="s">
        <v>388</v>
      </c>
      <c r="N3149" s="113" t="s">
        <v>1569</v>
      </c>
      <c r="O3149" s="113" t="s">
        <v>433</v>
      </c>
      <c r="P3149" s="113" t="s">
        <v>824</v>
      </c>
      <c r="Q3149" s="113">
        <v>4</v>
      </c>
      <c r="R3149" s="113" t="s">
        <v>195</v>
      </c>
      <c r="S3149" s="84" t="str">
        <f t="shared" si="343"/>
        <v>HATTERAS</v>
      </c>
      <c r="T3149" s="84" t="str">
        <f t="shared" si="346"/>
        <v>оливковый</v>
      </c>
      <c r="Y3149" s="60">
        <f t="shared" si="347"/>
        <v>2</v>
      </c>
      <c r="Z3149" s="49">
        <f t="shared" si="348"/>
        <v>130</v>
      </c>
      <c r="AA3149" s="60">
        <f t="shared" si="349"/>
        <v>2130</v>
      </c>
    </row>
    <row r="3150" spans="1:27">
      <c r="A3150" s="84" t="str">
        <f t="shared" si="344"/>
        <v>68411074</v>
      </c>
      <c r="B3150" s="84" t="str">
        <f t="shared" si="345"/>
        <v>02-130-08</v>
      </c>
      <c r="C3150" s="113" t="s">
        <v>5530</v>
      </c>
      <c r="D3150" s="113" t="s">
        <v>5529</v>
      </c>
      <c r="E3150" s="113" t="s">
        <v>787</v>
      </c>
      <c r="F3150" s="114">
        <v>57</v>
      </c>
      <c r="G3150" s="113" t="s">
        <v>1567</v>
      </c>
      <c r="H3150" s="113" t="s">
        <v>195</v>
      </c>
      <c r="I3150" s="113" t="s">
        <v>1568</v>
      </c>
      <c r="J3150" s="113" t="s">
        <v>318</v>
      </c>
      <c r="K3150" s="113" t="s">
        <v>382</v>
      </c>
      <c r="L3150" s="113" t="s">
        <v>420</v>
      </c>
      <c r="M3150" s="113" t="s">
        <v>388</v>
      </c>
      <c r="N3150" s="113" t="s">
        <v>1569</v>
      </c>
      <c r="O3150" s="113" t="s">
        <v>433</v>
      </c>
      <c r="P3150" s="113" t="s">
        <v>824</v>
      </c>
      <c r="Q3150" s="113">
        <v>4</v>
      </c>
      <c r="R3150" s="113" t="s">
        <v>195</v>
      </c>
      <c r="S3150" s="84" t="str">
        <f t="shared" si="343"/>
        <v>HATTERAS</v>
      </c>
      <c r="T3150" s="84" t="str">
        <f t="shared" si="346"/>
        <v>оливковый</v>
      </c>
      <c r="Y3150" s="60">
        <f t="shared" si="347"/>
        <v>2</v>
      </c>
      <c r="Z3150" s="49">
        <f t="shared" si="348"/>
        <v>130</v>
      </c>
      <c r="AA3150" s="60">
        <f t="shared" si="349"/>
        <v>2130</v>
      </c>
    </row>
    <row r="3151" spans="1:27">
      <c r="A3151" s="84" t="str">
        <f t="shared" si="344"/>
        <v>68411074</v>
      </c>
      <c r="B3151" s="84" t="str">
        <f t="shared" si="345"/>
        <v>02-130-08</v>
      </c>
      <c r="C3151" s="113" t="s">
        <v>5531</v>
      </c>
      <c r="D3151" s="113" t="s">
        <v>5529</v>
      </c>
      <c r="E3151" s="113" t="s">
        <v>797</v>
      </c>
      <c r="F3151" s="114">
        <v>58</v>
      </c>
      <c r="G3151" s="113" t="s">
        <v>1567</v>
      </c>
      <c r="H3151" s="113" t="s">
        <v>195</v>
      </c>
      <c r="I3151" s="113" t="s">
        <v>1568</v>
      </c>
      <c r="J3151" s="113" t="s">
        <v>318</v>
      </c>
      <c r="K3151" s="113" t="s">
        <v>382</v>
      </c>
      <c r="L3151" s="113" t="s">
        <v>420</v>
      </c>
      <c r="M3151" s="113" t="s">
        <v>388</v>
      </c>
      <c r="N3151" s="113" t="s">
        <v>1569</v>
      </c>
      <c r="O3151" s="113" t="s">
        <v>433</v>
      </c>
      <c r="P3151" s="113" t="s">
        <v>824</v>
      </c>
      <c r="Q3151" s="113">
        <v>4</v>
      </c>
      <c r="R3151" s="113" t="s">
        <v>195</v>
      </c>
      <c r="S3151" s="84" t="str">
        <f t="shared" si="343"/>
        <v>HATTERAS</v>
      </c>
      <c r="T3151" s="84" t="str">
        <f t="shared" si="346"/>
        <v>оливковый</v>
      </c>
      <c r="Y3151" s="60">
        <f t="shared" si="347"/>
        <v>2</v>
      </c>
      <c r="Z3151" s="49">
        <f t="shared" si="348"/>
        <v>130</v>
      </c>
      <c r="AA3151" s="60">
        <f t="shared" si="349"/>
        <v>2130</v>
      </c>
    </row>
    <row r="3152" spans="1:27">
      <c r="A3152" s="84" t="str">
        <f t="shared" si="344"/>
        <v>68411074</v>
      </c>
      <c r="B3152" s="84" t="str">
        <f t="shared" si="345"/>
        <v>02-130-08</v>
      </c>
      <c r="C3152" s="113" t="s">
        <v>5532</v>
      </c>
      <c r="D3152" s="113" t="s">
        <v>5529</v>
      </c>
      <c r="E3152" s="113" t="s">
        <v>785</v>
      </c>
      <c r="F3152" s="114">
        <v>59</v>
      </c>
      <c r="G3152" s="113" t="s">
        <v>1567</v>
      </c>
      <c r="H3152" s="113" t="s">
        <v>195</v>
      </c>
      <c r="I3152" s="113" t="s">
        <v>1568</v>
      </c>
      <c r="J3152" s="113" t="s">
        <v>318</v>
      </c>
      <c r="K3152" s="113" t="s">
        <v>382</v>
      </c>
      <c r="L3152" s="113" t="s">
        <v>420</v>
      </c>
      <c r="M3152" s="113" t="s">
        <v>388</v>
      </c>
      <c r="N3152" s="113" t="s">
        <v>1569</v>
      </c>
      <c r="O3152" s="113" t="s">
        <v>433</v>
      </c>
      <c r="P3152" s="113" t="s">
        <v>824</v>
      </c>
      <c r="Q3152" s="113">
        <v>4</v>
      </c>
      <c r="R3152" s="113" t="s">
        <v>195</v>
      </c>
      <c r="S3152" s="84" t="str">
        <f t="shared" si="343"/>
        <v>HATTERAS</v>
      </c>
      <c r="T3152" s="84" t="str">
        <f t="shared" si="346"/>
        <v>оливковый</v>
      </c>
      <c r="Y3152" s="60">
        <f t="shared" si="347"/>
        <v>2</v>
      </c>
      <c r="Z3152" s="49">
        <f t="shared" si="348"/>
        <v>130</v>
      </c>
      <c r="AA3152" s="60">
        <f t="shared" si="349"/>
        <v>2130</v>
      </c>
    </row>
    <row r="3153" spans="1:27">
      <c r="A3153" s="84" t="str">
        <f t="shared" si="344"/>
        <v>68411074</v>
      </c>
      <c r="B3153" s="84" t="str">
        <f t="shared" si="345"/>
        <v>02-130-08</v>
      </c>
      <c r="C3153" s="113" t="s">
        <v>5533</v>
      </c>
      <c r="D3153" s="113" t="s">
        <v>5529</v>
      </c>
      <c r="E3153" s="113" t="s">
        <v>798</v>
      </c>
      <c r="F3153" s="114">
        <v>60</v>
      </c>
      <c r="G3153" s="113" t="s">
        <v>1567</v>
      </c>
      <c r="H3153" s="113" t="s">
        <v>195</v>
      </c>
      <c r="I3153" s="113" t="s">
        <v>1568</v>
      </c>
      <c r="J3153" s="113" t="s">
        <v>318</v>
      </c>
      <c r="K3153" s="113" t="s">
        <v>382</v>
      </c>
      <c r="L3153" s="113" t="s">
        <v>420</v>
      </c>
      <c r="M3153" s="113" t="s">
        <v>388</v>
      </c>
      <c r="N3153" s="113" t="s">
        <v>1569</v>
      </c>
      <c r="O3153" s="113" t="s">
        <v>433</v>
      </c>
      <c r="P3153" s="113" t="s">
        <v>824</v>
      </c>
      <c r="Q3153" s="113">
        <v>4</v>
      </c>
      <c r="R3153" s="113" t="s">
        <v>195</v>
      </c>
      <c r="S3153" s="84" t="str">
        <f t="shared" si="343"/>
        <v>HATTERAS</v>
      </c>
      <c r="T3153" s="84" t="str">
        <f t="shared" si="346"/>
        <v>оливковый</v>
      </c>
      <c r="Y3153" s="60">
        <f t="shared" si="347"/>
        <v>2</v>
      </c>
      <c r="Z3153" s="49">
        <f t="shared" si="348"/>
        <v>130</v>
      </c>
      <c r="AA3153" s="60">
        <f t="shared" si="349"/>
        <v>2130</v>
      </c>
    </row>
    <row r="3154" spans="1:27">
      <c r="A3154" s="84" t="str">
        <f t="shared" si="344"/>
        <v>68411074</v>
      </c>
      <c r="B3154" s="84" t="str">
        <f t="shared" si="345"/>
        <v>02-130-08</v>
      </c>
      <c r="C3154" s="113" t="s">
        <v>5534</v>
      </c>
      <c r="D3154" s="113" t="s">
        <v>5529</v>
      </c>
      <c r="E3154" s="113" t="s">
        <v>788</v>
      </c>
      <c r="F3154" s="114">
        <v>61</v>
      </c>
      <c r="G3154" s="113" t="s">
        <v>1567</v>
      </c>
      <c r="H3154" s="113" t="s">
        <v>195</v>
      </c>
      <c r="I3154" s="113" t="s">
        <v>1568</v>
      </c>
      <c r="J3154" s="113" t="s">
        <v>318</v>
      </c>
      <c r="K3154" s="113" t="s">
        <v>382</v>
      </c>
      <c r="L3154" s="113" t="s">
        <v>420</v>
      </c>
      <c r="M3154" s="113" t="s">
        <v>388</v>
      </c>
      <c r="N3154" s="113" t="s">
        <v>1569</v>
      </c>
      <c r="O3154" s="113" t="s">
        <v>433</v>
      </c>
      <c r="P3154" s="113" t="s">
        <v>824</v>
      </c>
      <c r="Q3154" s="113">
        <v>4</v>
      </c>
      <c r="R3154" s="113" t="s">
        <v>195</v>
      </c>
      <c r="S3154" s="84" t="str">
        <f t="shared" si="343"/>
        <v>HATTERAS</v>
      </c>
      <c r="T3154" s="84" t="str">
        <f t="shared" si="346"/>
        <v>оливковый</v>
      </c>
      <c r="Y3154" s="60">
        <f t="shared" si="347"/>
        <v>2</v>
      </c>
      <c r="Z3154" s="49">
        <f t="shared" si="348"/>
        <v>130</v>
      </c>
      <c r="AA3154" s="60">
        <f t="shared" si="349"/>
        <v>2130</v>
      </c>
    </row>
    <row r="3155" spans="1:27">
      <c r="A3155" s="84" t="str">
        <f t="shared" si="344"/>
        <v>68411074</v>
      </c>
      <c r="B3155" s="84" t="str">
        <f t="shared" si="345"/>
        <v>02-130-08</v>
      </c>
      <c r="C3155" s="113" t="s">
        <v>5535</v>
      </c>
      <c r="D3155" s="113" t="s">
        <v>5529</v>
      </c>
      <c r="E3155" s="113" t="s">
        <v>835</v>
      </c>
      <c r="F3155" s="114">
        <v>62</v>
      </c>
      <c r="G3155" s="113" t="s">
        <v>1567</v>
      </c>
      <c r="H3155" s="113" t="s">
        <v>195</v>
      </c>
      <c r="I3155" s="113" t="s">
        <v>1568</v>
      </c>
      <c r="J3155" s="113" t="s">
        <v>318</v>
      </c>
      <c r="K3155" s="113" t="s">
        <v>382</v>
      </c>
      <c r="L3155" s="113" t="s">
        <v>420</v>
      </c>
      <c r="M3155" s="113" t="s">
        <v>388</v>
      </c>
      <c r="N3155" s="113" t="s">
        <v>1569</v>
      </c>
      <c r="O3155" s="113" t="s">
        <v>433</v>
      </c>
      <c r="P3155" s="113" t="s">
        <v>824</v>
      </c>
      <c r="Q3155" s="113">
        <v>4</v>
      </c>
      <c r="R3155" s="113" t="s">
        <v>195</v>
      </c>
      <c r="S3155" s="84" t="str">
        <f t="shared" si="343"/>
        <v>HATTERAS</v>
      </c>
      <c r="T3155" s="84" t="str">
        <f t="shared" si="346"/>
        <v>оливковый</v>
      </c>
      <c r="Y3155" s="60">
        <f t="shared" si="347"/>
        <v>2</v>
      </c>
      <c r="Z3155" s="49">
        <f t="shared" si="348"/>
        <v>130</v>
      </c>
      <c r="AA3155" s="60">
        <f t="shared" si="349"/>
        <v>2130</v>
      </c>
    </row>
    <row r="3156" spans="1:27">
      <c r="A3156" s="84" t="str">
        <f t="shared" si="344"/>
        <v>68411074</v>
      </c>
      <c r="B3156" s="84" t="str">
        <f t="shared" si="345"/>
        <v>02-130-08</v>
      </c>
      <c r="C3156" s="113" t="s">
        <v>5536</v>
      </c>
      <c r="D3156" s="113" t="s">
        <v>5529</v>
      </c>
      <c r="E3156" s="113" t="s">
        <v>789</v>
      </c>
      <c r="F3156" s="114">
        <v>63</v>
      </c>
      <c r="G3156" s="113" t="s">
        <v>1567</v>
      </c>
      <c r="H3156" s="113" t="s">
        <v>195</v>
      </c>
      <c r="I3156" s="113" t="s">
        <v>1568</v>
      </c>
      <c r="J3156" s="113" t="s">
        <v>318</v>
      </c>
      <c r="K3156" s="113" t="s">
        <v>382</v>
      </c>
      <c r="L3156" s="113" t="s">
        <v>420</v>
      </c>
      <c r="M3156" s="113" t="s">
        <v>388</v>
      </c>
      <c r="N3156" s="113" t="s">
        <v>1569</v>
      </c>
      <c r="O3156" s="113" t="s">
        <v>433</v>
      </c>
      <c r="P3156" s="113" t="s">
        <v>824</v>
      </c>
      <c r="Q3156" s="113">
        <v>4</v>
      </c>
      <c r="R3156" s="113" t="s">
        <v>195</v>
      </c>
      <c r="S3156" s="84" t="str">
        <f t="shared" si="343"/>
        <v>HATTERAS</v>
      </c>
      <c r="T3156" s="84" t="str">
        <f t="shared" si="346"/>
        <v>оливковый</v>
      </c>
      <c r="Y3156" s="60">
        <f t="shared" si="347"/>
        <v>2</v>
      </c>
      <c r="Z3156" s="49">
        <f t="shared" si="348"/>
        <v>130</v>
      </c>
      <c r="AA3156" s="60">
        <f t="shared" si="349"/>
        <v>2130</v>
      </c>
    </row>
    <row r="3157" spans="1:27">
      <c r="A3157" s="84" t="str">
        <f t="shared" si="344"/>
        <v>684110781</v>
      </c>
      <c r="B3157" s="84" t="str">
        <f t="shared" si="345"/>
        <v>02-130-41</v>
      </c>
      <c r="C3157" s="113" t="s">
        <v>5537</v>
      </c>
      <c r="D3157" s="113" t="s">
        <v>5538</v>
      </c>
      <c r="E3157" s="113" t="s">
        <v>787</v>
      </c>
      <c r="F3157" s="114">
        <v>57</v>
      </c>
      <c r="G3157" s="113" t="s">
        <v>1567</v>
      </c>
      <c r="H3157" s="113" t="s">
        <v>286</v>
      </c>
      <c r="I3157" s="113" t="s">
        <v>1568</v>
      </c>
      <c r="J3157" s="113" t="s">
        <v>318</v>
      </c>
      <c r="K3157" s="113" t="s">
        <v>382</v>
      </c>
      <c r="L3157" s="113" t="s">
        <v>420</v>
      </c>
      <c r="M3157" s="113" t="s">
        <v>388</v>
      </c>
      <c r="N3157" s="113" t="s">
        <v>1569</v>
      </c>
      <c r="O3157" s="113" t="s">
        <v>433</v>
      </c>
      <c r="P3157" s="113" t="s">
        <v>824</v>
      </c>
      <c r="Q3157" s="113">
        <v>81</v>
      </c>
      <c r="R3157" s="113" t="s">
        <v>286</v>
      </c>
      <c r="S3157" s="84" t="str">
        <f t="shared" si="343"/>
        <v>HATTERAS</v>
      </c>
      <c r="T3157" s="84" t="str">
        <f t="shared" si="346"/>
        <v>фиолетовый</v>
      </c>
      <c r="Y3157" s="60">
        <f t="shared" si="347"/>
        <v>2</v>
      </c>
      <c r="Z3157" s="49">
        <f t="shared" si="348"/>
        <v>130</v>
      </c>
      <c r="AA3157" s="60">
        <f t="shared" si="349"/>
        <v>2130</v>
      </c>
    </row>
    <row r="3158" spans="1:27">
      <c r="A3158" s="84" t="str">
        <f t="shared" si="344"/>
        <v>684110781</v>
      </c>
      <c r="B3158" s="84" t="str">
        <f t="shared" si="345"/>
        <v>02-130-41</v>
      </c>
      <c r="C3158" s="113" t="s">
        <v>5539</v>
      </c>
      <c r="D3158" s="113" t="s">
        <v>5538</v>
      </c>
      <c r="E3158" s="113" t="s">
        <v>785</v>
      </c>
      <c r="F3158" s="114">
        <v>59</v>
      </c>
      <c r="G3158" s="113" t="s">
        <v>1567</v>
      </c>
      <c r="H3158" s="113" t="s">
        <v>286</v>
      </c>
      <c r="I3158" s="113" t="s">
        <v>1568</v>
      </c>
      <c r="J3158" s="113" t="s">
        <v>318</v>
      </c>
      <c r="K3158" s="113" t="s">
        <v>382</v>
      </c>
      <c r="L3158" s="113" t="s">
        <v>420</v>
      </c>
      <c r="M3158" s="113" t="s">
        <v>388</v>
      </c>
      <c r="N3158" s="113" t="s">
        <v>1569</v>
      </c>
      <c r="O3158" s="113" t="s">
        <v>433</v>
      </c>
      <c r="P3158" s="113" t="s">
        <v>824</v>
      </c>
      <c r="Q3158" s="113">
        <v>81</v>
      </c>
      <c r="R3158" s="113" t="s">
        <v>286</v>
      </c>
      <c r="S3158" s="84" t="str">
        <f t="shared" si="343"/>
        <v>HATTERAS</v>
      </c>
      <c r="T3158" s="84" t="str">
        <f t="shared" si="346"/>
        <v>фиолетовый</v>
      </c>
      <c r="Y3158" s="60">
        <f t="shared" si="347"/>
        <v>2</v>
      </c>
      <c r="Z3158" s="49">
        <f t="shared" si="348"/>
        <v>130</v>
      </c>
      <c r="AA3158" s="60">
        <f t="shared" si="349"/>
        <v>2130</v>
      </c>
    </row>
    <row r="3159" spans="1:27">
      <c r="A3159" s="84" t="str">
        <f t="shared" si="344"/>
        <v>684110781</v>
      </c>
      <c r="B3159" s="84" t="str">
        <f t="shared" si="345"/>
        <v>02-130-41</v>
      </c>
      <c r="C3159" s="113" t="s">
        <v>5540</v>
      </c>
      <c r="D3159" s="113" t="s">
        <v>5538</v>
      </c>
      <c r="E3159" s="113" t="s">
        <v>788</v>
      </c>
      <c r="F3159" s="114">
        <v>61</v>
      </c>
      <c r="G3159" s="113" t="s">
        <v>1567</v>
      </c>
      <c r="H3159" s="113" t="s">
        <v>286</v>
      </c>
      <c r="I3159" s="113" t="s">
        <v>1568</v>
      </c>
      <c r="J3159" s="113" t="s">
        <v>318</v>
      </c>
      <c r="K3159" s="113" t="s">
        <v>382</v>
      </c>
      <c r="L3159" s="113" t="s">
        <v>420</v>
      </c>
      <c r="M3159" s="113" t="s">
        <v>388</v>
      </c>
      <c r="N3159" s="113" t="s">
        <v>1569</v>
      </c>
      <c r="O3159" s="113" t="s">
        <v>433</v>
      </c>
      <c r="P3159" s="113" t="s">
        <v>824</v>
      </c>
      <c r="Q3159" s="113">
        <v>81</v>
      </c>
      <c r="R3159" s="113" t="s">
        <v>286</v>
      </c>
      <c r="S3159" s="84" t="str">
        <f t="shared" si="343"/>
        <v>HATTERAS</v>
      </c>
      <c r="T3159" s="84" t="str">
        <f t="shared" si="346"/>
        <v>фиолетовый</v>
      </c>
      <c r="Y3159" s="60">
        <f t="shared" si="347"/>
        <v>2</v>
      </c>
      <c r="Z3159" s="49">
        <f t="shared" si="348"/>
        <v>130</v>
      </c>
      <c r="AA3159" s="60">
        <f t="shared" si="349"/>
        <v>2130</v>
      </c>
    </row>
    <row r="3160" spans="1:27">
      <c r="A3160" s="84" t="str">
        <f t="shared" si="344"/>
        <v>6845302281</v>
      </c>
      <c r="B3160" s="84" t="str">
        <f t="shared" si="345"/>
        <v>02-609-21</v>
      </c>
      <c r="C3160" s="113" t="s">
        <v>5541</v>
      </c>
      <c r="D3160" s="113" t="s">
        <v>5542</v>
      </c>
      <c r="E3160" s="113" t="s">
        <v>813</v>
      </c>
      <c r="F3160" s="114">
        <v>56</v>
      </c>
      <c r="G3160" s="113" t="s">
        <v>5543</v>
      </c>
      <c r="H3160" s="113" t="s">
        <v>252</v>
      </c>
      <c r="I3160" s="113" t="s">
        <v>5467</v>
      </c>
      <c r="J3160" s="113" t="s">
        <v>318</v>
      </c>
      <c r="K3160" s="113" t="s">
        <v>382</v>
      </c>
      <c r="L3160" s="113" t="s">
        <v>420</v>
      </c>
      <c r="M3160" s="113" t="s">
        <v>388</v>
      </c>
      <c r="N3160" s="113" t="s">
        <v>46</v>
      </c>
      <c r="O3160" s="113" t="s">
        <v>433</v>
      </c>
      <c r="P3160" s="113" t="s">
        <v>824</v>
      </c>
      <c r="Q3160" s="113">
        <v>281</v>
      </c>
      <c r="R3160" s="113" t="s">
        <v>71</v>
      </c>
      <c r="S3160" s="84" t="str">
        <f t="shared" si="343"/>
        <v>HATTERAS CHECK/DENIM</v>
      </c>
      <c r="T3160" s="84" t="str">
        <f t="shared" si="346"/>
        <v>синий / красный</v>
      </c>
      <c r="Y3160" s="60">
        <f t="shared" si="347"/>
        <v>2</v>
      </c>
      <c r="Z3160" s="49">
        <f t="shared" si="348"/>
        <v>609</v>
      </c>
      <c r="AA3160" s="60">
        <f t="shared" si="349"/>
        <v>2609</v>
      </c>
    </row>
    <row r="3161" spans="1:27">
      <c r="A3161" s="84" t="str">
        <f t="shared" si="344"/>
        <v>6845302281</v>
      </c>
      <c r="B3161" s="84" t="str">
        <f t="shared" si="345"/>
        <v>02-609-21</v>
      </c>
      <c r="C3161" s="113" t="s">
        <v>5544</v>
      </c>
      <c r="D3161" s="113" t="s">
        <v>5542</v>
      </c>
      <c r="E3161" s="113" t="s">
        <v>787</v>
      </c>
      <c r="F3161" s="114">
        <v>57</v>
      </c>
      <c r="G3161" s="113" t="s">
        <v>5543</v>
      </c>
      <c r="H3161" s="113" t="s">
        <v>252</v>
      </c>
      <c r="I3161" s="113" t="s">
        <v>5467</v>
      </c>
      <c r="J3161" s="113" t="s">
        <v>318</v>
      </c>
      <c r="K3161" s="113" t="s">
        <v>382</v>
      </c>
      <c r="L3161" s="113" t="s">
        <v>420</v>
      </c>
      <c r="M3161" s="113" t="s">
        <v>388</v>
      </c>
      <c r="N3161" s="113" t="s">
        <v>46</v>
      </c>
      <c r="O3161" s="113" t="s">
        <v>433</v>
      </c>
      <c r="P3161" s="113" t="s">
        <v>824</v>
      </c>
      <c r="Q3161" s="113">
        <v>281</v>
      </c>
      <c r="R3161" s="113" t="s">
        <v>71</v>
      </c>
      <c r="S3161" s="84" t="str">
        <f t="shared" si="343"/>
        <v>HATTERAS CHECK/DENIM</v>
      </c>
      <c r="T3161" s="84" t="str">
        <f t="shared" si="346"/>
        <v>синий / красный</v>
      </c>
      <c r="Y3161" s="60">
        <f t="shared" si="347"/>
        <v>2</v>
      </c>
      <c r="Z3161" s="49">
        <f t="shared" si="348"/>
        <v>609</v>
      </c>
      <c r="AA3161" s="60">
        <f t="shared" si="349"/>
        <v>2609</v>
      </c>
    </row>
    <row r="3162" spans="1:27">
      <c r="A3162" s="84" t="str">
        <f t="shared" si="344"/>
        <v>6845302281</v>
      </c>
      <c r="B3162" s="84" t="str">
        <f t="shared" si="345"/>
        <v>02-609-21</v>
      </c>
      <c r="C3162" s="113" t="s">
        <v>5545</v>
      </c>
      <c r="D3162" s="113" t="s">
        <v>5542</v>
      </c>
      <c r="E3162" s="113" t="s">
        <v>797</v>
      </c>
      <c r="F3162" s="114">
        <v>58</v>
      </c>
      <c r="G3162" s="113" t="s">
        <v>5543</v>
      </c>
      <c r="H3162" s="113" t="s">
        <v>252</v>
      </c>
      <c r="I3162" s="113" t="s">
        <v>5467</v>
      </c>
      <c r="J3162" s="113" t="s">
        <v>318</v>
      </c>
      <c r="K3162" s="113" t="s">
        <v>382</v>
      </c>
      <c r="L3162" s="113" t="s">
        <v>420</v>
      </c>
      <c r="M3162" s="113" t="s">
        <v>388</v>
      </c>
      <c r="N3162" s="113" t="s">
        <v>46</v>
      </c>
      <c r="O3162" s="113" t="s">
        <v>433</v>
      </c>
      <c r="P3162" s="113" t="s">
        <v>824</v>
      </c>
      <c r="Q3162" s="113">
        <v>281</v>
      </c>
      <c r="R3162" s="113" t="s">
        <v>71</v>
      </c>
      <c r="S3162" s="84" t="str">
        <f t="shared" si="343"/>
        <v>HATTERAS CHECK/DENIM</v>
      </c>
      <c r="T3162" s="84" t="str">
        <f t="shared" si="346"/>
        <v>синий / красный</v>
      </c>
      <c r="Y3162" s="60">
        <f t="shared" si="347"/>
        <v>2</v>
      </c>
      <c r="Z3162" s="49">
        <f t="shared" si="348"/>
        <v>609</v>
      </c>
      <c r="AA3162" s="60">
        <f t="shared" si="349"/>
        <v>2609</v>
      </c>
    </row>
    <row r="3163" spans="1:27">
      <c r="A3163" s="84" t="str">
        <f t="shared" si="344"/>
        <v>6845302281</v>
      </c>
      <c r="B3163" s="84" t="str">
        <f t="shared" si="345"/>
        <v>02-609-21</v>
      </c>
      <c r="C3163" s="113" t="s">
        <v>5546</v>
      </c>
      <c r="D3163" s="113" t="s">
        <v>5542</v>
      </c>
      <c r="E3163" s="113" t="s">
        <v>785</v>
      </c>
      <c r="F3163" s="114">
        <v>59</v>
      </c>
      <c r="G3163" s="113" t="s">
        <v>5543</v>
      </c>
      <c r="H3163" s="113" t="s">
        <v>252</v>
      </c>
      <c r="I3163" s="113" t="s">
        <v>5467</v>
      </c>
      <c r="J3163" s="113" t="s">
        <v>318</v>
      </c>
      <c r="K3163" s="113" t="s">
        <v>382</v>
      </c>
      <c r="L3163" s="113" t="s">
        <v>420</v>
      </c>
      <c r="M3163" s="113" t="s">
        <v>388</v>
      </c>
      <c r="N3163" s="113" t="s">
        <v>46</v>
      </c>
      <c r="O3163" s="113" t="s">
        <v>433</v>
      </c>
      <c r="P3163" s="113" t="s">
        <v>824</v>
      </c>
      <c r="Q3163" s="113">
        <v>281</v>
      </c>
      <c r="R3163" s="113" t="s">
        <v>71</v>
      </c>
      <c r="S3163" s="84" t="str">
        <f t="shared" si="343"/>
        <v>HATTERAS CHECK/DENIM</v>
      </c>
      <c r="T3163" s="84" t="str">
        <f t="shared" si="346"/>
        <v>синий / красный</v>
      </c>
      <c r="Y3163" s="60">
        <f t="shared" si="347"/>
        <v>2</v>
      </c>
      <c r="Z3163" s="49">
        <f t="shared" si="348"/>
        <v>609</v>
      </c>
      <c r="AA3163" s="60">
        <f t="shared" si="349"/>
        <v>2609</v>
      </c>
    </row>
    <row r="3164" spans="1:27">
      <c r="A3164" s="84" t="str">
        <f t="shared" si="344"/>
        <v>6845302281</v>
      </c>
      <c r="B3164" s="84" t="str">
        <f t="shared" si="345"/>
        <v>02-609-21</v>
      </c>
      <c r="C3164" s="113" t="s">
        <v>5547</v>
      </c>
      <c r="D3164" s="113" t="s">
        <v>5542</v>
      </c>
      <c r="E3164" s="113" t="s">
        <v>798</v>
      </c>
      <c r="F3164" s="114">
        <v>60</v>
      </c>
      <c r="G3164" s="113" t="s">
        <v>5543</v>
      </c>
      <c r="H3164" s="113" t="s">
        <v>252</v>
      </c>
      <c r="I3164" s="113" t="s">
        <v>5467</v>
      </c>
      <c r="J3164" s="113" t="s">
        <v>318</v>
      </c>
      <c r="K3164" s="113" t="s">
        <v>382</v>
      </c>
      <c r="L3164" s="113" t="s">
        <v>420</v>
      </c>
      <c r="M3164" s="113" t="s">
        <v>388</v>
      </c>
      <c r="N3164" s="113" t="s">
        <v>46</v>
      </c>
      <c r="O3164" s="113" t="s">
        <v>433</v>
      </c>
      <c r="P3164" s="113" t="s">
        <v>824</v>
      </c>
      <c r="Q3164" s="113">
        <v>281</v>
      </c>
      <c r="R3164" s="113" t="s">
        <v>71</v>
      </c>
      <c r="S3164" s="84" t="str">
        <f t="shared" si="343"/>
        <v>HATTERAS CHECK/DENIM</v>
      </c>
      <c r="T3164" s="84" t="str">
        <f t="shared" si="346"/>
        <v>синий / красный</v>
      </c>
      <c r="Y3164" s="60">
        <f t="shared" si="347"/>
        <v>2</v>
      </c>
      <c r="Z3164" s="49">
        <f t="shared" si="348"/>
        <v>609</v>
      </c>
      <c r="AA3164" s="60">
        <f t="shared" si="349"/>
        <v>2609</v>
      </c>
    </row>
    <row r="3165" spans="1:27">
      <c r="A3165" s="84" t="str">
        <f t="shared" si="344"/>
        <v>6845302281</v>
      </c>
      <c r="B3165" s="84" t="str">
        <f t="shared" si="345"/>
        <v>02-609-21</v>
      </c>
      <c r="C3165" s="113" t="s">
        <v>5548</v>
      </c>
      <c r="D3165" s="113" t="s">
        <v>5542</v>
      </c>
      <c r="E3165" s="113" t="s">
        <v>788</v>
      </c>
      <c r="F3165" s="114">
        <v>61</v>
      </c>
      <c r="G3165" s="113" t="s">
        <v>5543</v>
      </c>
      <c r="H3165" s="113" t="s">
        <v>252</v>
      </c>
      <c r="I3165" s="113" t="s">
        <v>5467</v>
      </c>
      <c r="J3165" s="113" t="s">
        <v>318</v>
      </c>
      <c r="K3165" s="113" t="s">
        <v>382</v>
      </c>
      <c r="L3165" s="113" t="s">
        <v>420</v>
      </c>
      <c r="M3165" s="113" t="s">
        <v>388</v>
      </c>
      <c r="N3165" s="113" t="s">
        <v>46</v>
      </c>
      <c r="O3165" s="113" t="s">
        <v>433</v>
      </c>
      <c r="P3165" s="113" t="s">
        <v>824</v>
      </c>
      <c r="Q3165" s="113">
        <v>281</v>
      </c>
      <c r="R3165" s="113" t="s">
        <v>71</v>
      </c>
      <c r="S3165" s="84" t="str">
        <f t="shared" si="343"/>
        <v>HATTERAS CHECK/DENIM</v>
      </c>
      <c r="T3165" s="84" t="str">
        <f t="shared" si="346"/>
        <v>синий / красный</v>
      </c>
      <c r="Y3165" s="60">
        <f t="shared" si="347"/>
        <v>2</v>
      </c>
      <c r="Z3165" s="49">
        <f t="shared" si="348"/>
        <v>609</v>
      </c>
      <c r="AA3165" s="60">
        <f t="shared" si="349"/>
        <v>2609</v>
      </c>
    </row>
    <row r="3166" spans="1:27">
      <c r="A3166" s="84" t="str">
        <f t="shared" si="344"/>
        <v>6845302281</v>
      </c>
      <c r="B3166" s="84" t="str">
        <f t="shared" si="345"/>
        <v>02-609-21</v>
      </c>
      <c r="C3166" s="113" t="s">
        <v>5549</v>
      </c>
      <c r="D3166" s="113" t="s">
        <v>5542</v>
      </c>
      <c r="E3166" s="113" t="s">
        <v>835</v>
      </c>
      <c r="F3166" s="114">
        <v>62</v>
      </c>
      <c r="G3166" s="113" t="s">
        <v>5543</v>
      </c>
      <c r="H3166" s="113" t="s">
        <v>252</v>
      </c>
      <c r="I3166" s="113" t="s">
        <v>5467</v>
      </c>
      <c r="J3166" s="113" t="s">
        <v>318</v>
      </c>
      <c r="K3166" s="113" t="s">
        <v>382</v>
      </c>
      <c r="L3166" s="113" t="s">
        <v>420</v>
      </c>
      <c r="M3166" s="113" t="s">
        <v>388</v>
      </c>
      <c r="N3166" s="113" t="s">
        <v>46</v>
      </c>
      <c r="O3166" s="113" t="s">
        <v>433</v>
      </c>
      <c r="P3166" s="113" t="s">
        <v>824</v>
      </c>
      <c r="Q3166" s="113">
        <v>281</v>
      </c>
      <c r="R3166" s="113" t="s">
        <v>71</v>
      </c>
      <c r="S3166" s="84" t="str">
        <f t="shared" si="343"/>
        <v>HATTERAS CHECK/DENIM</v>
      </c>
      <c r="T3166" s="84" t="str">
        <f t="shared" si="346"/>
        <v>синий / красный</v>
      </c>
      <c r="Y3166" s="60">
        <f t="shared" si="347"/>
        <v>2</v>
      </c>
      <c r="Z3166" s="49">
        <f t="shared" si="348"/>
        <v>609</v>
      </c>
      <c r="AA3166" s="60">
        <f t="shared" si="349"/>
        <v>2609</v>
      </c>
    </row>
    <row r="3167" spans="1:27">
      <c r="A3167" s="84" t="str">
        <f t="shared" si="344"/>
        <v>6845302281</v>
      </c>
      <c r="B3167" s="84" t="str">
        <f t="shared" si="345"/>
        <v>02-609-21</v>
      </c>
      <c r="C3167" s="113" t="s">
        <v>5550</v>
      </c>
      <c r="D3167" s="113" t="s">
        <v>5542</v>
      </c>
      <c r="E3167" s="113" t="s">
        <v>789</v>
      </c>
      <c r="F3167" s="114">
        <v>63</v>
      </c>
      <c r="G3167" s="113" t="s">
        <v>5543</v>
      </c>
      <c r="H3167" s="113" t="s">
        <v>252</v>
      </c>
      <c r="I3167" s="113" t="s">
        <v>5467</v>
      </c>
      <c r="J3167" s="113" t="s">
        <v>318</v>
      </c>
      <c r="K3167" s="113" t="s">
        <v>382</v>
      </c>
      <c r="L3167" s="113" t="s">
        <v>420</v>
      </c>
      <c r="M3167" s="113" t="s">
        <v>388</v>
      </c>
      <c r="N3167" s="113" t="s">
        <v>46</v>
      </c>
      <c r="O3167" s="113" t="s">
        <v>433</v>
      </c>
      <c r="P3167" s="113" t="s">
        <v>824</v>
      </c>
      <c r="Q3167" s="113">
        <v>281</v>
      </c>
      <c r="R3167" s="113" t="s">
        <v>71</v>
      </c>
      <c r="S3167" s="84" t="str">
        <f t="shared" si="343"/>
        <v>HATTERAS CHECK/DENIM</v>
      </c>
      <c r="T3167" s="84" t="str">
        <f t="shared" si="346"/>
        <v>синий / красный</v>
      </c>
      <c r="Y3167" s="60">
        <f t="shared" si="347"/>
        <v>2</v>
      </c>
      <c r="Z3167" s="49">
        <f t="shared" si="348"/>
        <v>609</v>
      </c>
      <c r="AA3167" s="60">
        <f t="shared" si="349"/>
        <v>2609</v>
      </c>
    </row>
    <row r="3168" spans="1:27">
      <c r="A3168" s="84" t="str">
        <f t="shared" si="344"/>
        <v>68479016</v>
      </c>
      <c r="B3168" s="84" t="str">
        <f t="shared" si="345"/>
        <v>02-610-91</v>
      </c>
      <c r="C3168" s="113" t="s">
        <v>5551</v>
      </c>
      <c r="D3168" s="113" t="s">
        <v>5552</v>
      </c>
      <c r="E3168" s="113" t="s">
        <v>787</v>
      </c>
      <c r="F3168" s="114">
        <v>57</v>
      </c>
      <c r="G3168" s="113" t="s">
        <v>5553</v>
      </c>
      <c r="H3168" s="113" t="s">
        <v>271</v>
      </c>
      <c r="I3168" s="113" t="s">
        <v>810</v>
      </c>
      <c r="J3168" s="113" t="s">
        <v>318</v>
      </c>
      <c r="K3168" s="113" t="s">
        <v>382</v>
      </c>
      <c r="L3168" s="113" t="s">
        <v>420</v>
      </c>
      <c r="M3168" s="113" t="s">
        <v>388</v>
      </c>
      <c r="N3168" s="113" t="s">
        <v>32</v>
      </c>
      <c r="O3168" s="113" t="s">
        <v>428</v>
      </c>
      <c r="P3168" s="113" t="s">
        <v>824</v>
      </c>
      <c r="Q3168" s="113">
        <v>6</v>
      </c>
      <c r="R3168" s="113" t="s">
        <v>86</v>
      </c>
      <c r="S3168" s="84" t="str">
        <f t="shared" si="343"/>
        <v>HATTERAS EEL LEATHER</v>
      </c>
      <c r="T3168" s="84" t="str">
        <f t="shared" si="346"/>
        <v>темно-коричневый</v>
      </c>
      <c r="Y3168" s="60">
        <f t="shared" si="347"/>
        <v>2</v>
      </c>
      <c r="Z3168" s="49">
        <f t="shared" si="348"/>
        <v>610</v>
      </c>
      <c r="AA3168" s="60">
        <f t="shared" si="349"/>
        <v>2610</v>
      </c>
    </row>
    <row r="3169" spans="1:27">
      <c r="A3169" s="84" t="str">
        <f t="shared" si="344"/>
        <v>68479016</v>
      </c>
      <c r="B3169" s="84" t="str">
        <f t="shared" si="345"/>
        <v>02-610-91</v>
      </c>
      <c r="C3169" s="113" t="s">
        <v>5554</v>
      </c>
      <c r="D3169" s="113" t="s">
        <v>5552</v>
      </c>
      <c r="E3169" s="113" t="s">
        <v>797</v>
      </c>
      <c r="F3169" s="114">
        <v>58</v>
      </c>
      <c r="G3169" s="113" t="s">
        <v>5553</v>
      </c>
      <c r="H3169" s="113" t="s">
        <v>271</v>
      </c>
      <c r="I3169" s="113" t="s">
        <v>810</v>
      </c>
      <c r="J3169" s="113" t="s">
        <v>318</v>
      </c>
      <c r="K3169" s="113" t="s">
        <v>382</v>
      </c>
      <c r="L3169" s="113" t="s">
        <v>420</v>
      </c>
      <c r="M3169" s="113" t="s">
        <v>388</v>
      </c>
      <c r="N3169" s="113" t="s">
        <v>32</v>
      </c>
      <c r="O3169" s="113" t="s">
        <v>428</v>
      </c>
      <c r="P3169" s="113" t="s">
        <v>824</v>
      </c>
      <c r="Q3169" s="113">
        <v>6</v>
      </c>
      <c r="R3169" s="113" t="s">
        <v>86</v>
      </c>
      <c r="S3169" s="84" t="str">
        <f t="shared" si="343"/>
        <v>HATTERAS EEL LEATHER</v>
      </c>
      <c r="T3169" s="84" t="str">
        <f t="shared" si="346"/>
        <v>темно-коричневый</v>
      </c>
      <c r="Y3169" s="60">
        <f t="shared" si="347"/>
        <v>2</v>
      </c>
      <c r="Z3169" s="49">
        <f t="shared" si="348"/>
        <v>610</v>
      </c>
      <c r="AA3169" s="60">
        <f t="shared" si="349"/>
        <v>2610</v>
      </c>
    </row>
    <row r="3170" spans="1:27">
      <c r="A3170" s="84" t="str">
        <f t="shared" si="344"/>
        <v>68479016</v>
      </c>
      <c r="B3170" s="84" t="str">
        <f t="shared" si="345"/>
        <v>02-610-91</v>
      </c>
      <c r="C3170" s="113" t="s">
        <v>5555</v>
      </c>
      <c r="D3170" s="113" t="s">
        <v>5552</v>
      </c>
      <c r="E3170" s="113" t="s">
        <v>785</v>
      </c>
      <c r="F3170" s="114">
        <v>59</v>
      </c>
      <c r="G3170" s="113" t="s">
        <v>5553</v>
      </c>
      <c r="H3170" s="113" t="s">
        <v>271</v>
      </c>
      <c r="I3170" s="113" t="s">
        <v>810</v>
      </c>
      <c r="J3170" s="113" t="s">
        <v>318</v>
      </c>
      <c r="K3170" s="113" t="s">
        <v>382</v>
      </c>
      <c r="L3170" s="113" t="s">
        <v>420</v>
      </c>
      <c r="M3170" s="113" t="s">
        <v>388</v>
      </c>
      <c r="N3170" s="113" t="s">
        <v>32</v>
      </c>
      <c r="O3170" s="113" t="s">
        <v>428</v>
      </c>
      <c r="P3170" s="113" t="s">
        <v>824</v>
      </c>
      <c r="Q3170" s="113">
        <v>6</v>
      </c>
      <c r="R3170" s="113" t="s">
        <v>86</v>
      </c>
      <c r="S3170" s="84" t="str">
        <f t="shared" si="343"/>
        <v>HATTERAS EEL LEATHER</v>
      </c>
      <c r="T3170" s="84" t="str">
        <f t="shared" si="346"/>
        <v>темно-коричневый</v>
      </c>
      <c r="Y3170" s="60">
        <f t="shared" si="347"/>
        <v>2</v>
      </c>
      <c r="Z3170" s="49">
        <f t="shared" si="348"/>
        <v>610</v>
      </c>
      <c r="AA3170" s="60">
        <f t="shared" si="349"/>
        <v>2610</v>
      </c>
    </row>
    <row r="3171" spans="1:27">
      <c r="A3171" s="84" t="str">
        <f t="shared" si="344"/>
        <v>68479016</v>
      </c>
      <c r="B3171" s="84" t="str">
        <f t="shared" si="345"/>
        <v>02-610-91</v>
      </c>
      <c r="C3171" s="113" t="s">
        <v>5556</v>
      </c>
      <c r="D3171" s="113" t="s">
        <v>5552</v>
      </c>
      <c r="E3171" s="113" t="s">
        <v>798</v>
      </c>
      <c r="F3171" s="114">
        <v>60</v>
      </c>
      <c r="G3171" s="113" t="s">
        <v>5553</v>
      </c>
      <c r="H3171" s="113" t="s">
        <v>271</v>
      </c>
      <c r="I3171" s="113" t="s">
        <v>810</v>
      </c>
      <c r="J3171" s="113" t="s">
        <v>318</v>
      </c>
      <c r="K3171" s="113" t="s">
        <v>382</v>
      </c>
      <c r="L3171" s="113" t="s">
        <v>420</v>
      </c>
      <c r="M3171" s="113" t="s">
        <v>388</v>
      </c>
      <c r="N3171" s="113" t="s">
        <v>32</v>
      </c>
      <c r="O3171" s="113" t="s">
        <v>428</v>
      </c>
      <c r="P3171" s="113" t="s">
        <v>824</v>
      </c>
      <c r="Q3171" s="113">
        <v>6</v>
      </c>
      <c r="R3171" s="113" t="s">
        <v>86</v>
      </c>
      <c r="S3171" s="84" t="str">
        <f t="shared" si="343"/>
        <v>HATTERAS EEL LEATHER</v>
      </c>
      <c r="T3171" s="84" t="str">
        <f t="shared" si="346"/>
        <v>темно-коричневый</v>
      </c>
      <c r="Y3171" s="60">
        <f t="shared" si="347"/>
        <v>2</v>
      </c>
      <c r="Z3171" s="49">
        <f t="shared" si="348"/>
        <v>610</v>
      </c>
      <c r="AA3171" s="60">
        <f t="shared" si="349"/>
        <v>2610</v>
      </c>
    </row>
    <row r="3172" spans="1:27">
      <c r="A3172" s="84" t="str">
        <f t="shared" si="344"/>
        <v>68711022</v>
      </c>
      <c r="B3172" s="84" t="str">
        <f t="shared" si="345"/>
        <v>02-551-06</v>
      </c>
      <c r="C3172" s="113" t="s">
        <v>5557</v>
      </c>
      <c r="D3172" s="113" t="s">
        <v>5558</v>
      </c>
      <c r="E3172" s="113" t="s">
        <v>813</v>
      </c>
      <c r="F3172" s="114">
        <v>56</v>
      </c>
      <c r="G3172" s="113" t="s">
        <v>5042</v>
      </c>
      <c r="H3172" s="113" t="s">
        <v>71</v>
      </c>
      <c r="I3172" s="113" t="s">
        <v>5559</v>
      </c>
      <c r="J3172" s="113" t="s">
        <v>318</v>
      </c>
      <c r="K3172" s="113" t="s">
        <v>382</v>
      </c>
      <c r="L3172" s="113" t="s">
        <v>420</v>
      </c>
      <c r="M3172" s="113" t="s">
        <v>388</v>
      </c>
      <c r="N3172" s="113" t="s">
        <v>1569</v>
      </c>
      <c r="O3172" s="113" t="s">
        <v>428</v>
      </c>
      <c r="P3172" s="113" t="s">
        <v>824</v>
      </c>
      <c r="Q3172" s="113">
        <v>2</v>
      </c>
      <c r="R3172" s="113" t="s">
        <v>71</v>
      </c>
      <c r="S3172" s="84" t="str">
        <f t="shared" si="343"/>
        <v>HATTERAS CORD</v>
      </c>
      <c r="T3172" s="84" t="str">
        <f t="shared" si="346"/>
        <v>синий</v>
      </c>
      <c r="Y3172" s="60">
        <f t="shared" si="347"/>
        <v>2</v>
      </c>
      <c r="Z3172" s="49">
        <f t="shared" si="348"/>
        <v>551</v>
      </c>
      <c r="AA3172" s="60">
        <f t="shared" si="349"/>
        <v>2551</v>
      </c>
    </row>
    <row r="3173" spans="1:27">
      <c r="A3173" s="84" t="str">
        <f t="shared" si="344"/>
        <v>68711022</v>
      </c>
      <c r="B3173" s="84" t="str">
        <f t="shared" si="345"/>
        <v>02-551-06</v>
      </c>
      <c r="C3173" s="113" t="s">
        <v>5560</v>
      </c>
      <c r="D3173" s="113" t="s">
        <v>5558</v>
      </c>
      <c r="E3173" s="113" t="s">
        <v>787</v>
      </c>
      <c r="F3173" s="114">
        <v>57</v>
      </c>
      <c r="G3173" s="113" t="s">
        <v>5042</v>
      </c>
      <c r="H3173" s="113" t="s">
        <v>71</v>
      </c>
      <c r="I3173" s="113" t="s">
        <v>5559</v>
      </c>
      <c r="J3173" s="113" t="s">
        <v>318</v>
      </c>
      <c r="K3173" s="113" t="s">
        <v>382</v>
      </c>
      <c r="L3173" s="113" t="s">
        <v>420</v>
      </c>
      <c r="M3173" s="113" t="s">
        <v>388</v>
      </c>
      <c r="N3173" s="113" t="s">
        <v>1569</v>
      </c>
      <c r="O3173" s="113" t="s">
        <v>428</v>
      </c>
      <c r="P3173" s="113" t="s">
        <v>824</v>
      </c>
      <c r="Q3173" s="113">
        <v>2</v>
      </c>
      <c r="R3173" s="113" t="s">
        <v>71</v>
      </c>
      <c r="S3173" s="84" t="str">
        <f t="shared" si="343"/>
        <v>HATTERAS CORD</v>
      </c>
      <c r="T3173" s="84" t="str">
        <f t="shared" si="346"/>
        <v>синий</v>
      </c>
      <c r="Y3173" s="60">
        <f t="shared" si="347"/>
        <v>2</v>
      </c>
      <c r="Z3173" s="49">
        <f t="shared" si="348"/>
        <v>551</v>
      </c>
      <c r="AA3173" s="60">
        <f t="shared" si="349"/>
        <v>2551</v>
      </c>
    </row>
    <row r="3174" spans="1:27">
      <c r="A3174" s="84" t="str">
        <f t="shared" si="344"/>
        <v>68711022</v>
      </c>
      <c r="B3174" s="84" t="str">
        <f t="shared" si="345"/>
        <v>02-551-06</v>
      </c>
      <c r="C3174" s="113" t="s">
        <v>5561</v>
      </c>
      <c r="D3174" s="113" t="s">
        <v>5558</v>
      </c>
      <c r="E3174" s="113" t="s">
        <v>797</v>
      </c>
      <c r="F3174" s="114">
        <v>58</v>
      </c>
      <c r="G3174" s="113" t="s">
        <v>5042</v>
      </c>
      <c r="H3174" s="113" t="s">
        <v>71</v>
      </c>
      <c r="I3174" s="113" t="s">
        <v>5559</v>
      </c>
      <c r="J3174" s="113" t="s">
        <v>318</v>
      </c>
      <c r="K3174" s="113" t="s">
        <v>382</v>
      </c>
      <c r="L3174" s="113" t="s">
        <v>420</v>
      </c>
      <c r="M3174" s="113" t="s">
        <v>388</v>
      </c>
      <c r="N3174" s="113" t="s">
        <v>1569</v>
      </c>
      <c r="O3174" s="113" t="s">
        <v>428</v>
      </c>
      <c r="P3174" s="113" t="s">
        <v>824</v>
      </c>
      <c r="Q3174" s="113">
        <v>2</v>
      </c>
      <c r="R3174" s="113" t="s">
        <v>71</v>
      </c>
      <c r="S3174" s="84" t="str">
        <f t="shared" si="343"/>
        <v>HATTERAS CORD</v>
      </c>
      <c r="T3174" s="84" t="str">
        <f t="shared" si="346"/>
        <v>синий</v>
      </c>
      <c r="Y3174" s="60">
        <f t="shared" si="347"/>
        <v>2</v>
      </c>
      <c r="Z3174" s="49">
        <f t="shared" si="348"/>
        <v>551</v>
      </c>
      <c r="AA3174" s="60">
        <f t="shared" si="349"/>
        <v>2551</v>
      </c>
    </row>
    <row r="3175" spans="1:27">
      <c r="A3175" s="84" t="str">
        <f t="shared" si="344"/>
        <v>68711022</v>
      </c>
      <c r="B3175" s="84" t="str">
        <f t="shared" si="345"/>
        <v>02-551-06</v>
      </c>
      <c r="C3175" s="113" t="s">
        <v>5562</v>
      </c>
      <c r="D3175" s="113" t="s">
        <v>5558</v>
      </c>
      <c r="E3175" s="113" t="s">
        <v>785</v>
      </c>
      <c r="F3175" s="114">
        <v>59</v>
      </c>
      <c r="G3175" s="113" t="s">
        <v>5042</v>
      </c>
      <c r="H3175" s="113" t="s">
        <v>71</v>
      </c>
      <c r="I3175" s="113" t="s">
        <v>5559</v>
      </c>
      <c r="J3175" s="113" t="s">
        <v>318</v>
      </c>
      <c r="K3175" s="113" t="s">
        <v>382</v>
      </c>
      <c r="L3175" s="113" t="s">
        <v>420</v>
      </c>
      <c r="M3175" s="113" t="s">
        <v>388</v>
      </c>
      <c r="N3175" s="113" t="s">
        <v>1569</v>
      </c>
      <c r="O3175" s="113" t="s">
        <v>428</v>
      </c>
      <c r="P3175" s="113" t="s">
        <v>824</v>
      </c>
      <c r="Q3175" s="113">
        <v>2</v>
      </c>
      <c r="R3175" s="113" t="s">
        <v>71</v>
      </c>
      <c r="S3175" s="84" t="str">
        <f t="shared" si="343"/>
        <v>HATTERAS CORD</v>
      </c>
      <c r="T3175" s="84" t="str">
        <f t="shared" si="346"/>
        <v>синий</v>
      </c>
      <c r="Y3175" s="60">
        <f t="shared" si="347"/>
        <v>2</v>
      </c>
      <c r="Z3175" s="49">
        <f t="shared" si="348"/>
        <v>551</v>
      </c>
      <c r="AA3175" s="60">
        <f t="shared" si="349"/>
        <v>2551</v>
      </c>
    </row>
    <row r="3176" spans="1:27">
      <c r="A3176" s="84" t="str">
        <f t="shared" si="344"/>
        <v>68711022</v>
      </c>
      <c r="B3176" s="84" t="str">
        <f t="shared" si="345"/>
        <v>02-551-06</v>
      </c>
      <c r="C3176" s="113" t="s">
        <v>5563</v>
      </c>
      <c r="D3176" s="113" t="s">
        <v>5558</v>
      </c>
      <c r="E3176" s="113" t="s">
        <v>798</v>
      </c>
      <c r="F3176" s="114">
        <v>60</v>
      </c>
      <c r="G3176" s="113" t="s">
        <v>5042</v>
      </c>
      <c r="H3176" s="113" t="s">
        <v>71</v>
      </c>
      <c r="I3176" s="113" t="s">
        <v>5559</v>
      </c>
      <c r="J3176" s="113" t="s">
        <v>318</v>
      </c>
      <c r="K3176" s="113" t="s">
        <v>382</v>
      </c>
      <c r="L3176" s="113" t="s">
        <v>420</v>
      </c>
      <c r="M3176" s="113" t="s">
        <v>388</v>
      </c>
      <c r="N3176" s="113" t="s">
        <v>1569</v>
      </c>
      <c r="O3176" s="113" t="s">
        <v>428</v>
      </c>
      <c r="P3176" s="113" t="s">
        <v>824</v>
      </c>
      <c r="Q3176" s="113">
        <v>2</v>
      </c>
      <c r="R3176" s="113" t="s">
        <v>71</v>
      </c>
      <c r="S3176" s="84" t="str">
        <f t="shared" si="343"/>
        <v>HATTERAS CORD</v>
      </c>
      <c r="T3176" s="84" t="str">
        <f t="shared" si="346"/>
        <v>синий</v>
      </c>
      <c r="Y3176" s="60">
        <f t="shared" si="347"/>
        <v>2</v>
      </c>
      <c r="Z3176" s="49">
        <f t="shared" si="348"/>
        <v>551</v>
      </c>
      <c r="AA3176" s="60">
        <f t="shared" si="349"/>
        <v>2551</v>
      </c>
    </row>
    <row r="3177" spans="1:27">
      <c r="A3177" s="84" t="str">
        <f t="shared" si="344"/>
        <v>68711022</v>
      </c>
      <c r="B3177" s="84" t="str">
        <f t="shared" si="345"/>
        <v>02-551-06</v>
      </c>
      <c r="C3177" s="113" t="s">
        <v>5564</v>
      </c>
      <c r="D3177" s="113" t="s">
        <v>5558</v>
      </c>
      <c r="E3177" s="113" t="s">
        <v>788</v>
      </c>
      <c r="F3177" s="114">
        <v>61</v>
      </c>
      <c r="G3177" s="113" t="s">
        <v>5042</v>
      </c>
      <c r="H3177" s="113" t="s">
        <v>71</v>
      </c>
      <c r="I3177" s="113" t="s">
        <v>5559</v>
      </c>
      <c r="J3177" s="113" t="s">
        <v>318</v>
      </c>
      <c r="K3177" s="113" t="s">
        <v>382</v>
      </c>
      <c r="L3177" s="113" t="s">
        <v>420</v>
      </c>
      <c r="M3177" s="113" t="s">
        <v>388</v>
      </c>
      <c r="N3177" s="113" t="s">
        <v>1569</v>
      </c>
      <c r="O3177" s="113" t="s">
        <v>428</v>
      </c>
      <c r="P3177" s="113" t="s">
        <v>824</v>
      </c>
      <c r="Q3177" s="113">
        <v>2</v>
      </c>
      <c r="R3177" s="113" t="s">
        <v>71</v>
      </c>
      <c r="S3177" s="84" t="str">
        <f t="shared" si="343"/>
        <v>HATTERAS CORD</v>
      </c>
      <c r="T3177" s="84" t="str">
        <f t="shared" si="346"/>
        <v>синий</v>
      </c>
      <c r="Y3177" s="60">
        <f t="shared" si="347"/>
        <v>2</v>
      </c>
      <c r="Z3177" s="49">
        <f t="shared" si="348"/>
        <v>551</v>
      </c>
      <c r="AA3177" s="60">
        <f t="shared" si="349"/>
        <v>2551</v>
      </c>
    </row>
    <row r="3178" spans="1:27">
      <c r="A3178" s="84" t="str">
        <f t="shared" si="344"/>
        <v>68711022</v>
      </c>
      <c r="B3178" s="84" t="str">
        <f t="shared" si="345"/>
        <v>02-551-06</v>
      </c>
      <c r="C3178" s="113" t="s">
        <v>5565</v>
      </c>
      <c r="D3178" s="113" t="s">
        <v>5558</v>
      </c>
      <c r="E3178" s="113" t="s">
        <v>835</v>
      </c>
      <c r="F3178" s="114">
        <v>62</v>
      </c>
      <c r="G3178" s="113" t="s">
        <v>5042</v>
      </c>
      <c r="H3178" s="113" t="s">
        <v>71</v>
      </c>
      <c r="I3178" s="113" t="s">
        <v>5559</v>
      </c>
      <c r="J3178" s="113" t="s">
        <v>318</v>
      </c>
      <c r="K3178" s="113" t="s">
        <v>382</v>
      </c>
      <c r="L3178" s="113" t="s">
        <v>420</v>
      </c>
      <c r="M3178" s="113" t="s">
        <v>388</v>
      </c>
      <c r="N3178" s="113" t="s">
        <v>1569</v>
      </c>
      <c r="O3178" s="113" t="s">
        <v>428</v>
      </c>
      <c r="P3178" s="113" t="s">
        <v>824</v>
      </c>
      <c r="Q3178" s="113">
        <v>2</v>
      </c>
      <c r="R3178" s="113" t="s">
        <v>71</v>
      </c>
      <c r="S3178" s="84" t="str">
        <f t="shared" si="343"/>
        <v>HATTERAS CORD</v>
      </c>
      <c r="T3178" s="84" t="str">
        <f t="shared" si="346"/>
        <v>синий</v>
      </c>
      <c r="Y3178" s="60">
        <f t="shared" si="347"/>
        <v>2</v>
      </c>
      <c r="Z3178" s="49">
        <f t="shared" si="348"/>
        <v>551</v>
      </c>
      <c r="AA3178" s="60">
        <f t="shared" si="349"/>
        <v>2551</v>
      </c>
    </row>
    <row r="3179" spans="1:27">
      <c r="A3179" s="84" t="str">
        <f t="shared" si="344"/>
        <v>68711022</v>
      </c>
      <c r="B3179" s="84" t="str">
        <f t="shared" si="345"/>
        <v>02-551-06</v>
      </c>
      <c r="C3179" s="113" t="s">
        <v>5566</v>
      </c>
      <c r="D3179" s="113" t="s">
        <v>5558</v>
      </c>
      <c r="E3179" s="113" t="s">
        <v>789</v>
      </c>
      <c r="F3179" s="114">
        <v>63</v>
      </c>
      <c r="G3179" s="113" t="s">
        <v>5042</v>
      </c>
      <c r="H3179" s="113" t="s">
        <v>71</v>
      </c>
      <c r="I3179" s="113" t="s">
        <v>5559</v>
      </c>
      <c r="J3179" s="113" t="s">
        <v>318</v>
      </c>
      <c r="K3179" s="113" t="s">
        <v>382</v>
      </c>
      <c r="L3179" s="113" t="s">
        <v>420</v>
      </c>
      <c r="M3179" s="113" t="s">
        <v>388</v>
      </c>
      <c r="N3179" s="113" t="s">
        <v>1569</v>
      </c>
      <c r="O3179" s="113" t="s">
        <v>428</v>
      </c>
      <c r="P3179" s="113" t="s">
        <v>824</v>
      </c>
      <c r="Q3179" s="113">
        <v>2</v>
      </c>
      <c r="R3179" s="113" t="s">
        <v>71</v>
      </c>
      <c r="S3179" s="84" t="str">
        <f t="shared" si="343"/>
        <v>HATTERAS CORD</v>
      </c>
      <c r="T3179" s="84" t="str">
        <f t="shared" si="346"/>
        <v>синий</v>
      </c>
      <c r="Y3179" s="60">
        <f t="shared" si="347"/>
        <v>2</v>
      </c>
      <c r="Z3179" s="49">
        <f t="shared" si="348"/>
        <v>551</v>
      </c>
      <c r="AA3179" s="60">
        <f t="shared" si="349"/>
        <v>2551</v>
      </c>
    </row>
    <row r="3180" spans="1:27">
      <c r="A3180" s="84" t="str">
        <f t="shared" si="344"/>
        <v>7720304261</v>
      </c>
      <c r="B3180" s="84" t="str">
        <f t="shared" si="345"/>
        <v>02-641-60</v>
      </c>
      <c r="C3180" s="113" t="s">
        <v>5567</v>
      </c>
      <c r="D3180" s="113" t="s">
        <v>5568</v>
      </c>
      <c r="E3180" s="113" t="s">
        <v>787</v>
      </c>
      <c r="F3180" s="114">
        <v>57</v>
      </c>
      <c r="G3180" s="113" t="s">
        <v>5569</v>
      </c>
      <c r="H3180" s="113" t="s">
        <v>174</v>
      </c>
      <c r="I3180" s="113" t="s">
        <v>1018</v>
      </c>
      <c r="J3180" s="113" t="s">
        <v>327</v>
      </c>
      <c r="K3180" s="113" t="s">
        <v>382</v>
      </c>
      <c r="L3180" s="113" t="s">
        <v>420</v>
      </c>
      <c r="M3180" s="113" t="s">
        <v>388</v>
      </c>
      <c r="N3180" s="113" t="s">
        <v>44</v>
      </c>
      <c r="O3180" s="113" t="s">
        <v>386</v>
      </c>
      <c r="P3180" s="113" t="s">
        <v>824</v>
      </c>
      <c r="Q3180" s="113">
        <v>261</v>
      </c>
      <c r="R3180" s="113" t="s">
        <v>86</v>
      </c>
      <c r="S3180" s="84" t="str">
        <f t="shared" si="343"/>
        <v>BASEBALL CAP WOOL CHECK</v>
      </c>
      <c r="T3180" s="84" t="str">
        <f t="shared" si="346"/>
        <v>коричневый / серый</v>
      </c>
      <c r="Y3180" s="60">
        <f t="shared" si="347"/>
        <v>2</v>
      </c>
      <c r="Z3180" s="49">
        <f t="shared" si="348"/>
        <v>641</v>
      </c>
      <c r="AA3180" s="60">
        <f t="shared" si="349"/>
        <v>2641</v>
      </c>
    </row>
    <row r="3181" spans="1:27">
      <c r="A3181" s="84" t="str">
        <f t="shared" si="344"/>
        <v>7720304261</v>
      </c>
      <c r="B3181" s="84" t="str">
        <f t="shared" si="345"/>
        <v>02-641-60</v>
      </c>
      <c r="C3181" s="113" t="s">
        <v>5570</v>
      </c>
      <c r="D3181" s="113" t="s">
        <v>5568</v>
      </c>
      <c r="E3181" s="113" t="s">
        <v>785</v>
      </c>
      <c r="F3181" s="114">
        <v>59</v>
      </c>
      <c r="G3181" s="113" t="s">
        <v>5569</v>
      </c>
      <c r="H3181" s="113" t="s">
        <v>174</v>
      </c>
      <c r="I3181" s="113" t="s">
        <v>1018</v>
      </c>
      <c r="J3181" s="113" t="s">
        <v>327</v>
      </c>
      <c r="K3181" s="113" t="s">
        <v>382</v>
      </c>
      <c r="L3181" s="113" t="s">
        <v>420</v>
      </c>
      <c r="M3181" s="113" t="s">
        <v>388</v>
      </c>
      <c r="N3181" s="113" t="s">
        <v>44</v>
      </c>
      <c r="O3181" s="113" t="s">
        <v>386</v>
      </c>
      <c r="P3181" s="113" t="s">
        <v>824</v>
      </c>
      <c r="Q3181" s="113">
        <v>261</v>
      </c>
      <c r="R3181" s="113" t="s">
        <v>86</v>
      </c>
      <c r="S3181" s="84" t="str">
        <f t="shared" si="343"/>
        <v>BASEBALL CAP WOOL CHECK</v>
      </c>
      <c r="T3181" s="84" t="str">
        <f t="shared" si="346"/>
        <v>коричневый / серый</v>
      </c>
      <c r="Y3181" s="60">
        <f t="shared" si="347"/>
        <v>2</v>
      </c>
      <c r="Z3181" s="49">
        <f t="shared" si="348"/>
        <v>641</v>
      </c>
      <c r="AA3181" s="60">
        <f t="shared" si="349"/>
        <v>2641</v>
      </c>
    </row>
    <row r="3182" spans="1:27">
      <c r="A3182" s="84" t="str">
        <f t="shared" si="344"/>
        <v>7720304261</v>
      </c>
      <c r="B3182" s="84" t="str">
        <f t="shared" si="345"/>
        <v>02-641-60</v>
      </c>
      <c r="C3182" s="113" t="s">
        <v>5571</v>
      </c>
      <c r="D3182" s="113" t="s">
        <v>5568</v>
      </c>
      <c r="E3182" s="113" t="s">
        <v>788</v>
      </c>
      <c r="F3182" s="114">
        <v>61</v>
      </c>
      <c r="G3182" s="113" t="s">
        <v>5569</v>
      </c>
      <c r="H3182" s="113" t="s">
        <v>174</v>
      </c>
      <c r="I3182" s="113" t="s">
        <v>1018</v>
      </c>
      <c r="J3182" s="113" t="s">
        <v>327</v>
      </c>
      <c r="K3182" s="113" t="s">
        <v>382</v>
      </c>
      <c r="L3182" s="113" t="s">
        <v>420</v>
      </c>
      <c r="M3182" s="113" t="s">
        <v>388</v>
      </c>
      <c r="N3182" s="113" t="s">
        <v>44</v>
      </c>
      <c r="O3182" s="113" t="s">
        <v>386</v>
      </c>
      <c r="P3182" s="113" t="s">
        <v>824</v>
      </c>
      <c r="Q3182" s="113">
        <v>261</v>
      </c>
      <c r="R3182" s="113" t="s">
        <v>86</v>
      </c>
      <c r="S3182" s="84" t="str">
        <f t="shared" si="343"/>
        <v>BASEBALL CAP WOOL CHECK</v>
      </c>
      <c r="T3182" s="84" t="str">
        <f t="shared" si="346"/>
        <v>коричневый / серый</v>
      </c>
      <c r="Y3182" s="60">
        <f t="shared" si="347"/>
        <v>2</v>
      </c>
      <c r="Z3182" s="49">
        <f t="shared" si="348"/>
        <v>641</v>
      </c>
      <c r="AA3182" s="60">
        <f t="shared" si="349"/>
        <v>2641</v>
      </c>
    </row>
    <row r="3183" spans="1:27">
      <c r="A3183" s="84" t="str">
        <f t="shared" si="344"/>
        <v>7720501321</v>
      </c>
      <c r="B3183" s="84" t="str">
        <f t="shared" si="345"/>
        <v>02-101-06</v>
      </c>
      <c r="C3183" s="113" t="s">
        <v>5572</v>
      </c>
      <c r="D3183" s="113" t="s">
        <v>5573</v>
      </c>
      <c r="E3183" s="113" t="s">
        <v>787</v>
      </c>
      <c r="F3183" s="114">
        <v>57</v>
      </c>
      <c r="G3183" s="113" t="s">
        <v>1256</v>
      </c>
      <c r="H3183" s="113" t="s">
        <v>71</v>
      </c>
      <c r="I3183" s="113" t="s">
        <v>1069</v>
      </c>
      <c r="J3183" s="113" t="s">
        <v>327</v>
      </c>
      <c r="K3183" s="113" t="s">
        <v>382</v>
      </c>
      <c r="L3183" s="113" t="s">
        <v>420</v>
      </c>
      <c r="M3183" s="113" t="s">
        <v>388</v>
      </c>
      <c r="N3183" s="113" t="s">
        <v>44</v>
      </c>
      <c r="O3183" s="113" t="s">
        <v>386</v>
      </c>
      <c r="P3183" s="113" t="s">
        <v>824</v>
      </c>
      <c r="Q3183" s="113">
        <v>321</v>
      </c>
      <c r="R3183" s="113" t="s">
        <v>71</v>
      </c>
      <c r="S3183" s="84" t="str">
        <f t="shared" si="343"/>
        <v>BASEBALL EF</v>
      </c>
      <c r="T3183" s="84" t="str">
        <f t="shared" si="346"/>
        <v>синий</v>
      </c>
      <c r="Y3183" s="60">
        <f t="shared" si="347"/>
        <v>2</v>
      </c>
      <c r="Z3183" s="49">
        <f t="shared" si="348"/>
        <v>101</v>
      </c>
      <c r="AA3183" s="60">
        <f t="shared" si="349"/>
        <v>2101</v>
      </c>
    </row>
    <row r="3184" spans="1:27">
      <c r="A3184" s="84" t="str">
        <f t="shared" si="344"/>
        <v>7720501321</v>
      </c>
      <c r="B3184" s="84" t="str">
        <f t="shared" si="345"/>
        <v>02-101-06</v>
      </c>
      <c r="C3184" s="113" t="s">
        <v>5574</v>
      </c>
      <c r="D3184" s="113" t="s">
        <v>5573</v>
      </c>
      <c r="E3184" s="113" t="s">
        <v>785</v>
      </c>
      <c r="F3184" s="114">
        <v>59</v>
      </c>
      <c r="G3184" s="113" t="s">
        <v>1256</v>
      </c>
      <c r="H3184" s="113" t="s">
        <v>71</v>
      </c>
      <c r="I3184" s="113" t="s">
        <v>1069</v>
      </c>
      <c r="J3184" s="113" t="s">
        <v>327</v>
      </c>
      <c r="K3184" s="113" t="s">
        <v>382</v>
      </c>
      <c r="L3184" s="113" t="s">
        <v>420</v>
      </c>
      <c r="M3184" s="113" t="s">
        <v>388</v>
      </c>
      <c r="N3184" s="113" t="s">
        <v>44</v>
      </c>
      <c r="O3184" s="113" t="s">
        <v>386</v>
      </c>
      <c r="P3184" s="113" t="s">
        <v>824</v>
      </c>
      <c r="Q3184" s="113">
        <v>321</v>
      </c>
      <c r="R3184" s="113" t="s">
        <v>71</v>
      </c>
      <c r="S3184" s="84" t="str">
        <f t="shared" si="343"/>
        <v>BASEBALL EF</v>
      </c>
      <c r="T3184" s="84" t="str">
        <f t="shared" si="346"/>
        <v>синий</v>
      </c>
      <c r="Y3184" s="60">
        <f t="shared" si="347"/>
        <v>2</v>
      </c>
      <c r="Z3184" s="49">
        <f t="shared" si="348"/>
        <v>101</v>
      </c>
      <c r="AA3184" s="60">
        <f t="shared" si="349"/>
        <v>2101</v>
      </c>
    </row>
    <row r="3185" spans="1:27">
      <c r="A3185" s="84" t="str">
        <f t="shared" si="344"/>
        <v>7720501321</v>
      </c>
      <c r="B3185" s="84" t="str">
        <f t="shared" si="345"/>
        <v>02-101-06</v>
      </c>
      <c r="C3185" s="113" t="s">
        <v>5575</v>
      </c>
      <c r="D3185" s="113" t="s">
        <v>5573</v>
      </c>
      <c r="E3185" s="113" t="s">
        <v>788</v>
      </c>
      <c r="F3185" s="114">
        <v>61</v>
      </c>
      <c r="G3185" s="113" t="s">
        <v>1256</v>
      </c>
      <c r="H3185" s="113" t="s">
        <v>71</v>
      </c>
      <c r="I3185" s="113" t="s">
        <v>1069</v>
      </c>
      <c r="J3185" s="113" t="s">
        <v>327</v>
      </c>
      <c r="K3185" s="113" t="s">
        <v>382</v>
      </c>
      <c r="L3185" s="113" t="s">
        <v>420</v>
      </c>
      <c r="M3185" s="113" t="s">
        <v>388</v>
      </c>
      <c r="N3185" s="113" t="s">
        <v>44</v>
      </c>
      <c r="O3185" s="113" t="s">
        <v>386</v>
      </c>
      <c r="P3185" s="113" t="s">
        <v>824</v>
      </c>
      <c r="Q3185" s="113">
        <v>321</v>
      </c>
      <c r="R3185" s="113" t="s">
        <v>71</v>
      </c>
      <c r="S3185" s="84" t="str">
        <f t="shared" si="343"/>
        <v>BASEBALL EF</v>
      </c>
      <c r="T3185" s="84" t="str">
        <f t="shared" si="346"/>
        <v>синий</v>
      </c>
      <c r="Y3185" s="60">
        <f t="shared" si="347"/>
        <v>2</v>
      </c>
      <c r="Z3185" s="49">
        <f t="shared" si="348"/>
        <v>101</v>
      </c>
      <c r="AA3185" s="60">
        <f t="shared" si="349"/>
        <v>2101</v>
      </c>
    </row>
    <row r="3186" spans="1:27">
      <c r="A3186" s="84" t="str">
        <f t="shared" si="344"/>
        <v>7720501321</v>
      </c>
      <c r="B3186" s="84" t="str">
        <f t="shared" si="345"/>
        <v>02-101-06</v>
      </c>
      <c r="C3186" s="113" t="s">
        <v>5576</v>
      </c>
      <c r="D3186" s="113" t="s">
        <v>5573</v>
      </c>
      <c r="E3186" s="113" t="s">
        <v>789</v>
      </c>
      <c r="F3186" s="114">
        <v>63</v>
      </c>
      <c r="G3186" s="113" t="s">
        <v>1256</v>
      </c>
      <c r="H3186" s="113" t="s">
        <v>71</v>
      </c>
      <c r="I3186" s="113" t="s">
        <v>1069</v>
      </c>
      <c r="J3186" s="113" t="s">
        <v>327</v>
      </c>
      <c r="K3186" s="113" t="s">
        <v>382</v>
      </c>
      <c r="L3186" s="113" t="s">
        <v>420</v>
      </c>
      <c r="M3186" s="113" t="s">
        <v>388</v>
      </c>
      <c r="N3186" s="113" t="s">
        <v>44</v>
      </c>
      <c r="O3186" s="113" t="s">
        <v>386</v>
      </c>
      <c r="P3186" s="113" t="s">
        <v>824</v>
      </c>
      <c r="Q3186" s="113">
        <v>321</v>
      </c>
      <c r="R3186" s="113" t="s">
        <v>71</v>
      </c>
      <c r="S3186" s="84" t="str">
        <f t="shared" si="343"/>
        <v>BASEBALL EF</v>
      </c>
      <c r="T3186" s="84" t="str">
        <f t="shared" si="346"/>
        <v>синий</v>
      </c>
      <c r="Y3186" s="60">
        <f t="shared" si="347"/>
        <v>2</v>
      </c>
      <c r="Z3186" s="49">
        <f t="shared" si="348"/>
        <v>101</v>
      </c>
      <c r="AA3186" s="60">
        <f t="shared" si="349"/>
        <v>2101</v>
      </c>
    </row>
    <row r="3187" spans="1:27">
      <c r="A3187" s="84" t="str">
        <f t="shared" si="344"/>
        <v>7720502321</v>
      </c>
      <c r="B3187" s="84" t="str">
        <f t="shared" si="345"/>
        <v>02-072-00</v>
      </c>
      <c r="C3187" s="113" t="s">
        <v>5577</v>
      </c>
      <c r="D3187" s="113" t="s">
        <v>5578</v>
      </c>
      <c r="E3187" s="113" t="s">
        <v>787</v>
      </c>
      <c r="F3187" s="114">
        <v>57</v>
      </c>
      <c r="G3187" s="113" t="s">
        <v>1012</v>
      </c>
      <c r="H3187" s="113" t="s">
        <v>313</v>
      </c>
      <c r="I3187" s="113" t="s">
        <v>786</v>
      </c>
      <c r="J3187" s="113" t="s">
        <v>327</v>
      </c>
      <c r="K3187" s="113" t="s">
        <v>382</v>
      </c>
      <c r="L3187" s="113" t="s">
        <v>420</v>
      </c>
      <c r="M3187" s="113" t="s">
        <v>388</v>
      </c>
      <c r="N3187" s="113" t="s">
        <v>44</v>
      </c>
      <c r="O3187" s="113" t="s">
        <v>386</v>
      </c>
      <c r="P3187" s="113" t="s">
        <v>824</v>
      </c>
      <c r="Q3187" s="113">
        <v>321</v>
      </c>
      <c r="R3187" s="113" t="s">
        <v>71</v>
      </c>
      <c r="S3187" s="84" t="str">
        <f t="shared" si="343"/>
        <v>WOOLRICH</v>
      </c>
      <c r="T3187" s="84" t="str">
        <f t="shared" si="346"/>
        <v>ярко-синий</v>
      </c>
      <c r="Y3187" s="60">
        <f t="shared" si="347"/>
        <v>2</v>
      </c>
      <c r="Z3187" s="49">
        <f t="shared" si="348"/>
        <v>72</v>
      </c>
      <c r="AA3187" s="60">
        <f t="shared" si="349"/>
        <v>2072</v>
      </c>
    </row>
    <row r="3188" spans="1:27">
      <c r="A3188" s="84" t="str">
        <f t="shared" si="344"/>
        <v>7720502321</v>
      </c>
      <c r="B3188" s="84" t="str">
        <f t="shared" si="345"/>
        <v>02-072-00</v>
      </c>
      <c r="C3188" s="113" t="s">
        <v>5579</v>
      </c>
      <c r="D3188" s="113" t="s">
        <v>5578</v>
      </c>
      <c r="E3188" s="113" t="s">
        <v>785</v>
      </c>
      <c r="F3188" s="114">
        <v>59</v>
      </c>
      <c r="G3188" s="113" t="s">
        <v>1012</v>
      </c>
      <c r="H3188" s="113" t="s">
        <v>313</v>
      </c>
      <c r="I3188" s="113" t="s">
        <v>786</v>
      </c>
      <c r="J3188" s="113" t="s">
        <v>327</v>
      </c>
      <c r="K3188" s="113" t="s">
        <v>382</v>
      </c>
      <c r="L3188" s="113" t="s">
        <v>420</v>
      </c>
      <c r="M3188" s="113" t="s">
        <v>388</v>
      </c>
      <c r="N3188" s="113" t="s">
        <v>44</v>
      </c>
      <c r="O3188" s="113" t="s">
        <v>386</v>
      </c>
      <c r="P3188" s="113" t="s">
        <v>824</v>
      </c>
      <c r="Q3188" s="113">
        <v>321</v>
      </c>
      <c r="R3188" s="113" t="s">
        <v>71</v>
      </c>
      <c r="S3188" s="84" t="str">
        <f t="shared" si="343"/>
        <v>WOOLRICH</v>
      </c>
      <c r="T3188" s="84" t="str">
        <f t="shared" si="346"/>
        <v>ярко-синий</v>
      </c>
      <c r="Y3188" s="60">
        <f t="shared" si="347"/>
        <v>2</v>
      </c>
      <c r="Z3188" s="49">
        <f t="shared" si="348"/>
        <v>72</v>
      </c>
      <c r="AA3188" s="60">
        <f t="shared" si="349"/>
        <v>2072</v>
      </c>
    </row>
    <row r="3189" spans="1:27">
      <c r="A3189" s="84" t="str">
        <f t="shared" si="344"/>
        <v>7720502321</v>
      </c>
      <c r="B3189" s="84" t="str">
        <f t="shared" si="345"/>
        <v>02-072-00</v>
      </c>
      <c r="C3189" s="113" t="s">
        <v>5580</v>
      </c>
      <c r="D3189" s="113" t="s">
        <v>5578</v>
      </c>
      <c r="E3189" s="113" t="s">
        <v>788</v>
      </c>
      <c r="F3189" s="114">
        <v>61</v>
      </c>
      <c r="G3189" s="113" t="s">
        <v>1012</v>
      </c>
      <c r="H3189" s="113" t="s">
        <v>313</v>
      </c>
      <c r="I3189" s="113" t="s">
        <v>786</v>
      </c>
      <c r="J3189" s="113" t="s">
        <v>327</v>
      </c>
      <c r="K3189" s="113" t="s">
        <v>382</v>
      </c>
      <c r="L3189" s="113" t="s">
        <v>420</v>
      </c>
      <c r="M3189" s="113" t="s">
        <v>388</v>
      </c>
      <c r="N3189" s="113" t="s">
        <v>44</v>
      </c>
      <c r="O3189" s="113" t="s">
        <v>386</v>
      </c>
      <c r="P3189" s="113" t="s">
        <v>824</v>
      </c>
      <c r="Q3189" s="113">
        <v>321</v>
      </c>
      <c r="R3189" s="113" t="s">
        <v>71</v>
      </c>
      <c r="S3189" s="84" t="str">
        <f t="shared" si="343"/>
        <v>WOOLRICH</v>
      </c>
      <c r="T3189" s="84" t="str">
        <f t="shared" si="346"/>
        <v>ярко-синий</v>
      </c>
      <c r="Y3189" s="60">
        <f t="shared" si="347"/>
        <v>2</v>
      </c>
      <c r="Z3189" s="49">
        <f t="shared" si="348"/>
        <v>72</v>
      </c>
      <c r="AA3189" s="60">
        <f t="shared" si="349"/>
        <v>2072</v>
      </c>
    </row>
    <row r="3190" spans="1:27">
      <c r="A3190" s="84" t="str">
        <f t="shared" si="344"/>
        <v>775118667</v>
      </c>
      <c r="B3190" s="84" t="str">
        <f t="shared" si="345"/>
        <v>02-611-53</v>
      </c>
      <c r="C3190" s="113" t="s">
        <v>5581</v>
      </c>
      <c r="D3190" s="113" t="s">
        <v>5582</v>
      </c>
      <c r="E3190" s="113" t="s">
        <v>800</v>
      </c>
      <c r="F3190" s="114">
        <v>0</v>
      </c>
      <c r="G3190" s="113" t="s">
        <v>5583</v>
      </c>
      <c r="H3190" s="113" t="s">
        <v>101</v>
      </c>
      <c r="I3190" s="113" t="s">
        <v>792</v>
      </c>
      <c r="J3190" s="113" t="s">
        <v>356</v>
      </c>
      <c r="K3190" s="113" t="s">
        <v>382</v>
      </c>
      <c r="L3190" s="113" t="s">
        <v>420</v>
      </c>
      <c r="M3190" s="113" t="s">
        <v>388</v>
      </c>
      <c r="N3190" s="113" t="s">
        <v>43</v>
      </c>
      <c r="O3190" s="113" t="s">
        <v>386</v>
      </c>
      <c r="P3190" s="113" t="s">
        <v>824</v>
      </c>
      <c r="Q3190" s="113">
        <v>67</v>
      </c>
      <c r="R3190" s="113" t="s">
        <v>63</v>
      </c>
      <c r="S3190" s="84" t="str">
        <f t="shared" si="343"/>
        <v>TRUCKER CAP CAMPER</v>
      </c>
      <c r="T3190" s="84" t="str">
        <f t="shared" si="346"/>
        <v>бежевый / черный</v>
      </c>
      <c r="Y3190" s="60">
        <f t="shared" si="347"/>
        <v>2</v>
      </c>
      <c r="Z3190" s="49">
        <f t="shared" si="348"/>
        <v>611</v>
      </c>
      <c r="AA3190" s="60">
        <f t="shared" si="349"/>
        <v>2611</v>
      </c>
    </row>
    <row r="3191" spans="1:27">
      <c r="A3191" s="84" t="str">
        <f t="shared" si="344"/>
        <v>775118867</v>
      </c>
      <c r="B3191" s="84" t="str">
        <f t="shared" si="345"/>
        <v>02-612-14</v>
      </c>
      <c r="C3191" s="113" t="s">
        <v>5584</v>
      </c>
      <c r="D3191" s="113" t="s">
        <v>5585</v>
      </c>
      <c r="E3191" s="113" t="s">
        <v>800</v>
      </c>
      <c r="F3191" s="114">
        <v>0</v>
      </c>
      <c r="G3191" s="113" t="s">
        <v>5586</v>
      </c>
      <c r="H3191" s="113" t="s">
        <v>165</v>
      </c>
      <c r="I3191" s="113" t="s">
        <v>792</v>
      </c>
      <c r="J3191" s="113" t="s">
        <v>356</v>
      </c>
      <c r="K3191" s="113" t="s">
        <v>382</v>
      </c>
      <c r="L3191" s="113" t="s">
        <v>420</v>
      </c>
      <c r="M3191" s="113" t="s">
        <v>388</v>
      </c>
      <c r="N3191" s="113" t="s">
        <v>43</v>
      </c>
      <c r="O3191" s="113" t="s">
        <v>386</v>
      </c>
      <c r="P3191" s="113" t="s">
        <v>824</v>
      </c>
      <c r="Q3191" s="113">
        <v>67</v>
      </c>
      <c r="R3191" s="113" t="s">
        <v>86</v>
      </c>
      <c r="S3191" s="84" t="str">
        <f t="shared" si="343"/>
        <v>TRUCKER CAP HARD WORK</v>
      </c>
      <c r="T3191" s="84" t="str">
        <f t="shared" si="346"/>
        <v>коричневый / белый</v>
      </c>
      <c r="Y3191" s="60">
        <f t="shared" si="347"/>
        <v>2</v>
      </c>
      <c r="Z3191" s="49">
        <f t="shared" si="348"/>
        <v>612</v>
      </c>
      <c r="AA3191" s="60">
        <f t="shared" si="349"/>
        <v>2612</v>
      </c>
    </row>
    <row r="3192" spans="1:27">
      <c r="A3192" s="84" t="str">
        <f t="shared" si="344"/>
        <v>775611257</v>
      </c>
      <c r="B3192" s="84" t="str">
        <f t="shared" si="345"/>
        <v>02-613-54</v>
      </c>
      <c r="C3192" s="113" t="s">
        <v>5587</v>
      </c>
      <c r="D3192" s="113" t="s">
        <v>5588</v>
      </c>
      <c r="E3192" s="113" t="s">
        <v>800</v>
      </c>
      <c r="F3192" s="114">
        <v>0</v>
      </c>
      <c r="G3192" s="113" t="s">
        <v>5589</v>
      </c>
      <c r="H3192" s="113" t="s">
        <v>96</v>
      </c>
      <c r="I3192" s="113" t="s">
        <v>792</v>
      </c>
      <c r="J3192" s="113" t="s">
        <v>356</v>
      </c>
      <c r="K3192" s="113" t="s">
        <v>382</v>
      </c>
      <c r="L3192" s="113" t="s">
        <v>420</v>
      </c>
      <c r="M3192" s="113" t="s">
        <v>388</v>
      </c>
      <c r="N3192" s="113" t="s">
        <v>43</v>
      </c>
      <c r="O3192" s="113" t="s">
        <v>386</v>
      </c>
      <c r="P3192" s="113" t="s">
        <v>824</v>
      </c>
      <c r="Q3192" s="113">
        <v>57</v>
      </c>
      <c r="R3192" s="113" t="s">
        <v>63</v>
      </c>
      <c r="S3192" s="84" t="str">
        <f t="shared" si="343"/>
        <v>TRUCKER CAP HIKING</v>
      </c>
      <c r="T3192" s="84" t="str">
        <f t="shared" si="346"/>
        <v>бежевый / серый</v>
      </c>
      <c r="Y3192" s="60">
        <f t="shared" si="347"/>
        <v>2</v>
      </c>
      <c r="Z3192" s="49">
        <f t="shared" si="348"/>
        <v>613</v>
      </c>
      <c r="AA3192" s="60">
        <f t="shared" si="349"/>
        <v>2613</v>
      </c>
    </row>
    <row r="3193" spans="1:27">
      <c r="A3193" s="84" t="str">
        <f t="shared" si="344"/>
        <v>775611337</v>
      </c>
      <c r="B3193" s="84" t="str">
        <f t="shared" si="345"/>
        <v>02-614-54</v>
      </c>
      <c r="C3193" s="113" t="s">
        <v>5590</v>
      </c>
      <c r="D3193" s="113" t="s">
        <v>5591</v>
      </c>
      <c r="E3193" s="113" t="s">
        <v>800</v>
      </c>
      <c r="F3193" s="114">
        <v>0</v>
      </c>
      <c r="G3193" s="113" t="s">
        <v>5592</v>
      </c>
      <c r="H3193" s="113" t="s">
        <v>96</v>
      </c>
      <c r="I3193" s="113" t="s">
        <v>792</v>
      </c>
      <c r="J3193" s="113" t="s">
        <v>356</v>
      </c>
      <c r="K3193" s="113" t="s">
        <v>382</v>
      </c>
      <c r="L3193" s="113" t="s">
        <v>420</v>
      </c>
      <c r="M3193" s="113" t="s">
        <v>388</v>
      </c>
      <c r="N3193" s="113" t="s">
        <v>43</v>
      </c>
      <c r="O3193" s="113" t="s">
        <v>386</v>
      </c>
      <c r="P3193" s="113" t="s">
        <v>824</v>
      </c>
      <c r="Q3193" s="113">
        <v>37</v>
      </c>
      <c r="R3193" s="113" t="s">
        <v>63</v>
      </c>
      <c r="S3193" s="84" t="str">
        <f t="shared" si="343"/>
        <v>TRUCKER CAP ANIMAL NATURE</v>
      </c>
      <c r="T3193" s="84" t="str">
        <f t="shared" si="346"/>
        <v>бежевый / серый</v>
      </c>
      <c r="Y3193" s="60">
        <f t="shared" si="347"/>
        <v>2</v>
      </c>
      <c r="Z3193" s="49">
        <f t="shared" si="348"/>
        <v>614</v>
      </c>
      <c r="AA3193" s="60">
        <f t="shared" si="349"/>
        <v>2614</v>
      </c>
    </row>
    <row r="3194" spans="1:27">
      <c r="A3194" s="84" t="str">
        <f t="shared" si="344"/>
        <v>775611428</v>
      </c>
      <c r="B3194" s="84" t="str">
        <f t="shared" si="345"/>
        <v>02-615-13</v>
      </c>
      <c r="C3194" s="113" t="s">
        <v>5593</v>
      </c>
      <c r="D3194" s="113" t="s">
        <v>5594</v>
      </c>
      <c r="E3194" s="113" t="s">
        <v>800</v>
      </c>
      <c r="F3194" s="114">
        <v>0</v>
      </c>
      <c r="G3194" s="113" t="s">
        <v>5595</v>
      </c>
      <c r="H3194" s="113" t="s">
        <v>203</v>
      </c>
      <c r="I3194" s="113" t="s">
        <v>792</v>
      </c>
      <c r="J3194" s="113" t="s">
        <v>356</v>
      </c>
      <c r="K3194" s="113" t="s">
        <v>382</v>
      </c>
      <c r="L3194" s="113" t="s">
        <v>420</v>
      </c>
      <c r="M3194" s="113" t="s">
        <v>388</v>
      </c>
      <c r="N3194" s="113" t="s">
        <v>43</v>
      </c>
      <c r="O3194" s="113" t="s">
        <v>386</v>
      </c>
      <c r="P3194" s="113" t="s">
        <v>824</v>
      </c>
      <c r="Q3194" s="113">
        <v>28</v>
      </c>
      <c r="R3194" s="113" t="s">
        <v>199</v>
      </c>
      <c r="S3194" s="84" t="str">
        <f t="shared" si="343"/>
        <v>TRUCKER CAP CANOE</v>
      </c>
      <c r="T3194" s="84" t="str">
        <f t="shared" si="346"/>
        <v>оранжевый / синий</v>
      </c>
      <c r="Y3194" s="60">
        <f t="shared" si="347"/>
        <v>2</v>
      </c>
      <c r="Z3194" s="49">
        <f t="shared" si="348"/>
        <v>615</v>
      </c>
      <c r="AA3194" s="60">
        <f t="shared" si="349"/>
        <v>2615</v>
      </c>
    </row>
    <row r="3195" spans="1:27">
      <c r="A3195" s="84" t="str">
        <f t="shared" si="344"/>
        <v>851930188</v>
      </c>
      <c r="B3195" s="84" t="str">
        <f t="shared" si="345"/>
        <v>02-137-13</v>
      </c>
      <c r="C3195" s="113" t="s">
        <v>5596</v>
      </c>
      <c r="D3195" s="113" t="s">
        <v>5597</v>
      </c>
      <c r="E3195" s="113" t="s">
        <v>800</v>
      </c>
      <c r="F3195" s="114">
        <v>0</v>
      </c>
      <c r="G3195" s="113" t="s">
        <v>1614</v>
      </c>
      <c r="H3195" s="113" t="s">
        <v>199</v>
      </c>
      <c r="I3195" s="113" t="s">
        <v>786</v>
      </c>
      <c r="J3195" s="113" t="s">
        <v>340</v>
      </c>
      <c r="K3195" s="113" t="s">
        <v>382</v>
      </c>
      <c r="L3195" s="113" t="s">
        <v>420</v>
      </c>
      <c r="M3195" s="113" t="s">
        <v>389</v>
      </c>
      <c r="N3195" s="113" t="s">
        <v>44</v>
      </c>
      <c r="O3195" s="113" t="s">
        <v>385</v>
      </c>
      <c r="P3195" s="113" t="s">
        <v>824</v>
      </c>
      <c r="Q3195" s="113">
        <v>88</v>
      </c>
      <c r="R3195" s="113" t="s">
        <v>199</v>
      </c>
      <c r="S3195" s="84" t="str">
        <f t="shared" si="343"/>
        <v>NORTHPORT</v>
      </c>
      <c r="T3195" s="84" t="str">
        <f t="shared" si="346"/>
        <v>оранжевый</v>
      </c>
      <c r="Y3195" s="60">
        <f t="shared" si="347"/>
        <v>2</v>
      </c>
      <c r="Z3195" s="49">
        <f t="shared" si="348"/>
        <v>137</v>
      </c>
      <c r="AA3195" s="60">
        <f t="shared" si="349"/>
        <v>2137</v>
      </c>
    </row>
    <row r="3196" spans="1:27">
      <c r="A3196" s="84" t="str">
        <f t="shared" si="344"/>
        <v>851930383</v>
      </c>
      <c r="B3196" s="84" t="str">
        <f t="shared" si="345"/>
        <v>02-556-12</v>
      </c>
      <c r="C3196" s="113" t="s">
        <v>5598</v>
      </c>
      <c r="D3196" s="113" t="s">
        <v>5599</v>
      </c>
      <c r="E3196" s="113" t="s">
        <v>800</v>
      </c>
      <c r="F3196" s="114">
        <v>0</v>
      </c>
      <c r="G3196" s="113" t="s">
        <v>5072</v>
      </c>
      <c r="H3196" s="113" t="s">
        <v>121</v>
      </c>
      <c r="I3196" s="113" t="s">
        <v>786</v>
      </c>
      <c r="J3196" s="113" t="s">
        <v>340</v>
      </c>
      <c r="K3196" s="113" t="s">
        <v>382</v>
      </c>
      <c r="L3196" s="113" t="s">
        <v>420</v>
      </c>
      <c r="M3196" s="113" t="s">
        <v>389</v>
      </c>
      <c r="N3196" s="113" t="s">
        <v>44</v>
      </c>
      <c r="O3196" s="113" t="s">
        <v>385</v>
      </c>
      <c r="P3196" s="113" t="s">
        <v>824</v>
      </c>
      <c r="Q3196" s="113">
        <v>83</v>
      </c>
      <c r="R3196" s="113" t="s">
        <v>121</v>
      </c>
      <c r="S3196" s="84" t="str">
        <f t="shared" si="343"/>
        <v>BEANIE VIRGIN WOOL MÉLANGE</v>
      </c>
      <c r="T3196" s="84" t="str">
        <f t="shared" si="346"/>
        <v>бордовый</v>
      </c>
      <c r="Y3196" s="60">
        <f t="shared" si="347"/>
        <v>2</v>
      </c>
      <c r="Z3196" s="49">
        <f t="shared" si="348"/>
        <v>556</v>
      </c>
      <c r="AA3196" s="60">
        <f t="shared" si="349"/>
        <v>2556</v>
      </c>
    </row>
    <row r="3197" spans="1:27">
      <c r="A3197" s="84" t="str">
        <f t="shared" si="344"/>
        <v>852930188</v>
      </c>
      <c r="B3197" s="84" t="str">
        <f t="shared" si="345"/>
        <v>02-138-13</v>
      </c>
      <c r="C3197" s="113" t="s">
        <v>5600</v>
      </c>
      <c r="D3197" s="113" t="s">
        <v>5601</v>
      </c>
      <c r="E3197" s="113" t="s">
        <v>800</v>
      </c>
      <c r="F3197" s="114">
        <v>0</v>
      </c>
      <c r="G3197" s="113" t="s">
        <v>1619</v>
      </c>
      <c r="H3197" s="113" t="s">
        <v>199</v>
      </c>
      <c r="I3197" s="113" t="s">
        <v>786</v>
      </c>
      <c r="J3197" s="113" t="s">
        <v>340</v>
      </c>
      <c r="K3197" s="113" t="s">
        <v>382</v>
      </c>
      <c r="L3197" s="113" t="s">
        <v>420</v>
      </c>
      <c r="M3197" s="113" t="s">
        <v>389</v>
      </c>
      <c r="N3197" s="113" t="s">
        <v>44</v>
      </c>
      <c r="O3197" s="113" t="s">
        <v>385</v>
      </c>
      <c r="P3197" s="113" t="s">
        <v>824</v>
      </c>
      <c r="Q3197" s="113">
        <v>88</v>
      </c>
      <c r="R3197" s="113" t="s">
        <v>199</v>
      </c>
      <c r="S3197" s="84" t="str">
        <f t="shared" si="343"/>
        <v>PARKMAN</v>
      </c>
      <c r="T3197" s="84" t="str">
        <f t="shared" si="346"/>
        <v>оранжевый</v>
      </c>
      <c r="Y3197" s="60">
        <f t="shared" si="347"/>
        <v>2</v>
      </c>
      <c r="Z3197" s="49">
        <f t="shared" si="348"/>
        <v>138</v>
      </c>
      <c r="AA3197" s="60">
        <f t="shared" si="349"/>
        <v>2138</v>
      </c>
    </row>
    <row r="3198" spans="1:27">
      <c r="A3198" s="84" t="str">
        <f t="shared" si="344"/>
        <v>853920183</v>
      </c>
      <c r="B3198" s="84" t="str">
        <f t="shared" si="345"/>
        <v>02-380-12</v>
      </c>
      <c r="C3198" s="113" t="s">
        <v>5602</v>
      </c>
      <c r="D3198" s="113" t="s">
        <v>5603</v>
      </c>
      <c r="E3198" s="113" t="s">
        <v>800</v>
      </c>
      <c r="F3198" s="114">
        <v>0</v>
      </c>
      <c r="G3198" s="113" t="s">
        <v>3698</v>
      </c>
      <c r="H3198" s="113" t="s">
        <v>121</v>
      </c>
      <c r="I3198" s="113" t="s">
        <v>3699</v>
      </c>
      <c r="J3198" s="113" t="s">
        <v>340</v>
      </c>
      <c r="K3198" s="113" t="s">
        <v>382</v>
      </c>
      <c r="L3198" s="113" t="s">
        <v>420</v>
      </c>
      <c r="M3198" s="113" t="s">
        <v>389</v>
      </c>
      <c r="N3198" s="113" t="s">
        <v>516</v>
      </c>
      <c r="O3198" s="113" t="s">
        <v>386</v>
      </c>
      <c r="P3198" s="113" t="s">
        <v>824</v>
      </c>
      <c r="Q3198" s="113">
        <v>83</v>
      </c>
      <c r="R3198" s="113" t="s">
        <v>121</v>
      </c>
      <c r="S3198" s="84" t="str">
        <f t="shared" si="343"/>
        <v>SURTH CASHMERE</v>
      </c>
      <c r="T3198" s="84" t="str">
        <f t="shared" si="346"/>
        <v>бордовый</v>
      </c>
      <c r="Y3198" s="60">
        <f t="shared" si="347"/>
        <v>2</v>
      </c>
      <c r="Z3198" s="49">
        <f t="shared" si="348"/>
        <v>380</v>
      </c>
      <c r="AA3198" s="60">
        <f t="shared" si="349"/>
        <v>2380</v>
      </c>
    </row>
    <row r="3199" spans="1:27">
      <c r="A3199" s="84" t="str">
        <f t="shared" si="344"/>
        <v>853920231</v>
      </c>
      <c r="B3199" s="84" t="str">
        <f t="shared" si="345"/>
        <v>02-617-05</v>
      </c>
      <c r="C3199" s="113" t="s">
        <v>5604</v>
      </c>
      <c r="D3199" s="113" t="s">
        <v>5605</v>
      </c>
      <c r="E3199" s="113" t="s">
        <v>800</v>
      </c>
      <c r="F3199" s="114">
        <v>0</v>
      </c>
      <c r="G3199" s="113" t="s">
        <v>5606</v>
      </c>
      <c r="H3199" s="113" t="s">
        <v>277</v>
      </c>
      <c r="I3199" s="113" t="s">
        <v>3699</v>
      </c>
      <c r="J3199" s="113" t="s">
        <v>340</v>
      </c>
      <c r="K3199" s="113" t="s">
        <v>382</v>
      </c>
      <c r="L3199" s="113" t="s">
        <v>420</v>
      </c>
      <c r="M3199" s="113" t="s">
        <v>389</v>
      </c>
      <c r="N3199" s="113" t="s">
        <v>516</v>
      </c>
      <c r="O3199" s="113" t="s">
        <v>386</v>
      </c>
      <c r="P3199" s="113" t="s">
        <v>824</v>
      </c>
      <c r="Q3199" s="113">
        <v>31</v>
      </c>
      <c r="R3199" s="113" t="s">
        <v>83</v>
      </c>
      <c r="S3199" s="84" t="str">
        <f t="shared" si="343"/>
        <v>BEANIE CASHMERE MELANGE</v>
      </c>
      <c r="T3199" s="84" t="str">
        <f t="shared" si="346"/>
        <v>темно-серый</v>
      </c>
      <c r="Y3199" s="60">
        <f t="shared" si="347"/>
        <v>2</v>
      </c>
      <c r="Z3199" s="49">
        <f t="shared" si="348"/>
        <v>617</v>
      </c>
      <c r="AA3199" s="60">
        <f t="shared" si="349"/>
        <v>2617</v>
      </c>
    </row>
    <row r="3200" spans="1:27">
      <c r="A3200" s="84" t="str">
        <f t="shared" si="344"/>
        <v>85991281</v>
      </c>
      <c r="B3200" s="84" t="str">
        <f t="shared" si="345"/>
        <v>02-618-09</v>
      </c>
      <c r="C3200" s="113" t="s">
        <v>5607</v>
      </c>
      <c r="D3200" s="113" t="s">
        <v>5608</v>
      </c>
      <c r="E3200" s="113" t="s">
        <v>800</v>
      </c>
      <c r="F3200" s="114">
        <v>0</v>
      </c>
      <c r="G3200" s="113" t="s">
        <v>5609</v>
      </c>
      <c r="H3200" s="113" t="s">
        <v>53</v>
      </c>
      <c r="I3200" s="113" t="s">
        <v>812</v>
      </c>
      <c r="J3200" s="113" t="s">
        <v>340</v>
      </c>
      <c r="K3200" s="113" t="s">
        <v>382</v>
      </c>
      <c r="L3200" s="113" t="s">
        <v>420</v>
      </c>
      <c r="M3200" s="113" t="s">
        <v>389</v>
      </c>
      <c r="N3200" s="113" t="s">
        <v>46</v>
      </c>
      <c r="O3200" s="113" t="s">
        <v>386</v>
      </c>
      <c r="P3200" s="113" t="s">
        <v>824</v>
      </c>
      <c r="Q3200" s="113">
        <v>1</v>
      </c>
      <c r="R3200" s="113" t="s">
        <v>53</v>
      </c>
      <c r="S3200" s="84" t="str">
        <f t="shared" si="343"/>
        <v>BEANIE EMBOSSED BADGE</v>
      </c>
      <c r="T3200" s="84" t="str">
        <f t="shared" si="346"/>
        <v>черный</v>
      </c>
      <c r="Y3200" s="60">
        <f t="shared" si="347"/>
        <v>2</v>
      </c>
      <c r="Z3200" s="49">
        <f t="shared" si="348"/>
        <v>618</v>
      </c>
      <c r="AA3200" s="60">
        <f t="shared" si="349"/>
        <v>2618</v>
      </c>
    </row>
    <row r="3201" spans="1:27">
      <c r="A3201" s="84" t="str">
        <f t="shared" si="344"/>
        <v>85991285</v>
      </c>
      <c r="B3201" s="84" t="str">
        <f t="shared" si="345"/>
        <v>02-618-11</v>
      </c>
      <c r="C3201" s="113" t="s">
        <v>5610</v>
      </c>
      <c r="D3201" s="113" t="s">
        <v>5611</v>
      </c>
      <c r="E3201" s="113" t="s">
        <v>800</v>
      </c>
      <c r="F3201" s="114">
        <v>0</v>
      </c>
      <c r="G3201" s="113" t="s">
        <v>5609</v>
      </c>
      <c r="H3201" s="113" t="s">
        <v>60</v>
      </c>
      <c r="I3201" s="113" t="s">
        <v>812</v>
      </c>
      <c r="J3201" s="113" t="s">
        <v>340</v>
      </c>
      <c r="K3201" s="113" t="s">
        <v>382</v>
      </c>
      <c r="L3201" s="113" t="s">
        <v>420</v>
      </c>
      <c r="M3201" s="113" t="s">
        <v>389</v>
      </c>
      <c r="N3201" s="113" t="s">
        <v>46</v>
      </c>
      <c r="O3201" s="113" t="s">
        <v>386</v>
      </c>
      <c r="P3201" s="113" t="s">
        <v>824</v>
      </c>
      <c r="Q3201" s="113">
        <v>5</v>
      </c>
      <c r="R3201" s="113" t="s">
        <v>60</v>
      </c>
      <c r="S3201" s="84" t="str">
        <f t="shared" si="343"/>
        <v>BEANIE EMBOSSED BADGE</v>
      </c>
      <c r="T3201" s="84" t="str">
        <f t="shared" si="346"/>
        <v>зеленый</v>
      </c>
      <c r="Y3201" s="60">
        <f t="shared" si="347"/>
        <v>2</v>
      </c>
      <c r="Z3201" s="49">
        <f t="shared" si="348"/>
        <v>618</v>
      </c>
      <c r="AA3201" s="60">
        <f t="shared" si="349"/>
        <v>2618</v>
      </c>
    </row>
    <row r="3202" spans="1:27">
      <c r="A3202" s="84" t="str">
        <f t="shared" si="344"/>
        <v>85991291</v>
      </c>
      <c r="B3202" s="84" t="str">
        <f t="shared" si="345"/>
        <v>02-619-09</v>
      </c>
      <c r="C3202" s="113" t="s">
        <v>5612</v>
      </c>
      <c r="D3202" s="113" t="s">
        <v>5613</v>
      </c>
      <c r="E3202" s="113" t="s">
        <v>800</v>
      </c>
      <c r="F3202" s="114">
        <v>0</v>
      </c>
      <c r="G3202" s="113" t="s">
        <v>5614</v>
      </c>
      <c r="H3202" s="113" t="s">
        <v>53</v>
      </c>
      <c r="I3202" s="113" t="s">
        <v>812</v>
      </c>
      <c r="J3202" s="113" t="s">
        <v>340</v>
      </c>
      <c r="K3202" s="113" t="s">
        <v>382</v>
      </c>
      <c r="L3202" s="113" t="s">
        <v>420</v>
      </c>
      <c r="M3202" s="113" t="s">
        <v>389</v>
      </c>
      <c r="N3202" s="113" t="s">
        <v>46</v>
      </c>
      <c r="O3202" s="113" t="s">
        <v>386</v>
      </c>
      <c r="P3202" s="113" t="s">
        <v>824</v>
      </c>
      <c r="Q3202" s="113">
        <v>1</v>
      </c>
      <c r="R3202" s="113" t="s">
        <v>53</v>
      </c>
      <c r="S3202" s="84" t="str">
        <f t="shared" ref="S3202:S3265" si="350">IF(A3202&lt;&gt;"",IF(FIND(" ",G3202)&gt;=1,MID(G3202,FIND(" ",G3202)+1,LEN(G3202)),""),"")</f>
        <v>BEANIE BADGE</v>
      </c>
      <c r="T3202" s="84" t="str">
        <f t="shared" si="346"/>
        <v>черный</v>
      </c>
      <c r="Y3202" s="60">
        <f t="shared" si="347"/>
        <v>2</v>
      </c>
      <c r="Z3202" s="49">
        <f t="shared" si="348"/>
        <v>619</v>
      </c>
      <c r="AA3202" s="60">
        <f t="shared" si="349"/>
        <v>2619</v>
      </c>
    </row>
    <row r="3203" spans="1:27">
      <c r="A3203" s="84" t="str">
        <f t="shared" ref="A3203:A3266" si="351">IF(G3203&amp;Q3203&lt;&gt;"",IF(FIND(" ",G3203)&gt;=1,MID(G3203,1,FIND(" ",G3203)-1)&amp;Q3203,G3203&amp;Q3203),"")</f>
        <v>85992083</v>
      </c>
      <c r="B3203" s="84" t="str">
        <f t="shared" ref="B3203:B3266" si="352">IF(C3203&lt;&gt;"",LEFT(C3203,9),"")</f>
        <v>02-383-08</v>
      </c>
      <c r="C3203" s="113" t="s">
        <v>5615</v>
      </c>
      <c r="D3203" s="113" t="s">
        <v>5616</v>
      </c>
      <c r="E3203" s="113" t="s">
        <v>800</v>
      </c>
      <c r="F3203" s="114">
        <v>0</v>
      </c>
      <c r="G3203" s="113" t="s">
        <v>3710</v>
      </c>
      <c r="H3203" s="113" t="s">
        <v>83</v>
      </c>
      <c r="I3203" s="113" t="s">
        <v>3699</v>
      </c>
      <c r="J3203" s="113" t="s">
        <v>340</v>
      </c>
      <c r="K3203" s="113" t="s">
        <v>382</v>
      </c>
      <c r="L3203" s="113" t="s">
        <v>420</v>
      </c>
      <c r="M3203" s="113" t="s">
        <v>389</v>
      </c>
      <c r="N3203" s="113" t="s">
        <v>516</v>
      </c>
      <c r="O3203" s="113" t="s">
        <v>386</v>
      </c>
      <c r="P3203" s="113" t="s">
        <v>824</v>
      </c>
      <c r="Q3203" s="113">
        <v>3</v>
      </c>
      <c r="R3203" s="113" t="s">
        <v>83</v>
      </c>
      <c r="S3203" s="84" t="str">
        <f t="shared" si="350"/>
        <v>BEANIE CASHMERE</v>
      </c>
      <c r="T3203" s="84" t="str">
        <f t="shared" ref="T3203:T3266" si="353">IF(H3203&lt;&gt;"",H3203,"")</f>
        <v>серый</v>
      </c>
      <c r="Y3203" s="60">
        <f t="shared" ref="Y3203:Y3266" si="354">IFERROR(VALUE(MID($C3203,1,2)),0)</f>
        <v>2</v>
      </c>
      <c r="Z3203" s="49">
        <f t="shared" ref="Z3203:Z3266" si="355">IFERROR(VALUE(MID($C3203,4,3)),0)</f>
        <v>383</v>
      </c>
      <c r="AA3203" s="60">
        <f t="shared" ref="AA3203:AA3266" si="356">VALUE(RIGHT("00"&amp;Y3203,2)&amp;RIGHT("000"&amp;Z3203,3))</f>
        <v>2383</v>
      </c>
    </row>
    <row r="3204" spans="1:27">
      <c r="A3204" s="84" t="str">
        <f t="shared" si="351"/>
        <v>85992084</v>
      </c>
      <c r="B3204" s="84" t="str">
        <f t="shared" si="352"/>
        <v>02-383-07</v>
      </c>
      <c r="C3204" s="113" t="s">
        <v>5617</v>
      </c>
      <c r="D3204" s="113" t="s">
        <v>5618</v>
      </c>
      <c r="E3204" s="113" t="s">
        <v>800</v>
      </c>
      <c r="F3204" s="114">
        <v>0</v>
      </c>
      <c r="G3204" s="113" t="s">
        <v>3710</v>
      </c>
      <c r="H3204" s="113" t="s">
        <v>269</v>
      </c>
      <c r="I3204" s="113" t="s">
        <v>3699</v>
      </c>
      <c r="J3204" s="113" t="s">
        <v>340</v>
      </c>
      <c r="K3204" s="113" t="s">
        <v>382</v>
      </c>
      <c r="L3204" s="113" t="s">
        <v>420</v>
      </c>
      <c r="M3204" s="113" t="s">
        <v>389</v>
      </c>
      <c r="N3204" s="113" t="s">
        <v>516</v>
      </c>
      <c r="O3204" s="113" t="s">
        <v>386</v>
      </c>
      <c r="P3204" s="113" t="s">
        <v>824</v>
      </c>
      <c r="Q3204" s="113">
        <v>4</v>
      </c>
      <c r="R3204" s="113" t="s">
        <v>60</v>
      </c>
      <c r="S3204" s="84" t="str">
        <f t="shared" si="350"/>
        <v>BEANIE CASHMERE</v>
      </c>
      <c r="T3204" s="84" t="str">
        <f t="shared" si="353"/>
        <v>темно-зеленый</v>
      </c>
      <c r="Y3204" s="60">
        <f t="shared" si="354"/>
        <v>2</v>
      </c>
      <c r="Z3204" s="49">
        <f t="shared" si="355"/>
        <v>383</v>
      </c>
      <c r="AA3204" s="60">
        <f t="shared" si="356"/>
        <v>2383</v>
      </c>
    </row>
    <row r="3205" spans="1:27">
      <c r="A3205" s="84" t="str">
        <f t="shared" si="351"/>
        <v>859920873</v>
      </c>
      <c r="B3205" s="84" t="str">
        <f t="shared" si="352"/>
        <v>02-383-02</v>
      </c>
      <c r="C3205" s="113" t="s">
        <v>5619</v>
      </c>
      <c r="D3205" s="113" t="s">
        <v>5620</v>
      </c>
      <c r="E3205" s="113" t="s">
        <v>800</v>
      </c>
      <c r="F3205" s="114">
        <v>0</v>
      </c>
      <c r="G3205" s="113" t="s">
        <v>3710</v>
      </c>
      <c r="H3205" s="113" t="s">
        <v>63</v>
      </c>
      <c r="I3205" s="113" t="s">
        <v>3699</v>
      </c>
      <c r="J3205" s="113" t="s">
        <v>340</v>
      </c>
      <c r="K3205" s="113" t="s">
        <v>382</v>
      </c>
      <c r="L3205" s="113" t="s">
        <v>420</v>
      </c>
      <c r="M3205" s="113" t="s">
        <v>389</v>
      </c>
      <c r="N3205" s="113" t="s">
        <v>516</v>
      </c>
      <c r="O3205" s="113" t="s">
        <v>386</v>
      </c>
      <c r="P3205" s="113" t="s">
        <v>824</v>
      </c>
      <c r="Q3205" s="113">
        <v>73</v>
      </c>
      <c r="R3205" s="113" t="s">
        <v>63</v>
      </c>
      <c r="S3205" s="84" t="str">
        <f t="shared" si="350"/>
        <v>BEANIE CASHMERE</v>
      </c>
      <c r="T3205" s="84" t="str">
        <f t="shared" si="353"/>
        <v>бежевый</v>
      </c>
      <c r="Y3205" s="60">
        <f t="shared" si="354"/>
        <v>2</v>
      </c>
      <c r="Z3205" s="49">
        <f t="shared" si="355"/>
        <v>383</v>
      </c>
      <c r="AA3205" s="60">
        <f t="shared" si="356"/>
        <v>2383</v>
      </c>
    </row>
    <row r="3206" spans="1:27">
      <c r="A3206" s="84" t="str">
        <f t="shared" si="351"/>
        <v>859920883</v>
      </c>
      <c r="B3206" s="84" t="str">
        <f t="shared" si="352"/>
        <v>02-383-12</v>
      </c>
      <c r="C3206" s="113" t="s">
        <v>5621</v>
      </c>
      <c r="D3206" s="113" t="s">
        <v>5622</v>
      </c>
      <c r="E3206" s="113" t="s">
        <v>800</v>
      </c>
      <c r="F3206" s="114">
        <v>0</v>
      </c>
      <c r="G3206" s="113" t="s">
        <v>3710</v>
      </c>
      <c r="H3206" s="113" t="s">
        <v>121</v>
      </c>
      <c r="I3206" s="113" t="s">
        <v>3699</v>
      </c>
      <c r="J3206" s="113" t="s">
        <v>340</v>
      </c>
      <c r="K3206" s="113" t="s">
        <v>382</v>
      </c>
      <c r="L3206" s="113" t="s">
        <v>420</v>
      </c>
      <c r="M3206" s="113" t="s">
        <v>389</v>
      </c>
      <c r="N3206" s="113" t="s">
        <v>516</v>
      </c>
      <c r="O3206" s="113" t="s">
        <v>386</v>
      </c>
      <c r="P3206" s="113" t="s">
        <v>824</v>
      </c>
      <c r="Q3206" s="113">
        <v>83</v>
      </c>
      <c r="R3206" s="113" t="s">
        <v>121</v>
      </c>
      <c r="S3206" s="84" t="str">
        <f t="shared" si="350"/>
        <v>BEANIE CASHMERE</v>
      </c>
      <c r="T3206" s="84" t="str">
        <f t="shared" si="353"/>
        <v>бордовый</v>
      </c>
      <c r="Y3206" s="60">
        <f t="shared" si="354"/>
        <v>2</v>
      </c>
      <c r="Z3206" s="49">
        <f t="shared" si="355"/>
        <v>383</v>
      </c>
      <c r="AA3206" s="60">
        <f t="shared" si="356"/>
        <v>2383</v>
      </c>
    </row>
    <row r="3207" spans="1:27">
      <c r="A3207" s="84" t="str">
        <f t="shared" si="351"/>
        <v>859920889</v>
      </c>
      <c r="B3207" s="84" t="str">
        <f t="shared" si="352"/>
        <v>02-383-13</v>
      </c>
      <c r="C3207" s="113" t="s">
        <v>5623</v>
      </c>
      <c r="D3207" s="113" t="s">
        <v>5624</v>
      </c>
      <c r="E3207" s="113" t="s">
        <v>800</v>
      </c>
      <c r="F3207" s="114">
        <v>0</v>
      </c>
      <c r="G3207" s="113" t="s">
        <v>3710</v>
      </c>
      <c r="H3207" s="113" t="s">
        <v>199</v>
      </c>
      <c r="I3207" s="113" t="s">
        <v>3699</v>
      </c>
      <c r="J3207" s="113" t="s">
        <v>340</v>
      </c>
      <c r="K3207" s="113" t="s">
        <v>382</v>
      </c>
      <c r="L3207" s="113" t="s">
        <v>420</v>
      </c>
      <c r="M3207" s="113" t="s">
        <v>389</v>
      </c>
      <c r="N3207" s="113" t="s">
        <v>516</v>
      </c>
      <c r="O3207" s="113" t="s">
        <v>386</v>
      </c>
      <c r="P3207" s="113" t="s">
        <v>824</v>
      </c>
      <c r="Q3207" s="113">
        <v>89</v>
      </c>
      <c r="R3207" s="113" t="s">
        <v>199</v>
      </c>
      <c r="S3207" s="84" t="str">
        <f t="shared" si="350"/>
        <v>BEANIE CASHMERE</v>
      </c>
      <c r="T3207" s="84" t="str">
        <f t="shared" si="353"/>
        <v>оранжевый</v>
      </c>
      <c r="Y3207" s="60">
        <f t="shared" si="354"/>
        <v>2</v>
      </c>
      <c r="Z3207" s="49">
        <f t="shared" si="355"/>
        <v>383</v>
      </c>
      <c r="AA3207" s="60">
        <f t="shared" si="356"/>
        <v>2383</v>
      </c>
    </row>
    <row r="3208" spans="1:27">
      <c r="A3208" s="84" t="str">
        <f t="shared" si="351"/>
        <v>85992111</v>
      </c>
      <c r="B3208" s="84" t="str">
        <f t="shared" si="352"/>
        <v>02-559-09</v>
      </c>
      <c r="C3208" s="113" t="s">
        <v>5625</v>
      </c>
      <c r="D3208" s="113" t="s">
        <v>5626</v>
      </c>
      <c r="E3208" s="113" t="s">
        <v>800</v>
      </c>
      <c r="F3208" s="114">
        <v>0</v>
      </c>
      <c r="G3208" s="113" t="s">
        <v>5087</v>
      </c>
      <c r="H3208" s="113" t="s">
        <v>53</v>
      </c>
      <c r="I3208" s="113" t="s">
        <v>3699</v>
      </c>
      <c r="J3208" s="113" t="s">
        <v>340</v>
      </c>
      <c r="K3208" s="113" t="s">
        <v>382</v>
      </c>
      <c r="L3208" s="113" t="s">
        <v>420</v>
      </c>
      <c r="M3208" s="113" t="s">
        <v>389</v>
      </c>
      <c r="N3208" s="113" t="s">
        <v>516</v>
      </c>
      <c r="O3208" s="113" t="s">
        <v>386</v>
      </c>
      <c r="P3208" s="113" t="s">
        <v>824</v>
      </c>
      <c r="Q3208" s="113">
        <v>1</v>
      </c>
      <c r="R3208" s="113" t="s">
        <v>53</v>
      </c>
      <c r="S3208" s="84" t="str">
        <f t="shared" si="350"/>
        <v>BEANIE CASHMERE</v>
      </c>
      <c r="T3208" s="84" t="str">
        <f t="shared" si="353"/>
        <v>черный</v>
      </c>
      <c r="Y3208" s="60">
        <f t="shared" si="354"/>
        <v>2</v>
      </c>
      <c r="Z3208" s="49">
        <f t="shared" si="355"/>
        <v>559</v>
      </c>
      <c r="AA3208" s="60">
        <f t="shared" si="356"/>
        <v>2559</v>
      </c>
    </row>
    <row r="3209" spans="1:27">
      <c r="A3209" s="84" t="str">
        <f t="shared" si="351"/>
        <v>85992113</v>
      </c>
      <c r="B3209" s="84" t="str">
        <f t="shared" si="352"/>
        <v>02-559-08</v>
      </c>
      <c r="C3209" s="113" t="s">
        <v>5627</v>
      </c>
      <c r="D3209" s="113" t="s">
        <v>5628</v>
      </c>
      <c r="E3209" s="113" t="s">
        <v>800</v>
      </c>
      <c r="F3209" s="114">
        <v>0</v>
      </c>
      <c r="G3209" s="113" t="s">
        <v>5087</v>
      </c>
      <c r="H3209" s="113" t="s">
        <v>83</v>
      </c>
      <c r="I3209" s="113" t="s">
        <v>3699</v>
      </c>
      <c r="J3209" s="113" t="s">
        <v>340</v>
      </c>
      <c r="K3209" s="113" t="s">
        <v>382</v>
      </c>
      <c r="L3209" s="113" t="s">
        <v>420</v>
      </c>
      <c r="M3209" s="113" t="s">
        <v>389</v>
      </c>
      <c r="N3209" s="113" t="s">
        <v>516</v>
      </c>
      <c r="O3209" s="113" t="s">
        <v>386</v>
      </c>
      <c r="P3209" s="113" t="s">
        <v>824</v>
      </c>
      <c r="Q3209" s="113">
        <v>3</v>
      </c>
      <c r="R3209" s="113" t="s">
        <v>83</v>
      </c>
      <c r="S3209" s="84" t="str">
        <f t="shared" si="350"/>
        <v>BEANIE CASHMERE</v>
      </c>
      <c r="T3209" s="84" t="str">
        <f t="shared" si="353"/>
        <v>серый</v>
      </c>
      <c r="Y3209" s="60">
        <f t="shared" si="354"/>
        <v>2</v>
      </c>
      <c r="Z3209" s="49">
        <f t="shared" si="355"/>
        <v>559</v>
      </c>
      <c r="AA3209" s="60">
        <f t="shared" si="356"/>
        <v>2559</v>
      </c>
    </row>
    <row r="3210" spans="1:27">
      <c r="A3210" s="84" t="str">
        <f t="shared" si="351"/>
        <v>85992114</v>
      </c>
      <c r="B3210" s="84" t="str">
        <f t="shared" si="352"/>
        <v>02-559-07</v>
      </c>
      <c r="C3210" s="113" t="s">
        <v>5629</v>
      </c>
      <c r="D3210" s="113" t="s">
        <v>5630</v>
      </c>
      <c r="E3210" s="113" t="s">
        <v>800</v>
      </c>
      <c r="F3210" s="114">
        <v>0</v>
      </c>
      <c r="G3210" s="113" t="s">
        <v>5087</v>
      </c>
      <c r="H3210" s="113" t="s">
        <v>269</v>
      </c>
      <c r="I3210" s="113" t="s">
        <v>3699</v>
      </c>
      <c r="J3210" s="113" t="s">
        <v>340</v>
      </c>
      <c r="K3210" s="113" t="s">
        <v>382</v>
      </c>
      <c r="L3210" s="113" t="s">
        <v>420</v>
      </c>
      <c r="M3210" s="113" t="s">
        <v>389</v>
      </c>
      <c r="N3210" s="113" t="s">
        <v>516</v>
      </c>
      <c r="O3210" s="113" t="s">
        <v>386</v>
      </c>
      <c r="P3210" s="113" t="s">
        <v>824</v>
      </c>
      <c r="Q3210" s="113">
        <v>4</v>
      </c>
      <c r="R3210" s="113" t="s">
        <v>60</v>
      </c>
      <c r="S3210" s="84" t="str">
        <f t="shared" si="350"/>
        <v>BEANIE CASHMERE</v>
      </c>
      <c r="T3210" s="84" t="str">
        <f t="shared" si="353"/>
        <v>темно-зеленый</v>
      </c>
      <c r="Y3210" s="60">
        <f t="shared" si="354"/>
        <v>2</v>
      </c>
      <c r="Z3210" s="49">
        <f t="shared" si="355"/>
        <v>559</v>
      </c>
      <c r="AA3210" s="60">
        <f t="shared" si="356"/>
        <v>2559</v>
      </c>
    </row>
    <row r="3211" spans="1:27">
      <c r="A3211" s="84" t="str">
        <f t="shared" si="351"/>
        <v>859921132</v>
      </c>
      <c r="B3211" s="84" t="str">
        <f t="shared" si="352"/>
        <v>02-559-05</v>
      </c>
      <c r="C3211" s="113" t="s">
        <v>5631</v>
      </c>
      <c r="D3211" s="113" t="s">
        <v>5632</v>
      </c>
      <c r="E3211" s="113" t="s">
        <v>800</v>
      </c>
      <c r="F3211" s="114">
        <v>0</v>
      </c>
      <c r="G3211" s="113" t="s">
        <v>5087</v>
      </c>
      <c r="H3211" s="113" t="s">
        <v>277</v>
      </c>
      <c r="I3211" s="113" t="s">
        <v>3699</v>
      </c>
      <c r="J3211" s="113" t="s">
        <v>340</v>
      </c>
      <c r="K3211" s="113" t="s">
        <v>382</v>
      </c>
      <c r="L3211" s="113" t="s">
        <v>420</v>
      </c>
      <c r="M3211" s="113" t="s">
        <v>389</v>
      </c>
      <c r="N3211" s="113" t="s">
        <v>516</v>
      </c>
      <c r="O3211" s="113" t="s">
        <v>386</v>
      </c>
      <c r="P3211" s="113" t="s">
        <v>824</v>
      </c>
      <c r="Q3211" s="113">
        <v>32</v>
      </c>
      <c r="R3211" s="113" t="s">
        <v>83</v>
      </c>
      <c r="S3211" s="84" t="str">
        <f t="shared" si="350"/>
        <v>BEANIE CASHMERE</v>
      </c>
      <c r="T3211" s="84" t="str">
        <f t="shared" si="353"/>
        <v>темно-серый</v>
      </c>
      <c r="Y3211" s="60">
        <f t="shared" si="354"/>
        <v>2</v>
      </c>
      <c r="Z3211" s="49">
        <f t="shared" si="355"/>
        <v>559</v>
      </c>
      <c r="AA3211" s="60">
        <f t="shared" si="356"/>
        <v>2559</v>
      </c>
    </row>
    <row r="3212" spans="1:27">
      <c r="A3212" s="84" t="str">
        <f t="shared" si="351"/>
        <v>859921173</v>
      </c>
      <c r="B3212" s="84" t="str">
        <f t="shared" si="352"/>
        <v>02-559-02</v>
      </c>
      <c r="C3212" s="113" t="s">
        <v>5633</v>
      </c>
      <c r="D3212" s="113" t="s">
        <v>5634</v>
      </c>
      <c r="E3212" s="113" t="s">
        <v>800</v>
      </c>
      <c r="F3212" s="114">
        <v>0</v>
      </c>
      <c r="G3212" s="113" t="s">
        <v>5087</v>
      </c>
      <c r="H3212" s="113" t="s">
        <v>63</v>
      </c>
      <c r="I3212" s="113" t="s">
        <v>3699</v>
      </c>
      <c r="J3212" s="113" t="s">
        <v>340</v>
      </c>
      <c r="K3212" s="113" t="s">
        <v>382</v>
      </c>
      <c r="L3212" s="113" t="s">
        <v>420</v>
      </c>
      <c r="M3212" s="113" t="s">
        <v>389</v>
      </c>
      <c r="N3212" s="113" t="s">
        <v>516</v>
      </c>
      <c r="O3212" s="113" t="s">
        <v>386</v>
      </c>
      <c r="P3212" s="113" t="s">
        <v>824</v>
      </c>
      <c r="Q3212" s="113">
        <v>73</v>
      </c>
      <c r="R3212" s="113" t="s">
        <v>63</v>
      </c>
      <c r="S3212" s="84" t="str">
        <f t="shared" si="350"/>
        <v>BEANIE CASHMERE</v>
      </c>
      <c r="T3212" s="84" t="str">
        <f t="shared" si="353"/>
        <v>бежевый</v>
      </c>
      <c r="Y3212" s="60">
        <f t="shared" si="354"/>
        <v>2</v>
      </c>
      <c r="Z3212" s="49">
        <f t="shared" si="355"/>
        <v>559</v>
      </c>
      <c r="AA3212" s="60">
        <f t="shared" si="356"/>
        <v>2559</v>
      </c>
    </row>
    <row r="3213" spans="1:27">
      <c r="A3213" s="84" t="str">
        <f t="shared" si="351"/>
        <v>859921183</v>
      </c>
      <c r="B3213" s="84" t="str">
        <f t="shared" si="352"/>
        <v>02-559-12</v>
      </c>
      <c r="C3213" s="113" t="s">
        <v>5635</v>
      </c>
      <c r="D3213" s="113" t="s">
        <v>5636</v>
      </c>
      <c r="E3213" s="113" t="s">
        <v>800</v>
      </c>
      <c r="F3213" s="114">
        <v>0</v>
      </c>
      <c r="G3213" s="113" t="s">
        <v>5087</v>
      </c>
      <c r="H3213" s="113" t="s">
        <v>121</v>
      </c>
      <c r="I3213" s="113" t="s">
        <v>3699</v>
      </c>
      <c r="J3213" s="113" t="s">
        <v>340</v>
      </c>
      <c r="K3213" s="113" t="s">
        <v>382</v>
      </c>
      <c r="L3213" s="113" t="s">
        <v>420</v>
      </c>
      <c r="M3213" s="113" t="s">
        <v>389</v>
      </c>
      <c r="N3213" s="113" t="s">
        <v>516</v>
      </c>
      <c r="O3213" s="113" t="s">
        <v>386</v>
      </c>
      <c r="P3213" s="113" t="s">
        <v>824</v>
      </c>
      <c r="Q3213" s="113">
        <v>83</v>
      </c>
      <c r="R3213" s="113" t="s">
        <v>121</v>
      </c>
      <c r="S3213" s="84" t="str">
        <f t="shared" si="350"/>
        <v>BEANIE CASHMERE</v>
      </c>
      <c r="T3213" s="84" t="str">
        <f t="shared" si="353"/>
        <v>бордовый</v>
      </c>
      <c r="Y3213" s="60">
        <f t="shared" si="354"/>
        <v>2</v>
      </c>
      <c r="Z3213" s="49">
        <f t="shared" si="355"/>
        <v>559</v>
      </c>
      <c r="AA3213" s="60">
        <f t="shared" si="356"/>
        <v>2559</v>
      </c>
    </row>
    <row r="3214" spans="1:27">
      <c r="A3214" s="84" t="str">
        <f t="shared" si="351"/>
        <v>859921189</v>
      </c>
      <c r="B3214" s="84" t="str">
        <f t="shared" si="352"/>
        <v>02-559-13</v>
      </c>
      <c r="C3214" s="113" t="s">
        <v>5637</v>
      </c>
      <c r="D3214" s="113" t="s">
        <v>5638</v>
      </c>
      <c r="E3214" s="113" t="s">
        <v>800</v>
      </c>
      <c r="F3214" s="114">
        <v>0</v>
      </c>
      <c r="G3214" s="113" t="s">
        <v>5087</v>
      </c>
      <c r="H3214" s="113" t="s">
        <v>199</v>
      </c>
      <c r="I3214" s="113" t="s">
        <v>3699</v>
      </c>
      <c r="J3214" s="113" t="s">
        <v>340</v>
      </c>
      <c r="K3214" s="113" t="s">
        <v>382</v>
      </c>
      <c r="L3214" s="113" t="s">
        <v>420</v>
      </c>
      <c r="M3214" s="113" t="s">
        <v>389</v>
      </c>
      <c r="N3214" s="113" t="s">
        <v>516</v>
      </c>
      <c r="O3214" s="113" t="s">
        <v>386</v>
      </c>
      <c r="P3214" s="113" t="s">
        <v>824</v>
      </c>
      <c r="Q3214" s="113">
        <v>89</v>
      </c>
      <c r="R3214" s="113" t="s">
        <v>199</v>
      </c>
      <c r="S3214" s="84" t="str">
        <f t="shared" si="350"/>
        <v>BEANIE CASHMERE</v>
      </c>
      <c r="T3214" s="84" t="str">
        <f t="shared" si="353"/>
        <v>оранжевый</v>
      </c>
      <c r="Y3214" s="60">
        <f t="shared" si="354"/>
        <v>2</v>
      </c>
      <c r="Z3214" s="49">
        <f t="shared" si="355"/>
        <v>559</v>
      </c>
      <c r="AA3214" s="60">
        <f t="shared" si="356"/>
        <v>2559</v>
      </c>
    </row>
    <row r="3215" spans="1:27">
      <c r="A3215" s="84" t="str">
        <f t="shared" si="351"/>
        <v>859921232</v>
      </c>
      <c r="B3215" s="84" t="str">
        <f t="shared" si="352"/>
        <v>02-620-10</v>
      </c>
      <c r="C3215" s="113" t="s">
        <v>5639</v>
      </c>
      <c r="D3215" s="113" t="s">
        <v>5640</v>
      </c>
      <c r="E3215" s="113" t="s">
        <v>800</v>
      </c>
      <c r="F3215" s="114">
        <v>0</v>
      </c>
      <c r="G3215" s="113" t="s">
        <v>5641</v>
      </c>
      <c r="H3215" s="113" t="s">
        <v>245</v>
      </c>
      <c r="I3215" s="113" t="s">
        <v>3699</v>
      </c>
      <c r="J3215" s="113" t="s">
        <v>340</v>
      </c>
      <c r="K3215" s="113" t="s">
        <v>382</v>
      </c>
      <c r="L3215" s="113" t="s">
        <v>420</v>
      </c>
      <c r="M3215" s="113" t="s">
        <v>389</v>
      </c>
      <c r="N3215" s="113" t="s">
        <v>516</v>
      </c>
      <c r="O3215" s="113" t="s">
        <v>386</v>
      </c>
      <c r="P3215" s="113" t="s">
        <v>824</v>
      </c>
      <c r="Q3215" s="113">
        <v>32</v>
      </c>
      <c r="R3215" s="113" t="s">
        <v>83</v>
      </c>
      <c r="S3215" s="84" t="str">
        <f t="shared" si="350"/>
        <v>BEANIE CASHMERE</v>
      </c>
      <c r="T3215" s="84" t="str">
        <f t="shared" si="353"/>
        <v>серый / синий</v>
      </c>
      <c r="Y3215" s="60">
        <f t="shared" si="354"/>
        <v>2</v>
      </c>
      <c r="Z3215" s="49">
        <f t="shared" si="355"/>
        <v>620</v>
      </c>
      <c r="AA3215" s="60">
        <f t="shared" si="356"/>
        <v>2620</v>
      </c>
    </row>
    <row r="3216" spans="1:27">
      <c r="A3216" s="84" t="str">
        <f t="shared" si="351"/>
        <v>85992133</v>
      </c>
      <c r="B3216" s="84" t="str">
        <f t="shared" si="352"/>
        <v>02-621-08</v>
      </c>
      <c r="C3216" s="113" t="s">
        <v>5642</v>
      </c>
      <c r="D3216" s="113" t="s">
        <v>5643</v>
      </c>
      <c r="E3216" s="113" t="s">
        <v>800</v>
      </c>
      <c r="F3216" s="114">
        <v>0</v>
      </c>
      <c r="G3216" s="113" t="s">
        <v>5644</v>
      </c>
      <c r="H3216" s="113" t="s">
        <v>83</v>
      </c>
      <c r="I3216" s="113" t="s">
        <v>3699</v>
      </c>
      <c r="J3216" s="113" t="s">
        <v>340</v>
      </c>
      <c r="K3216" s="113" t="s">
        <v>382</v>
      </c>
      <c r="L3216" s="113" t="s">
        <v>420</v>
      </c>
      <c r="M3216" s="113" t="s">
        <v>389</v>
      </c>
      <c r="N3216" s="113" t="s">
        <v>516</v>
      </c>
      <c r="O3216" s="113" t="s">
        <v>386</v>
      </c>
      <c r="P3216" s="113" t="s">
        <v>824</v>
      </c>
      <c r="Q3216" s="113">
        <v>3</v>
      </c>
      <c r="R3216" s="113" t="s">
        <v>83</v>
      </c>
      <c r="S3216" s="84" t="str">
        <f t="shared" si="350"/>
        <v>BEANIE CASHMERE</v>
      </c>
      <c r="T3216" s="84" t="str">
        <f t="shared" si="353"/>
        <v>серый</v>
      </c>
      <c r="Y3216" s="60">
        <f t="shared" si="354"/>
        <v>2</v>
      </c>
      <c r="Z3216" s="49">
        <f t="shared" si="355"/>
        <v>621</v>
      </c>
      <c r="AA3216" s="60">
        <f t="shared" si="356"/>
        <v>2621</v>
      </c>
    </row>
    <row r="3217" spans="1:27">
      <c r="A3217" s="84" t="str">
        <f t="shared" si="351"/>
        <v>85993022</v>
      </c>
      <c r="B3217" s="84" t="str">
        <f t="shared" si="352"/>
        <v>02-384-16</v>
      </c>
      <c r="C3217" s="113" t="s">
        <v>5645</v>
      </c>
      <c r="D3217" s="113" t="s">
        <v>5646</v>
      </c>
      <c r="E3217" s="113" t="s">
        <v>800</v>
      </c>
      <c r="F3217" s="114">
        <v>0</v>
      </c>
      <c r="G3217" s="113" t="s">
        <v>3715</v>
      </c>
      <c r="H3217" s="113" t="s">
        <v>55</v>
      </c>
      <c r="I3217" s="113" t="s">
        <v>786</v>
      </c>
      <c r="J3217" s="113" t="s">
        <v>340</v>
      </c>
      <c r="K3217" s="113" t="s">
        <v>382</v>
      </c>
      <c r="L3217" s="113" t="s">
        <v>420</v>
      </c>
      <c r="M3217" s="113" t="s">
        <v>389</v>
      </c>
      <c r="N3217" s="113" t="s">
        <v>44</v>
      </c>
      <c r="O3217" s="113" t="s">
        <v>385</v>
      </c>
      <c r="P3217" s="113" t="s">
        <v>824</v>
      </c>
      <c r="Q3217" s="113">
        <v>2</v>
      </c>
      <c r="R3217" s="113" t="s">
        <v>71</v>
      </c>
      <c r="S3217" s="84" t="str">
        <f t="shared" si="350"/>
        <v>NASHVILLE KNIT DOCKER</v>
      </c>
      <c r="T3217" s="84" t="str">
        <f t="shared" si="353"/>
        <v>темно-синий</v>
      </c>
      <c r="Y3217" s="60">
        <f t="shared" si="354"/>
        <v>2</v>
      </c>
      <c r="Z3217" s="49">
        <f t="shared" si="355"/>
        <v>384</v>
      </c>
      <c r="AA3217" s="60">
        <f t="shared" si="356"/>
        <v>2384</v>
      </c>
    </row>
    <row r="3218" spans="1:27">
      <c r="A3218" s="84" t="str">
        <f t="shared" si="351"/>
        <v>859934932</v>
      </c>
      <c r="B3218" s="84" t="str">
        <f t="shared" si="352"/>
        <v>02-622-08</v>
      </c>
      <c r="C3218" s="113" t="s">
        <v>5647</v>
      </c>
      <c r="D3218" s="113" t="s">
        <v>5648</v>
      </c>
      <c r="E3218" s="113" t="s">
        <v>800</v>
      </c>
      <c r="F3218" s="114">
        <v>0</v>
      </c>
      <c r="G3218" s="113" t="s">
        <v>5649</v>
      </c>
      <c r="H3218" s="113" t="s">
        <v>241</v>
      </c>
      <c r="I3218" s="113" t="s">
        <v>786</v>
      </c>
      <c r="J3218" s="113" t="s">
        <v>340</v>
      </c>
      <c r="K3218" s="113" t="s">
        <v>382</v>
      </c>
      <c r="L3218" s="113" t="s">
        <v>420</v>
      </c>
      <c r="M3218" s="113" t="s">
        <v>389</v>
      </c>
      <c r="N3218" s="113" t="s">
        <v>44</v>
      </c>
      <c r="O3218" s="113" t="s">
        <v>385</v>
      </c>
      <c r="P3218" s="113" t="s">
        <v>824</v>
      </c>
      <c r="Q3218" s="113">
        <v>32</v>
      </c>
      <c r="R3218" s="113" t="s">
        <v>83</v>
      </c>
      <c r="S3218" s="84" t="str">
        <f t="shared" si="350"/>
        <v>BEANIE WOOL</v>
      </c>
      <c r="T3218" s="84" t="str">
        <f t="shared" si="353"/>
        <v>серый / красный</v>
      </c>
      <c r="Y3218" s="60">
        <f t="shared" si="354"/>
        <v>2</v>
      </c>
      <c r="Z3218" s="49">
        <f t="shared" si="355"/>
        <v>622</v>
      </c>
      <c r="AA3218" s="60">
        <f t="shared" si="356"/>
        <v>2622</v>
      </c>
    </row>
    <row r="3219" spans="1:27">
      <c r="A3219" s="84" t="str">
        <f t="shared" si="351"/>
        <v>859935062</v>
      </c>
      <c r="B3219" s="84" t="str">
        <f t="shared" si="352"/>
        <v>02-623-14</v>
      </c>
      <c r="C3219" s="113" t="s">
        <v>5650</v>
      </c>
      <c r="D3219" s="113" t="s">
        <v>5651</v>
      </c>
      <c r="E3219" s="113" t="s">
        <v>800</v>
      </c>
      <c r="F3219" s="114">
        <v>0</v>
      </c>
      <c r="G3219" s="113" t="s">
        <v>5652</v>
      </c>
      <c r="H3219" s="113" t="s">
        <v>86</v>
      </c>
      <c r="I3219" s="113" t="s">
        <v>816</v>
      </c>
      <c r="J3219" s="113" t="s">
        <v>340</v>
      </c>
      <c r="K3219" s="113" t="s">
        <v>382</v>
      </c>
      <c r="L3219" s="113" t="s">
        <v>420</v>
      </c>
      <c r="M3219" s="113" t="s">
        <v>389</v>
      </c>
      <c r="N3219" s="113" t="s">
        <v>44</v>
      </c>
      <c r="O3219" s="113" t="s">
        <v>385</v>
      </c>
      <c r="P3219" s="113" t="s">
        <v>824</v>
      </c>
      <c r="Q3219" s="113">
        <v>62</v>
      </c>
      <c r="R3219" s="113" t="s">
        <v>86</v>
      </c>
      <c r="S3219" s="84" t="str">
        <f t="shared" si="350"/>
        <v>BEANIE WOOL/ACRYLIC</v>
      </c>
      <c r="T3219" s="84" t="str">
        <f t="shared" si="353"/>
        <v>коричневый</v>
      </c>
      <c r="Y3219" s="60">
        <f t="shared" si="354"/>
        <v>2</v>
      </c>
      <c r="Z3219" s="49">
        <f t="shared" si="355"/>
        <v>623</v>
      </c>
      <c r="AA3219" s="60">
        <f t="shared" si="356"/>
        <v>2623</v>
      </c>
    </row>
    <row r="3220" spans="1:27">
      <c r="A3220" s="84" t="str">
        <f t="shared" si="351"/>
        <v>859935323</v>
      </c>
      <c r="B3220" s="84" t="str">
        <f t="shared" si="352"/>
        <v>02-624-05</v>
      </c>
      <c r="C3220" s="113" t="s">
        <v>5653</v>
      </c>
      <c r="D3220" s="113" t="s">
        <v>5654</v>
      </c>
      <c r="E3220" s="113" t="s">
        <v>800</v>
      </c>
      <c r="F3220" s="114">
        <v>0</v>
      </c>
      <c r="G3220" s="113" t="s">
        <v>5655</v>
      </c>
      <c r="H3220" s="113" t="s">
        <v>277</v>
      </c>
      <c r="I3220" s="113" t="s">
        <v>816</v>
      </c>
      <c r="J3220" s="113" t="s">
        <v>340</v>
      </c>
      <c r="K3220" s="113" t="s">
        <v>382</v>
      </c>
      <c r="L3220" s="113" t="s">
        <v>420</v>
      </c>
      <c r="M3220" s="113" t="s">
        <v>389</v>
      </c>
      <c r="N3220" s="113" t="s">
        <v>44</v>
      </c>
      <c r="O3220" s="113" t="s">
        <v>385</v>
      </c>
      <c r="P3220" s="113" t="s">
        <v>824</v>
      </c>
      <c r="Q3220" s="113">
        <v>23</v>
      </c>
      <c r="R3220" s="113" t="s">
        <v>83</v>
      </c>
      <c r="S3220" s="84" t="str">
        <f t="shared" si="350"/>
        <v>BEANIE WOOL/ACRYLIC</v>
      </c>
      <c r="T3220" s="84" t="str">
        <f t="shared" si="353"/>
        <v>темно-серый</v>
      </c>
      <c r="Y3220" s="60">
        <f t="shared" si="354"/>
        <v>2</v>
      </c>
      <c r="Z3220" s="49">
        <f t="shared" si="355"/>
        <v>624</v>
      </c>
      <c r="AA3220" s="60">
        <f t="shared" si="356"/>
        <v>2624</v>
      </c>
    </row>
    <row r="3221" spans="1:27">
      <c r="A3221" s="84" t="str">
        <f t="shared" si="351"/>
        <v>85993541</v>
      </c>
      <c r="B3221" s="84" t="str">
        <f t="shared" si="352"/>
        <v>02-625-09</v>
      </c>
      <c r="C3221" s="113" t="s">
        <v>5656</v>
      </c>
      <c r="D3221" s="113" t="s">
        <v>5657</v>
      </c>
      <c r="E3221" s="113" t="s">
        <v>800</v>
      </c>
      <c r="F3221" s="114">
        <v>0</v>
      </c>
      <c r="G3221" s="113" t="s">
        <v>5658</v>
      </c>
      <c r="H3221" s="113" t="s">
        <v>53</v>
      </c>
      <c r="I3221" s="113" t="s">
        <v>5326</v>
      </c>
      <c r="J3221" s="113" t="s">
        <v>340</v>
      </c>
      <c r="K3221" s="113" t="s">
        <v>382</v>
      </c>
      <c r="L3221" s="113" t="s">
        <v>420</v>
      </c>
      <c r="M3221" s="113" t="s">
        <v>389</v>
      </c>
      <c r="N3221" s="113" t="s">
        <v>44</v>
      </c>
      <c r="O3221" s="113" t="s">
        <v>385</v>
      </c>
      <c r="P3221" s="113" t="s">
        <v>824</v>
      </c>
      <c r="Q3221" s="113">
        <v>1</v>
      </c>
      <c r="R3221" s="113" t="s">
        <v>53</v>
      </c>
      <c r="S3221" s="84" t="str">
        <f t="shared" si="350"/>
        <v>BEANIE WOOL/CASHMERE</v>
      </c>
      <c r="T3221" s="84" t="str">
        <f t="shared" si="353"/>
        <v>черный</v>
      </c>
      <c r="Y3221" s="60">
        <f t="shared" si="354"/>
        <v>2</v>
      </c>
      <c r="Z3221" s="49">
        <f t="shared" si="355"/>
        <v>625</v>
      </c>
      <c r="AA3221" s="60">
        <f t="shared" si="356"/>
        <v>2625</v>
      </c>
    </row>
    <row r="3222" spans="1:27">
      <c r="A3222" s="84" t="str">
        <f t="shared" si="351"/>
        <v>859936228</v>
      </c>
      <c r="B3222" s="84" t="str">
        <f t="shared" si="352"/>
        <v>02-626-21</v>
      </c>
      <c r="C3222" s="113" t="s">
        <v>5659</v>
      </c>
      <c r="D3222" s="113" t="s">
        <v>5660</v>
      </c>
      <c r="E3222" s="113" t="s">
        <v>800</v>
      </c>
      <c r="F3222" s="114">
        <v>0</v>
      </c>
      <c r="G3222" s="113" t="s">
        <v>5661</v>
      </c>
      <c r="H3222" s="113" t="s">
        <v>252</v>
      </c>
      <c r="I3222" s="113" t="s">
        <v>819</v>
      </c>
      <c r="J3222" s="113" t="s">
        <v>340</v>
      </c>
      <c r="K3222" s="113" t="s">
        <v>382</v>
      </c>
      <c r="L3222" s="113" t="s">
        <v>420</v>
      </c>
      <c r="M3222" s="113" t="s">
        <v>389</v>
      </c>
      <c r="N3222" s="113" t="s">
        <v>44</v>
      </c>
      <c r="O3222" s="113" t="s">
        <v>385</v>
      </c>
      <c r="P3222" s="113" t="s">
        <v>824</v>
      </c>
      <c r="Q3222" s="113">
        <v>28</v>
      </c>
      <c r="R3222" s="113" t="s">
        <v>71</v>
      </c>
      <c r="S3222" s="84" t="str">
        <f t="shared" si="350"/>
        <v>BEANIE WOOL/POLYAMIDE</v>
      </c>
      <c r="T3222" s="84" t="str">
        <f t="shared" si="353"/>
        <v>синий / красный</v>
      </c>
      <c r="Y3222" s="60">
        <f t="shared" si="354"/>
        <v>2</v>
      </c>
      <c r="Z3222" s="49">
        <f t="shared" si="355"/>
        <v>626</v>
      </c>
      <c r="AA3222" s="60">
        <f t="shared" si="356"/>
        <v>2626</v>
      </c>
    </row>
    <row r="3223" spans="1:27">
      <c r="A3223" s="84" t="str">
        <f t="shared" si="351"/>
        <v>869931213</v>
      </c>
      <c r="B3223" s="84" t="str">
        <f t="shared" si="352"/>
        <v>02-627-05</v>
      </c>
      <c r="C3223" s="113" t="s">
        <v>5662</v>
      </c>
      <c r="D3223" s="113" t="s">
        <v>5663</v>
      </c>
      <c r="E3223" s="113" t="s">
        <v>800</v>
      </c>
      <c r="F3223" s="114">
        <v>0</v>
      </c>
      <c r="G3223" s="113" t="s">
        <v>5664</v>
      </c>
      <c r="H3223" s="113" t="s">
        <v>277</v>
      </c>
      <c r="I3223" s="113" t="s">
        <v>786</v>
      </c>
      <c r="J3223" s="113" t="s">
        <v>340</v>
      </c>
      <c r="K3223" s="113" t="s">
        <v>382</v>
      </c>
      <c r="L3223" s="113" t="s">
        <v>420</v>
      </c>
      <c r="M3223" s="113" t="s">
        <v>389</v>
      </c>
      <c r="N3223" s="113" t="s">
        <v>44</v>
      </c>
      <c r="O3223" s="113" t="s">
        <v>385</v>
      </c>
      <c r="P3223" s="113" t="s">
        <v>824</v>
      </c>
      <c r="Q3223" s="113">
        <v>13</v>
      </c>
      <c r="R3223" s="113" t="s">
        <v>83</v>
      </c>
      <c r="S3223" s="84" t="str">
        <f t="shared" si="350"/>
        <v>BEANIE REVERSIBLE MERINO WOOL</v>
      </c>
      <c r="T3223" s="84" t="str">
        <f t="shared" si="353"/>
        <v>темно-серый</v>
      </c>
      <c r="Y3223" s="60">
        <f t="shared" si="354"/>
        <v>2</v>
      </c>
      <c r="Z3223" s="49">
        <f t="shared" si="355"/>
        <v>627</v>
      </c>
      <c r="AA3223" s="60">
        <f t="shared" si="356"/>
        <v>2627</v>
      </c>
    </row>
    <row r="3224" spans="1:27">
      <c r="A3224" s="84" t="str">
        <f t="shared" si="351"/>
        <v>869931222</v>
      </c>
      <c r="B3224" s="84" t="str">
        <f t="shared" si="352"/>
        <v>02-627-78</v>
      </c>
      <c r="C3224" s="113" t="s">
        <v>5665</v>
      </c>
      <c r="D3224" s="113" t="s">
        <v>5666</v>
      </c>
      <c r="E3224" s="113" t="s">
        <v>800</v>
      </c>
      <c r="F3224" s="114">
        <v>0</v>
      </c>
      <c r="G3224" s="113" t="s">
        <v>5664</v>
      </c>
      <c r="H3224" s="113" t="s">
        <v>309</v>
      </c>
      <c r="I3224" s="113" t="s">
        <v>786</v>
      </c>
      <c r="J3224" s="113" t="s">
        <v>340</v>
      </c>
      <c r="K3224" s="113" t="s">
        <v>382</v>
      </c>
      <c r="L3224" s="113" t="s">
        <v>420</v>
      </c>
      <c r="M3224" s="113" t="s">
        <v>389</v>
      </c>
      <c r="N3224" s="113" t="s">
        <v>44</v>
      </c>
      <c r="O3224" s="113" t="s">
        <v>385</v>
      </c>
      <c r="P3224" s="113" t="s">
        <v>824</v>
      </c>
      <c r="Q3224" s="113">
        <v>22</v>
      </c>
      <c r="R3224" s="113" t="s">
        <v>53</v>
      </c>
      <c r="S3224" s="84" t="str">
        <f t="shared" si="350"/>
        <v>BEANIE REVERSIBLE MERINO WOOL</v>
      </c>
      <c r="T3224" s="84" t="str">
        <f t="shared" si="353"/>
        <v>черный / синий</v>
      </c>
      <c r="Y3224" s="60">
        <f t="shared" si="354"/>
        <v>2</v>
      </c>
      <c r="Z3224" s="49">
        <f t="shared" si="355"/>
        <v>627</v>
      </c>
      <c r="AA3224" s="60">
        <f t="shared" si="356"/>
        <v>2627</v>
      </c>
    </row>
    <row r="3225" spans="1:27">
      <c r="A3225" s="84" t="str">
        <f t="shared" si="351"/>
        <v>869931238</v>
      </c>
      <c r="B3225" s="84" t="str">
        <f t="shared" si="352"/>
        <v>02-627-08</v>
      </c>
      <c r="C3225" s="113" t="s">
        <v>5667</v>
      </c>
      <c r="D3225" s="113" t="s">
        <v>5668</v>
      </c>
      <c r="E3225" s="113" t="s">
        <v>800</v>
      </c>
      <c r="F3225" s="114">
        <v>0</v>
      </c>
      <c r="G3225" s="113" t="s">
        <v>5664</v>
      </c>
      <c r="H3225" s="113" t="s">
        <v>241</v>
      </c>
      <c r="I3225" s="113" t="s">
        <v>786</v>
      </c>
      <c r="J3225" s="113" t="s">
        <v>340</v>
      </c>
      <c r="K3225" s="113" t="s">
        <v>382</v>
      </c>
      <c r="L3225" s="113" t="s">
        <v>420</v>
      </c>
      <c r="M3225" s="113" t="s">
        <v>389</v>
      </c>
      <c r="N3225" s="113" t="s">
        <v>44</v>
      </c>
      <c r="O3225" s="113" t="s">
        <v>385</v>
      </c>
      <c r="P3225" s="113" t="s">
        <v>824</v>
      </c>
      <c r="Q3225" s="113">
        <v>38</v>
      </c>
      <c r="R3225" s="113" t="s">
        <v>83</v>
      </c>
      <c r="S3225" s="84" t="str">
        <f t="shared" si="350"/>
        <v>BEANIE REVERSIBLE MERINO WOOL</v>
      </c>
      <c r="T3225" s="84" t="str">
        <f t="shared" si="353"/>
        <v>серый / красный</v>
      </c>
      <c r="Y3225" s="60">
        <f t="shared" si="354"/>
        <v>2</v>
      </c>
      <c r="Z3225" s="49">
        <f t="shared" si="355"/>
        <v>627</v>
      </c>
      <c r="AA3225" s="60">
        <f t="shared" si="356"/>
        <v>2627</v>
      </c>
    </row>
    <row r="3226" spans="1:27">
      <c r="A3226" s="84" t="str">
        <f t="shared" si="351"/>
        <v>869931268</v>
      </c>
      <c r="B3226" s="84" t="str">
        <f t="shared" si="352"/>
        <v>02-627-14</v>
      </c>
      <c r="C3226" s="113" t="s">
        <v>5669</v>
      </c>
      <c r="D3226" s="113" t="s">
        <v>5670</v>
      </c>
      <c r="E3226" s="113" t="s">
        <v>800</v>
      </c>
      <c r="F3226" s="114">
        <v>0</v>
      </c>
      <c r="G3226" s="113" t="s">
        <v>5664</v>
      </c>
      <c r="H3226" s="113" t="s">
        <v>172</v>
      </c>
      <c r="I3226" s="113" t="s">
        <v>786</v>
      </c>
      <c r="J3226" s="113" t="s">
        <v>340</v>
      </c>
      <c r="K3226" s="113" t="s">
        <v>382</v>
      </c>
      <c r="L3226" s="113" t="s">
        <v>420</v>
      </c>
      <c r="M3226" s="113" t="s">
        <v>389</v>
      </c>
      <c r="N3226" s="113" t="s">
        <v>44</v>
      </c>
      <c r="O3226" s="113" t="s">
        <v>385</v>
      </c>
      <c r="P3226" s="113" t="s">
        <v>824</v>
      </c>
      <c r="Q3226" s="113">
        <v>68</v>
      </c>
      <c r="R3226" s="113" t="s">
        <v>86</v>
      </c>
      <c r="S3226" s="84" t="str">
        <f t="shared" si="350"/>
        <v>BEANIE REVERSIBLE MERINO WOOL</v>
      </c>
      <c r="T3226" s="84" t="str">
        <f t="shared" si="353"/>
        <v>коричневый / оранжевый</v>
      </c>
      <c r="Y3226" s="60">
        <f t="shared" si="354"/>
        <v>2</v>
      </c>
      <c r="Z3226" s="49">
        <f t="shared" si="355"/>
        <v>627</v>
      </c>
      <c r="AA3226" s="60">
        <f t="shared" si="356"/>
        <v>2627</v>
      </c>
    </row>
    <row r="3227" spans="1:27">
      <c r="A3227" s="84" t="str">
        <f t="shared" si="351"/>
        <v>919920423</v>
      </c>
      <c r="B3227" s="84" t="str">
        <f t="shared" si="352"/>
        <v>02-628-08</v>
      </c>
      <c r="C3227" s="113" t="s">
        <v>5671</v>
      </c>
      <c r="D3227" s="113" t="s">
        <v>5672</v>
      </c>
      <c r="E3227" s="113" t="s">
        <v>800</v>
      </c>
      <c r="F3227" s="114">
        <v>0</v>
      </c>
      <c r="G3227" s="113" t="s">
        <v>5673</v>
      </c>
      <c r="H3227" s="113" t="s">
        <v>245</v>
      </c>
      <c r="I3227" s="113" t="s">
        <v>3699</v>
      </c>
      <c r="J3227" s="113" t="s">
        <v>332</v>
      </c>
      <c r="K3227" s="113" t="s">
        <v>382</v>
      </c>
      <c r="L3227" s="113" t="s">
        <v>420</v>
      </c>
      <c r="M3227" s="113" t="s">
        <v>389</v>
      </c>
      <c r="N3227" s="113" t="s">
        <v>516</v>
      </c>
      <c r="O3227" s="113" t="s">
        <v>386</v>
      </c>
      <c r="P3227" s="113" t="s">
        <v>824</v>
      </c>
      <c r="Q3227" s="113">
        <v>23</v>
      </c>
      <c r="R3227" s="113" t="s">
        <v>83</v>
      </c>
      <c r="S3227" s="84" t="str">
        <f t="shared" si="350"/>
        <v>SCARF CASHMERE</v>
      </c>
      <c r="T3227" s="84" t="str">
        <f t="shared" si="353"/>
        <v>серый / синий</v>
      </c>
      <c r="Y3227" s="60">
        <f t="shared" si="354"/>
        <v>2</v>
      </c>
      <c r="Z3227" s="49">
        <f t="shared" si="355"/>
        <v>628</v>
      </c>
      <c r="AA3227" s="60">
        <f t="shared" si="356"/>
        <v>2628</v>
      </c>
    </row>
    <row r="3228" spans="1:27">
      <c r="A3228" s="84" t="str">
        <f t="shared" si="351"/>
        <v>91992051</v>
      </c>
      <c r="B3228" s="84" t="str">
        <f t="shared" si="352"/>
        <v>02-629-09</v>
      </c>
      <c r="C3228" s="113" t="s">
        <v>5674</v>
      </c>
      <c r="D3228" s="113" t="s">
        <v>5675</v>
      </c>
      <c r="E3228" s="113" t="s">
        <v>800</v>
      </c>
      <c r="F3228" s="114">
        <v>0</v>
      </c>
      <c r="G3228" s="113" t="s">
        <v>5676</v>
      </c>
      <c r="H3228" s="113" t="s">
        <v>53</v>
      </c>
      <c r="I3228" s="113" t="s">
        <v>3699</v>
      </c>
      <c r="J3228" s="113" t="s">
        <v>332</v>
      </c>
      <c r="K3228" s="113" t="s">
        <v>382</v>
      </c>
      <c r="L3228" s="113" t="s">
        <v>420</v>
      </c>
      <c r="M3228" s="113" t="s">
        <v>389</v>
      </c>
      <c r="N3228" s="113" t="s">
        <v>516</v>
      </c>
      <c r="O3228" s="113" t="s">
        <v>386</v>
      </c>
      <c r="P3228" s="113" t="s">
        <v>824</v>
      </c>
      <c r="Q3228" s="113">
        <v>1</v>
      </c>
      <c r="R3228" s="113" t="s">
        <v>53</v>
      </c>
      <c r="S3228" s="84" t="str">
        <f t="shared" si="350"/>
        <v>SCARF CASHMERE</v>
      </c>
      <c r="T3228" s="84" t="str">
        <f t="shared" si="353"/>
        <v>черный</v>
      </c>
      <c r="Y3228" s="60">
        <f t="shared" si="354"/>
        <v>2</v>
      </c>
      <c r="Z3228" s="49">
        <f t="shared" si="355"/>
        <v>629</v>
      </c>
      <c r="AA3228" s="60">
        <f t="shared" si="356"/>
        <v>2629</v>
      </c>
    </row>
    <row r="3229" spans="1:27">
      <c r="A3229" s="84" t="str">
        <f t="shared" si="351"/>
        <v>91992052</v>
      </c>
      <c r="B3229" s="84" t="str">
        <f t="shared" si="352"/>
        <v>02-629-16</v>
      </c>
      <c r="C3229" s="113" t="s">
        <v>5677</v>
      </c>
      <c r="D3229" s="113" t="s">
        <v>5678</v>
      </c>
      <c r="E3229" s="113" t="s">
        <v>800</v>
      </c>
      <c r="F3229" s="114">
        <v>0</v>
      </c>
      <c r="G3229" s="113" t="s">
        <v>5676</v>
      </c>
      <c r="H3229" s="113" t="s">
        <v>55</v>
      </c>
      <c r="I3229" s="113" t="s">
        <v>3699</v>
      </c>
      <c r="J3229" s="113" t="s">
        <v>332</v>
      </c>
      <c r="K3229" s="113" t="s">
        <v>382</v>
      </c>
      <c r="L3229" s="113" t="s">
        <v>420</v>
      </c>
      <c r="M3229" s="113" t="s">
        <v>389</v>
      </c>
      <c r="N3229" s="113" t="s">
        <v>516</v>
      </c>
      <c r="O3229" s="113" t="s">
        <v>386</v>
      </c>
      <c r="P3229" s="113" t="s">
        <v>824</v>
      </c>
      <c r="Q3229" s="113">
        <v>2</v>
      </c>
      <c r="R3229" s="113" t="s">
        <v>71</v>
      </c>
      <c r="S3229" s="84" t="str">
        <f t="shared" si="350"/>
        <v>SCARF CASHMERE</v>
      </c>
      <c r="T3229" s="84" t="str">
        <f t="shared" si="353"/>
        <v>темно-синий</v>
      </c>
      <c r="Y3229" s="60">
        <f t="shared" si="354"/>
        <v>2</v>
      </c>
      <c r="Z3229" s="49">
        <f t="shared" si="355"/>
        <v>629</v>
      </c>
      <c r="AA3229" s="60">
        <f t="shared" si="356"/>
        <v>2629</v>
      </c>
    </row>
    <row r="3230" spans="1:27">
      <c r="A3230" s="84" t="str">
        <f t="shared" si="351"/>
        <v>919920532</v>
      </c>
      <c r="B3230" s="84" t="str">
        <f t="shared" si="352"/>
        <v>02-629-05</v>
      </c>
      <c r="C3230" s="113" t="s">
        <v>5679</v>
      </c>
      <c r="D3230" s="113" t="s">
        <v>5680</v>
      </c>
      <c r="E3230" s="113" t="s">
        <v>800</v>
      </c>
      <c r="F3230" s="114">
        <v>0</v>
      </c>
      <c r="G3230" s="113" t="s">
        <v>5676</v>
      </c>
      <c r="H3230" s="113" t="s">
        <v>277</v>
      </c>
      <c r="I3230" s="113" t="s">
        <v>3699</v>
      </c>
      <c r="J3230" s="113" t="s">
        <v>332</v>
      </c>
      <c r="K3230" s="113" t="s">
        <v>382</v>
      </c>
      <c r="L3230" s="113" t="s">
        <v>420</v>
      </c>
      <c r="M3230" s="113" t="s">
        <v>389</v>
      </c>
      <c r="N3230" s="113" t="s">
        <v>516</v>
      </c>
      <c r="O3230" s="113" t="s">
        <v>386</v>
      </c>
      <c r="P3230" s="113" t="s">
        <v>824</v>
      </c>
      <c r="Q3230" s="113">
        <v>32</v>
      </c>
      <c r="R3230" s="113" t="s">
        <v>83</v>
      </c>
      <c r="S3230" s="84" t="str">
        <f t="shared" si="350"/>
        <v>SCARF CASHMERE</v>
      </c>
      <c r="T3230" s="84" t="str">
        <f t="shared" si="353"/>
        <v>темно-серый</v>
      </c>
      <c r="Y3230" s="60">
        <f t="shared" si="354"/>
        <v>2</v>
      </c>
      <c r="Z3230" s="49">
        <f t="shared" si="355"/>
        <v>629</v>
      </c>
      <c r="AA3230" s="60">
        <f t="shared" si="356"/>
        <v>2629</v>
      </c>
    </row>
    <row r="3231" spans="1:27">
      <c r="A3231" s="84" t="str">
        <f t="shared" si="351"/>
        <v>91993082</v>
      </c>
      <c r="B3231" s="84" t="str">
        <f t="shared" si="352"/>
        <v>02-630-16</v>
      </c>
      <c r="C3231" s="113" t="s">
        <v>5681</v>
      </c>
      <c r="D3231" s="113" t="s">
        <v>5682</v>
      </c>
      <c r="E3231" s="113" t="s">
        <v>800</v>
      </c>
      <c r="F3231" s="114">
        <v>0</v>
      </c>
      <c r="G3231" s="113" t="s">
        <v>5683</v>
      </c>
      <c r="H3231" s="113" t="s">
        <v>55</v>
      </c>
      <c r="I3231" s="113" t="s">
        <v>816</v>
      </c>
      <c r="J3231" s="113" t="s">
        <v>332</v>
      </c>
      <c r="K3231" s="113" t="s">
        <v>382</v>
      </c>
      <c r="L3231" s="113" t="s">
        <v>420</v>
      </c>
      <c r="M3231" s="113" t="s">
        <v>389</v>
      </c>
      <c r="N3231" s="113" t="s">
        <v>44</v>
      </c>
      <c r="O3231" s="113" t="s">
        <v>385</v>
      </c>
      <c r="P3231" s="113" t="s">
        <v>824</v>
      </c>
      <c r="Q3231" s="113">
        <v>2</v>
      </c>
      <c r="R3231" s="113" t="s">
        <v>71</v>
      </c>
      <c r="S3231" s="84" t="str">
        <f t="shared" si="350"/>
        <v>SCARF WOOL/ACRYLIC</v>
      </c>
      <c r="T3231" s="84" t="str">
        <f t="shared" si="353"/>
        <v>темно-синий</v>
      </c>
      <c r="Y3231" s="60">
        <f t="shared" si="354"/>
        <v>2</v>
      </c>
      <c r="Z3231" s="49">
        <f t="shared" si="355"/>
        <v>630</v>
      </c>
      <c r="AA3231" s="60">
        <f t="shared" si="356"/>
        <v>2630</v>
      </c>
    </row>
    <row r="3232" spans="1:27">
      <c r="A3232" s="84" t="str">
        <f t="shared" si="351"/>
        <v>91993083</v>
      </c>
      <c r="B3232" s="84" t="str">
        <f t="shared" si="352"/>
        <v>02-630-08</v>
      </c>
      <c r="C3232" s="113" t="s">
        <v>5684</v>
      </c>
      <c r="D3232" s="113" t="s">
        <v>5685</v>
      </c>
      <c r="E3232" s="113" t="s">
        <v>800</v>
      </c>
      <c r="F3232" s="114">
        <v>0</v>
      </c>
      <c r="G3232" s="113" t="s">
        <v>5683</v>
      </c>
      <c r="H3232" s="113" t="s">
        <v>83</v>
      </c>
      <c r="I3232" s="113" t="s">
        <v>816</v>
      </c>
      <c r="J3232" s="113" t="s">
        <v>332</v>
      </c>
      <c r="K3232" s="113" t="s">
        <v>382</v>
      </c>
      <c r="L3232" s="113" t="s">
        <v>420</v>
      </c>
      <c r="M3232" s="113" t="s">
        <v>389</v>
      </c>
      <c r="N3232" s="113" t="s">
        <v>44</v>
      </c>
      <c r="O3232" s="113" t="s">
        <v>385</v>
      </c>
      <c r="P3232" s="113" t="s">
        <v>824</v>
      </c>
      <c r="Q3232" s="113">
        <v>3</v>
      </c>
      <c r="R3232" s="113" t="s">
        <v>83</v>
      </c>
      <c r="S3232" s="84" t="str">
        <f t="shared" si="350"/>
        <v>SCARF WOOL/ACRYLIC</v>
      </c>
      <c r="T3232" s="84" t="str">
        <f t="shared" si="353"/>
        <v>серый</v>
      </c>
      <c r="Y3232" s="60">
        <f t="shared" si="354"/>
        <v>2</v>
      </c>
      <c r="Z3232" s="49">
        <f t="shared" si="355"/>
        <v>630</v>
      </c>
      <c r="AA3232" s="60">
        <f t="shared" si="356"/>
        <v>2630</v>
      </c>
    </row>
    <row r="3233" spans="1:27">
      <c r="A3233" s="84" t="str">
        <f t="shared" si="351"/>
        <v>919932227</v>
      </c>
      <c r="B3233" s="84" t="str">
        <f t="shared" si="352"/>
        <v>02-631-91</v>
      </c>
      <c r="C3233" s="113" t="s">
        <v>5686</v>
      </c>
      <c r="D3233" s="113" t="s">
        <v>5687</v>
      </c>
      <c r="E3233" s="113" t="s">
        <v>800</v>
      </c>
      <c r="F3233" s="114">
        <v>0</v>
      </c>
      <c r="G3233" s="113" t="s">
        <v>5688</v>
      </c>
      <c r="H3233" s="113" t="s">
        <v>271</v>
      </c>
      <c r="I3233" s="113" t="s">
        <v>786</v>
      </c>
      <c r="J3233" s="113" t="s">
        <v>332</v>
      </c>
      <c r="K3233" s="113" t="s">
        <v>382</v>
      </c>
      <c r="L3233" s="113" t="s">
        <v>420</v>
      </c>
      <c r="M3233" s="113" t="s">
        <v>389</v>
      </c>
      <c r="N3233" s="113" t="s">
        <v>44</v>
      </c>
      <c r="O3233" s="113" t="s">
        <v>386</v>
      </c>
      <c r="P3233" s="113" t="s">
        <v>824</v>
      </c>
      <c r="Q3233" s="113">
        <v>27</v>
      </c>
      <c r="R3233" s="113" t="s">
        <v>86</v>
      </c>
      <c r="S3233" s="84" t="str">
        <f t="shared" si="350"/>
        <v>SCARF WOOL PATCHWORK</v>
      </c>
      <c r="T3233" s="84" t="str">
        <f t="shared" si="353"/>
        <v>темно-коричневый</v>
      </c>
      <c r="Y3233" s="60">
        <f t="shared" si="354"/>
        <v>2</v>
      </c>
      <c r="Z3233" s="49">
        <f t="shared" si="355"/>
        <v>631</v>
      </c>
      <c r="AA3233" s="60">
        <f t="shared" si="356"/>
        <v>2631</v>
      </c>
    </row>
    <row r="3234" spans="1:27">
      <c r="A3234" s="84" t="str">
        <f t="shared" si="351"/>
        <v>919932432</v>
      </c>
      <c r="B3234" s="84" t="str">
        <f t="shared" si="352"/>
        <v>02-632-05</v>
      </c>
      <c r="C3234" s="113" t="s">
        <v>5689</v>
      </c>
      <c r="D3234" s="113" t="s">
        <v>5690</v>
      </c>
      <c r="E3234" s="113" t="s">
        <v>800</v>
      </c>
      <c r="F3234" s="114">
        <v>0</v>
      </c>
      <c r="G3234" s="113" t="s">
        <v>5691</v>
      </c>
      <c r="H3234" s="113" t="s">
        <v>277</v>
      </c>
      <c r="I3234" s="113" t="s">
        <v>786</v>
      </c>
      <c r="J3234" s="113" t="s">
        <v>332</v>
      </c>
      <c r="K3234" s="113" t="s">
        <v>382</v>
      </c>
      <c r="L3234" s="113" t="s">
        <v>420</v>
      </c>
      <c r="M3234" s="113" t="s">
        <v>389</v>
      </c>
      <c r="N3234" s="113" t="s">
        <v>44</v>
      </c>
      <c r="O3234" s="113" t="s">
        <v>386</v>
      </c>
      <c r="P3234" s="113" t="s">
        <v>824</v>
      </c>
      <c r="Q3234" s="113">
        <v>32</v>
      </c>
      <c r="R3234" s="113" t="s">
        <v>83</v>
      </c>
      <c r="S3234" s="84" t="str">
        <f t="shared" si="350"/>
        <v>SCARF WOOL</v>
      </c>
      <c r="T3234" s="84" t="str">
        <f t="shared" si="353"/>
        <v>темно-серый</v>
      </c>
      <c r="Y3234" s="60">
        <f t="shared" si="354"/>
        <v>2</v>
      </c>
      <c r="Z3234" s="49">
        <f t="shared" si="355"/>
        <v>632</v>
      </c>
      <c r="AA3234" s="60">
        <f t="shared" si="356"/>
        <v>2632</v>
      </c>
    </row>
    <row r="3235" spans="1:27">
      <c r="A3235" s="84" t="str">
        <f t="shared" si="351"/>
        <v>919932468</v>
      </c>
      <c r="B3235" s="84" t="str">
        <f t="shared" si="352"/>
        <v>02-632-14</v>
      </c>
      <c r="C3235" s="113" t="s">
        <v>5692</v>
      </c>
      <c r="D3235" s="113" t="s">
        <v>5693</v>
      </c>
      <c r="E3235" s="113" t="s">
        <v>800</v>
      </c>
      <c r="F3235" s="114">
        <v>0</v>
      </c>
      <c r="G3235" s="113" t="s">
        <v>5691</v>
      </c>
      <c r="H3235" s="113" t="s">
        <v>86</v>
      </c>
      <c r="I3235" s="113" t="s">
        <v>786</v>
      </c>
      <c r="J3235" s="113" t="s">
        <v>332</v>
      </c>
      <c r="K3235" s="113" t="s">
        <v>382</v>
      </c>
      <c r="L3235" s="113" t="s">
        <v>420</v>
      </c>
      <c r="M3235" s="113" t="s">
        <v>389</v>
      </c>
      <c r="N3235" s="113" t="s">
        <v>44</v>
      </c>
      <c r="O3235" s="113" t="s">
        <v>386</v>
      </c>
      <c r="P3235" s="113" t="s">
        <v>824</v>
      </c>
      <c r="Q3235" s="113">
        <v>68</v>
      </c>
      <c r="R3235" s="113" t="s">
        <v>86</v>
      </c>
      <c r="S3235" s="84" t="str">
        <f t="shared" si="350"/>
        <v>SCARF WOOL</v>
      </c>
      <c r="T3235" s="84" t="str">
        <f t="shared" si="353"/>
        <v>коричневый</v>
      </c>
      <c r="Y3235" s="60">
        <f t="shared" si="354"/>
        <v>2</v>
      </c>
      <c r="Z3235" s="49">
        <f t="shared" si="355"/>
        <v>632</v>
      </c>
      <c r="AA3235" s="60">
        <f t="shared" si="356"/>
        <v>2632</v>
      </c>
    </row>
    <row r="3236" spans="1:27">
      <c r="A3236" s="84" t="str">
        <f t="shared" si="351"/>
        <v>919940127</v>
      </c>
      <c r="B3236" s="84" t="str">
        <f t="shared" si="352"/>
        <v>02-633-01</v>
      </c>
      <c r="C3236" s="113" t="s">
        <v>5694</v>
      </c>
      <c r="D3236" s="113" t="s">
        <v>5695</v>
      </c>
      <c r="E3236" s="113" t="s">
        <v>800</v>
      </c>
      <c r="F3236" s="114">
        <v>0</v>
      </c>
      <c r="G3236" s="113" t="s">
        <v>5696</v>
      </c>
      <c r="H3236" s="113" t="s">
        <v>231</v>
      </c>
      <c r="I3236" s="113" t="s">
        <v>786</v>
      </c>
      <c r="J3236" s="113" t="s">
        <v>332</v>
      </c>
      <c r="K3236" s="113" t="s">
        <v>382</v>
      </c>
      <c r="L3236" s="113" t="s">
        <v>420</v>
      </c>
      <c r="M3236" s="113" t="s">
        <v>389</v>
      </c>
      <c r="N3236" s="113" t="s">
        <v>44</v>
      </c>
      <c r="O3236" s="113" t="s">
        <v>385</v>
      </c>
      <c r="P3236" s="113" t="s">
        <v>824</v>
      </c>
      <c r="Q3236" s="113">
        <v>27</v>
      </c>
      <c r="R3236" s="113" t="s">
        <v>83</v>
      </c>
      <c r="S3236" s="84" t="str">
        <f t="shared" si="350"/>
        <v>SCARF CAMEL</v>
      </c>
      <c r="T3236" s="84" t="str">
        <f t="shared" si="353"/>
        <v>светло-серый</v>
      </c>
      <c r="Y3236" s="60">
        <f t="shared" si="354"/>
        <v>2</v>
      </c>
      <c r="Z3236" s="49">
        <f t="shared" si="355"/>
        <v>633</v>
      </c>
      <c r="AA3236" s="60">
        <f t="shared" si="356"/>
        <v>2633</v>
      </c>
    </row>
    <row r="3237" spans="1:27">
      <c r="A3237" s="84" t="str">
        <f t="shared" si="351"/>
        <v>919940177</v>
      </c>
      <c r="B3237" s="84" t="str">
        <f t="shared" si="352"/>
        <v>02-633-14</v>
      </c>
      <c r="C3237" s="113" t="s">
        <v>5697</v>
      </c>
      <c r="D3237" s="113" t="s">
        <v>5698</v>
      </c>
      <c r="E3237" s="113" t="s">
        <v>800</v>
      </c>
      <c r="F3237" s="114">
        <v>0</v>
      </c>
      <c r="G3237" s="113" t="s">
        <v>5696</v>
      </c>
      <c r="H3237" s="113" t="s">
        <v>86</v>
      </c>
      <c r="I3237" s="113" t="s">
        <v>786</v>
      </c>
      <c r="J3237" s="113" t="s">
        <v>332</v>
      </c>
      <c r="K3237" s="113" t="s">
        <v>382</v>
      </c>
      <c r="L3237" s="113" t="s">
        <v>420</v>
      </c>
      <c r="M3237" s="113" t="s">
        <v>389</v>
      </c>
      <c r="N3237" s="113" t="s">
        <v>44</v>
      </c>
      <c r="O3237" s="113" t="s">
        <v>385</v>
      </c>
      <c r="P3237" s="113" t="s">
        <v>824</v>
      </c>
      <c r="Q3237" s="113">
        <v>77</v>
      </c>
      <c r="R3237" s="113" t="s">
        <v>86</v>
      </c>
      <c r="S3237" s="84" t="str">
        <f t="shared" si="350"/>
        <v>SCARF CAMEL</v>
      </c>
      <c r="T3237" s="84" t="str">
        <f t="shared" si="353"/>
        <v>коричневый</v>
      </c>
      <c r="Y3237" s="60">
        <f t="shared" si="354"/>
        <v>2</v>
      </c>
      <c r="Z3237" s="49">
        <f t="shared" si="355"/>
        <v>633</v>
      </c>
      <c r="AA3237" s="60">
        <f t="shared" si="356"/>
        <v>2633</v>
      </c>
    </row>
    <row r="3238" spans="1:27">
      <c r="A3238" s="84" t="str">
        <f t="shared" si="351"/>
        <v>929010121</v>
      </c>
      <c r="B3238" s="84" t="str">
        <f t="shared" si="352"/>
        <v>02-634-16</v>
      </c>
      <c r="C3238" s="113" t="s">
        <v>5699</v>
      </c>
      <c r="D3238" s="113" t="s">
        <v>5700</v>
      </c>
      <c r="E3238" s="113" t="s">
        <v>790</v>
      </c>
      <c r="F3238" s="114">
        <v>55</v>
      </c>
      <c r="G3238" s="113" t="s">
        <v>5701</v>
      </c>
      <c r="H3238" s="113" t="s">
        <v>55</v>
      </c>
      <c r="I3238" s="113" t="s">
        <v>1026</v>
      </c>
      <c r="J3238" s="113" t="s">
        <v>343</v>
      </c>
      <c r="K3238" s="113" t="s">
        <v>382</v>
      </c>
      <c r="L3238" s="113" t="s">
        <v>420</v>
      </c>
      <c r="M3238" s="113" t="s">
        <v>389</v>
      </c>
      <c r="N3238" s="113" t="s">
        <v>44</v>
      </c>
      <c r="O3238" s="113" t="s">
        <v>386</v>
      </c>
      <c r="P3238" s="113" t="s">
        <v>824</v>
      </c>
      <c r="Q3238" s="113">
        <v>21</v>
      </c>
      <c r="R3238" s="113" t="s">
        <v>71</v>
      </c>
      <c r="S3238" s="84" t="str">
        <f t="shared" si="350"/>
        <v>BOMBER CAP WOOL/CASHMERE</v>
      </c>
      <c r="T3238" s="84" t="str">
        <f t="shared" si="353"/>
        <v>темно-синий</v>
      </c>
      <c r="Y3238" s="60">
        <f t="shared" si="354"/>
        <v>2</v>
      </c>
      <c r="Z3238" s="49">
        <f t="shared" si="355"/>
        <v>634</v>
      </c>
      <c r="AA3238" s="60">
        <f t="shared" si="356"/>
        <v>2634</v>
      </c>
    </row>
    <row r="3239" spans="1:27">
      <c r="A3239" s="84" t="str">
        <f t="shared" si="351"/>
        <v>929010121</v>
      </c>
      <c r="B3239" s="84" t="str">
        <f t="shared" si="352"/>
        <v>02-634-16</v>
      </c>
      <c r="C3239" s="113" t="s">
        <v>5702</v>
      </c>
      <c r="D3239" s="113" t="s">
        <v>5700</v>
      </c>
      <c r="E3239" s="113" t="s">
        <v>787</v>
      </c>
      <c r="F3239" s="114">
        <v>57</v>
      </c>
      <c r="G3239" s="113" t="s">
        <v>5701</v>
      </c>
      <c r="H3239" s="113" t="s">
        <v>55</v>
      </c>
      <c r="I3239" s="113" t="s">
        <v>1026</v>
      </c>
      <c r="J3239" s="113" t="s">
        <v>343</v>
      </c>
      <c r="K3239" s="113" t="s">
        <v>382</v>
      </c>
      <c r="L3239" s="113" t="s">
        <v>420</v>
      </c>
      <c r="M3239" s="113" t="s">
        <v>389</v>
      </c>
      <c r="N3239" s="113" t="s">
        <v>44</v>
      </c>
      <c r="O3239" s="113" t="s">
        <v>386</v>
      </c>
      <c r="P3239" s="113" t="s">
        <v>824</v>
      </c>
      <c r="Q3239" s="113">
        <v>21</v>
      </c>
      <c r="R3239" s="113" t="s">
        <v>71</v>
      </c>
      <c r="S3239" s="84" t="str">
        <f t="shared" si="350"/>
        <v>BOMBER CAP WOOL/CASHMERE</v>
      </c>
      <c r="T3239" s="84" t="str">
        <f t="shared" si="353"/>
        <v>темно-синий</v>
      </c>
      <c r="Y3239" s="60">
        <f t="shared" si="354"/>
        <v>2</v>
      </c>
      <c r="Z3239" s="49">
        <f t="shared" si="355"/>
        <v>634</v>
      </c>
      <c r="AA3239" s="60">
        <f t="shared" si="356"/>
        <v>2634</v>
      </c>
    </row>
    <row r="3240" spans="1:27">
      <c r="A3240" s="84" t="str">
        <f t="shared" si="351"/>
        <v>929010121</v>
      </c>
      <c r="B3240" s="84" t="str">
        <f t="shared" si="352"/>
        <v>02-634-16</v>
      </c>
      <c r="C3240" s="113" t="s">
        <v>5703</v>
      </c>
      <c r="D3240" s="113" t="s">
        <v>5700</v>
      </c>
      <c r="E3240" s="113" t="s">
        <v>785</v>
      </c>
      <c r="F3240" s="114">
        <v>59</v>
      </c>
      <c r="G3240" s="113" t="s">
        <v>5701</v>
      </c>
      <c r="H3240" s="113" t="s">
        <v>55</v>
      </c>
      <c r="I3240" s="113" t="s">
        <v>1026</v>
      </c>
      <c r="J3240" s="113" t="s">
        <v>343</v>
      </c>
      <c r="K3240" s="113" t="s">
        <v>382</v>
      </c>
      <c r="L3240" s="113" t="s">
        <v>420</v>
      </c>
      <c r="M3240" s="113" t="s">
        <v>389</v>
      </c>
      <c r="N3240" s="113" t="s">
        <v>44</v>
      </c>
      <c r="O3240" s="113" t="s">
        <v>386</v>
      </c>
      <c r="P3240" s="113" t="s">
        <v>824</v>
      </c>
      <c r="Q3240" s="113">
        <v>21</v>
      </c>
      <c r="R3240" s="113" t="s">
        <v>71</v>
      </c>
      <c r="S3240" s="84" t="str">
        <f t="shared" si="350"/>
        <v>BOMBER CAP WOOL/CASHMERE</v>
      </c>
      <c r="T3240" s="84" t="str">
        <f t="shared" si="353"/>
        <v>темно-синий</v>
      </c>
      <c r="Y3240" s="60">
        <f t="shared" si="354"/>
        <v>2</v>
      </c>
      <c r="Z3240" s="49">
        <f t="shared" si="355"/>
        <v>634</v>
      </c>
      <c r="AA3240" s="60">
        <f t="shared" si="356"/>
        <v>2634</v>
      </c>
    </row>
    <row r="3241" spans="1:27">
      <c r="A3241" s="84" t="str">
        <f t="shared" si="351"/>
        <v>9290303267</v>
      </c>
      <c r="B3241" s="84" t="str">
        <f t="shared" si="352"/>
        <v>02-635-14</v>
      </c>
      <c r="C3241" s="113" t="s">
        <v>5704</v>
      </c>
      <c r="D3241" s="113" t="s">
        <v>5705</v>
      </c>
      <c r="E3241" s="113" t="s">
        <v>785</v>
      </c>
      <c r="F3241" s="114">
        <v>59</v>
      </c>
      <c r="G3241" s="113" t="s">
        <v>5706</v>
      </c>
      <c r="H3241" s="113" t="s">
        <v>86</v>
      </c>
      <c r="I3241" s="113" t="s">
        <v>786</v>
      </c>
      <c r="J3241" s="113" t="s">
        <v>343</v>
      </c>
      <c r="K3241" s="113" t="s">
        <v>382</v>
      </c>
      <c r="L3241" s="113" t="s">
        <v>420</v>
      </c>
      <c r="M3241" s="113" t="s">
        <v>389</v>
      </c>
      <c r="N3241" s="113" t="s">
        <v>44</v>
      </c>
      <c r="O3241" s="113" t="s">
        <v>386</v>
      </c>
      <c r="P3241" s="113" t="s">
        <v>824</v>
      </c>
      <c r="Q3241" s="113">
        <v>267</v>
      </c>
      <c r="R3241" s="113" t="s">
        <v>86</v>
      </c>
      <c r="S3241" s="84" t="str">
        <f t="shared" si="350"/>
        <v>BOMBER CAP LAMBSWOOL CHECK</v>
      </c>
      <c r="T3241" s="84" t="str">
        <f t="shared" si="353"/>
        <v>коричневый</v>
      </c>
      <c r="Y3241" s="60">
        <f t="shared" si="354"/>
        <v>2</v>
      </c>
      <c r="Z3241" s="49">
        <f t="shared" si="355"/>
        <v>635</v>
      </c>
      <c r="AA3241" s="60">
        <f t="shared" si="356"/>
        <v>2635</v>
      </c>
    </row>
    <row r="3242" spans="1:27">
      <c r="A3242" s="84" t="str">
        <f t="shared" si="351"/>
        <v>9290501348</v>
      </c>
      <c r="B3242" s="84" t="str">
        <f t="shared" si="352"/>
        <v>02-636-14</v>
      </c>
      <c r="C3242" s="113" t="s">
        <v>5707</v>
      </c>
      <c r="D3242" s="113" t="s">
        <v>5708</v>
      </c>
      <c r="E3242" s="113" t="s">
        <v>787</v>
      </c>
      <c r="F3242" s="114">
        <v>57</v>
      </c>
      <c r="G3242" s="113" t="s">
        <v>5709</v>
      </c>
      <c r="H3242" s="113" t="s">
        <v>86</v>
      </c>
      <c r="I3242" s="113" t="s">
        <v>786</v>
      </c>
      <c r="J3242" s="113" t="s">
        <v>343</v>
      </c>
      <c r="K3242" s="113" t="s">
        <v>382</v>
      </c>
      <c r="L3242" s="113" t="s">
        <v>420</v>
      </c>
      <c r="M3242" s="113" t="s">
        <v>389</v>
      </c>
      <c r="N3242" s="113" t="s">
        <v>44</v>
      </c>
      <c r="O3242" s="113" t="s">
        <v>386</v>
      </c>
      <c r="P3242" s="113" t="s">
        <v>824</v>
      </c>
      <c r="Q3242" s="113">
        <v>348</v>
      </c>
      <c r="R3242" s="113" t="s">
        <v>86</v>
      </c>
      <c r="S3242" s="84" t="str">
        <f t="shared" si="350"/>
        <v>BOMBER CAP PATCHWORK WOOL</v>
      </c>
      <c r="T3242" s="84" t="str">
        <f t="shared" si="353"/>
        <v>коричневый</v>
      </c>
      <c r="Y3242" s="60">
        <f t="shared" si="354"/>
        <v>2</v>
      </c>
      <c r="Z3242" s="49">
        <f t="shared" si="355"/>
        <v>636</v>
      </c>
      <c r="AA3242" s="60">
        <f t="shared" si="356"/>
        <v>2636</v>
      </c>
    </row>
    <row r="3243" spans="1:27">
      <c r="A3243" s="84" t="str">
        <f t="shared" si="351"/>
        <v>9290501348</v>
      </c>
      <c r="B3243" s="84" t="str">
        <f t="shared" si="352"/>
        <v>02-636-14</v>
      </c>
      <c r="C3243" s="113" t="s">
        <v>5710</v>
      </c>
      <c r="D3243" s="113" t="s">
        <v>5708</v>
      </c>
      <c r="E3243" s="113" t="s">
        <v>785</v>
      </c>
      <c r="F3243" s="114">
        <v>59</v>
      </c>
      <c r="G3243" s="113" t="s">
        <v>5709</v>
      </c>
      <c r="H3243" s="113" t="s">
        <v>86</v>
      </c>
      <c r="I3243" s="113" t="s">
        <v>786</v>
      </c>
      <c r="J3243" s="113" t="s">
        <v>343</v>
      </c>
      <c r="K3243" s="113" t="s">
        <v>382</v>
      </c>
      <c r="L3243" s="113" t="s">
        <v>420</v>
      </c>
      <c r="M3243" s="113" t="s">
        <v>389</v>
      </c>
      <c r="N3243" s="113" t="s">
        <v>44</v>
      </c>
      <c r="O3243" s="113" t="s">
        <v>386</v>
      </c>
      <c r="P3243" s="113" t="s">
        <v>824</v>
      </c>
      <c r="Q3243" s="113">
        <v>348</v>
      </c>
      <c r="R3243" s="113" t="s">
        <v>86</v>
      </c>
      <c r="S3243" s="84" t="str">
        <f t="shared" si="350"/>
        <v>BOMBER CAP PATCHWORK WOOL</v>
      </c>
      <c r="T3243" s="84" t="str">
        <f t="shared" si="353"/>
        <v>коричневый</v>
      </c>
      <c r="Y3243" s="60">
        <f t="shared" si="354"/>
        <v>2</v>
      </c>
      <c r="Z3243" s="49">
        <f t="shared" si="355"/>
        <v>636</v>
      </c>
      <c r="AA3243" s="60">
        <f t="shared" si="356"/>
        <v>2636</v>
      </c>
    </row>
    <row r="3244" spans="1:27">
      <c r="A3244" s="84" t="str">
        <f t="shared" si="351"/>
        <v>92911042</v>
      </c>
      <c r="B3244" s="84" t="str">
        <f t="shared" si="352"/>
        <v>02-637-16</v>
      </c>
      <c r="C3244" s="113" t="s">
        <v>5711</v>
      </c>
      <c r="D3244" s="113" t="s">
        <v>5712</v>
      </c>
      <c r="E3244" s="113" t="s">
        <v>790</v>
      </c>
      <c r="F3244" s="114">
        <v>55</v>
      </c>
      <c r="G3244" s="113" t="s">
        <v>5713</v>
      </c>
      <c r="H3244" s="113" t="s">
        <v>55</v>
      </c>
      <c r="I3244" s="113" t="s">
        <v>792</v>
      </c>
      <c r="J3244" s="113" t="s">
        <v>343</v>
      </c>
      <c r="K3244" s="113" t="s">
        <v>382</v>
      </c>
      <c r="L3244" s="113" t="s">
        <v>420</v>
      </c>
      <c r="M3244" s="113" t="s">
        <v>389</v>
      </c>
      <c r="N3244" s="113" t="s">
        <v>43</v>
      </c>
      <c r="O3244" s="113" t="s">
        <v>386</v>
      </c>
      <c r="P3244" s="113" t="s">
        <v>824</v>
      </c>
      <c r="Q3244" s="113">
        <v>2</v>
      </c>
      <c r="R3244" s="113" t="s">
        <v>71</v>
      </c>
      <c r="S3244" s="84" t="str">
        <f t="shared" si="350"/>
        <v>BOMBER CAP SOFT COTTON</v>
      </c>
      <c r="T3244" s="84" t="str">
        <f t="shared" si="353"/>
        <v>темно-синий</v>
      </c>
      <c r="Y3244" s="60">
        <f t="shared" si="354"/>
        <v>2</v>
      </c>
      <c r="Z3244" s="49">
        <f t="shared" si="355"/>
        <v>637</v>
      </c>
      <c r="AA3244" s="60">
        <f t="shared" si="356"/>
        <v>2637</v>
      </c>
    </row>
    <row r="3245" spans="1:27">
      <c r="A3245" s="84" t="str">
        <f t="shared" si="351"/>
        <v>92911042</v>
      </c>
      <c r="B3245" s="84" t="str">
        <f t="shared" si="352"/>
        <v>02-637-16</v>
      </c>
      <c r="C3245" s="113" t="s">
        <v>5714</v>
      </c>
      <c r="D3245" s="113" t="s">
        <v>5712</v>
      </c>
      <c r="E3245" s="113" t="s">
        <v>787</v>
      </c>
      <c r="F3245" s="114">
        <v>57</v>
      </c>
      <c r="G3245" s="113" t="s">
        <v>5713</v>
      </c>
      <c r="H3245" s="113" t="s">
        <v>55</v>
      </c>
      <c r="I3245" s="113" t="s">
        <v>792</v>
      </c>
      <c r="J3245" s="113" t="s">
        <v>343</v>
      </c>
      <c r="K3245" s="113" t="s">
        <v>382</v>
      </c>
      <c r="L3245" s="113" t="s">
        <v>420</v>
      </c>
      <c r="M3245" s="113" t="s">
        <v>389</v>
      </c>
      <c r="N3245" s="113" t="s">
        <v>43</v>
      </c>
      <c r="O3245" s="113" t="s">
        <v>386</v>
      </c>
      <c r="P3245" s="113" t="s">
        <v>824</v>
      </c>
      <c r="Q3245" s="113">
        <v>2</v>
      </c>
      <c r="R3245" s="113" t="s">
        <v>71</v>
      </c>
      <c r="S3245" s="84" t="str">
        <f t="shared" si="350"/>
        <v>BOMBER CAP SOFT COTTON</v>
      </c>
      <c r="T3245" s="84" t="str">
        <f t="shared" si="353"/>
        <v>темно-синий</v>
      </c>
      <c r="Y3245" s="60">
        <f t="shared" si="354"/>
        <v>2</v>
      </c>
      <c r="Z3245" s="49">
        <f t="shared" si="355"/>
        <v>637</v>
      </c>
      <c r="AA3245" s="60">
        <f t="shared" si="356"/>
        <v>2637</v>
      </c>
    </row>
    <row r="3246" spans="1:27">
      <c r="A3246" s="84" t="str">
        <f t="shared" si="351"/>
        <v>92911042</v>
      </c>
      <c r="B3246" s="84" t="str">
        <f t="shared" si="352"/>
        <v>02-637-16</v>
      </c>
      <c r="C3246" s="113" t="s">
        <v>5715</v>
      </c>
      <c r="D3246" s="113" t="s">
        <v>5712</v>
      </c>
      <c r="E3246" s="113" t="s">
        <v>785</v>
      </c>
      <c r="F3246" s="114">
        <v>59</v>
      </c>
      <c r="G3246" s="113" t="s">
        <v>5713</v>
      </c>
      <c r="H3246" s="113" t="s">
        <v>55</v>
      </c>
      <c r="I3246" s="113" t="s">
        <v>792</v>
      </c>
      <c r="J3246" s="113" t="s">
        <v>343</v>
      </c>
      <c r="K3246" s="113" t="s">
        <v>382</v>
      </c>
      <c r="L3246" s="113" t="s">
        <v>420</v>
      </c>
      <c r="M3246" s="113" t="s">
        <v>389</v>
      </c>
      <c r="N3246" s="113" t="s">
        <v>43</v>
      </c>
      <c r="O3246" s="113" t="s">
        <v>386</v>
      </c>
      <c r="P3246" s="113" t="s">
        <v>824</v>
      </c>
      <c r="Q3246" s="113">
        <v>2</v>
      </c>
      <c r="R3246" s="113" t="s">
        <v>71</v>
      </c>
      <c r="S3246" s="84" t="str">
        <f t="shared" si="350"/>
        <v>BOMBER CAP SOFT COTTON</v>
      </c>
      <c r="T3246" s="84" t="str">
        <f t="shared" si="353"/>
        <v>темно-синий</v>
      </c>
      <c r="Y3246" s="60">
        <f t="shared" si="354"/>
        <v>2</v>
      </c>
      <c r="Z3246" s="49">
        <f t="shared" si="355"/>
        <v>637</v>
      </c>
      <c r="AA3246" s="60">
        <f t="shared" si="356"/>
        <v>2637</v>
      </c>
    </row>
    <row r="3247" spans="1:27">
      <c r="A3247" s="84" t="str">
        <f t="shared" si="351"/>
        <v>92911044</v>
      </c>
      <c r="B3247" s="84" t="str">
        <f t="shared" si="352"/>
        <v>02-638-07</v>
      </c>
      <c r="C3247" s="113" t="s">
        <v>5716</v>
      </c>
      <c r="D3247" s="113" t="s">
        <v>5717</v>
      </c>
      <c r="E3247" s="113" t="s">
        <v>787</v>
      </c>
      <c r="F3247" s="114">
        <v>57</v>
      </c>
      <c r="G3247" s="113" t="s">
        <v>5713</v>
      </c>
      <c r="H3247" s="113" t="s">
        <v>269</v>
      </c>
      <c r="I3247" s="113" t="s">
        <v>792</v>
      </c>
      <c r="J3247" s="113" t="s">
        <v>343</v>
      </c>
      <c r="K3247" s="113" t="s">
        <v>382</v>
      </c>
      <c r="L3247" s="113" t="s">
        <v>420</v>
      </c>
      <c r="M3247" s="113" t="s">
        <v>389</v>
      </c>
      <c r="N3247" s="113" t="s">
        <v>43</v>
      </c>
      <c r="O3247" s="113" t="s">
        <v>386</v>
      </c>
      <c r="P3247" s="113" t="s">
        <v>824</v>
      </c>
      <c r="Q3247" s="113">
        <v>4</v>
      </c>
      <c r="R3247" s="113" t="s">
        <v>60</v>
      </c>
      <c r="S3247" s="84" t="str">
        <f t="shared" si="350"/>
        <v>BOMBER CAP SOFT COTTON</v>
      </c>
      <c r="T3247" s="84" t="str">
        <f t="shared" si="353"/>
        <v>темно-зеленый</v>
      </c>
      <c r="Y3247" s="60">
        <f t="shared" si="354"/>
        <v>2</v>
      </c>
      <c r="Z3247" s="49">
        <f t="shared" si="355"/>
        <v>638</v>
      </c>
      <c r="AA3247" s="60">
        <f t="shared" si="356"/>
        <v>2638</v>
      </c>
    </row>
    <row r="3248" spans="1:27">
      <c r="A3248" s="84" t="str">
        <f t="shared" si="351"/>
        <v>92911044</v>
      </c>
      <c r="B3248" s="84" t="str">
        <f t="shared" si="352"/>
        <v>02-638-07</v>
      </c>
      <c r="C3248" s="113" t="s">
        <v>5718</v>
      </c>
      <c r="D3248" s="113" t="s">
        <v>5717</v>
      </c>
      <c r="E3248" s="113" t="s">
        <v>785</v>
      </c>
      <c r="F3248" s="114">
        <v>59</v>
      </c>
      <c r="G3248" s="113" t="s">
        <v>5713</v>
      </c>
      <c r="H3248" s="113" t="s">
        <v>269</v>
      </c>
      <c r="I3248" s="113" t="s">
        <v>792</v>
      </c>
      <c r="J3248" s="113" t="s">
        <v>343</v>
      </c>
      <c r="K3248" s="113" t="s">
        <v>382</v>
      </c>
      <c r="L3248" s="113" t="s">
        <v>420</v>
      </c>
      <c r="M3248" s="113" t="s">
        <v>389</v>
      </c>
      <c r="N3248" s="113" t="s">
        <v>43</v>
      </c>
      <c r="O3248" s="113" t="s">
        <v>386</v>
      </c>
      <c r="P3248" s="113" t="s">
        <v>824</v>
      </c>
      <c r="Q3248" s="113">
        <v>4</v>
      </c>
      <c r="R3248" s="113" t="s">
        <v>60</v>
      </c>
      <c r="S3248" s="84" t="str">
        <f t="shared" si="350"/>
        <v>BOMBER CAP SOFT COTTON</v>
      </c>
      <c r="T3248" s="84" t="str">
        <f t="shared" si="353"/>
        <v>темно-зеленый</v>
      </c>
      <c r="Y3248" s="60">
        <f t="shared" si="354"/>
        <v>2</v>
      </c>
      <c r="Z3248" s="49">
        <f t="shared" si="355"/>
        <v>638</v>
      </c>
      <c r="AA3248" s="60">
        <f t="shared" si="356"/>
        <v>2638</v>
      </c>
    </row>
    <row r="3249" spans="1:27">
      <c r="A3249" s="84" t="str">
        <f t="shared" si="351"/>
        <v>92911047</v>
      </c>
      <c r="B3249" s="84" t="str">
        <f t="shared" si="352"/>
        <v>02-639-01</v>
      </c>
      <c r="C3249" s="113" t="s">
        <v>5719</v>
      </c>
      <c r="D3249" s="113" t="s">
        <v>5720</v>
      </c>
      <c r="E3249" s="113" t="s">
        <v>790</v>
      </c>
      <c r="F3249" s="114">
        <v>55</v>
      </c>
      <c r="G3249" s="113" t="s">
        <v>5713</v>
      </c>
      <c r="H3249" s="113" t="s">
        <v>86</v>
      </c>
      <c r="I3249" s="113" t="s">
        <v>792</v>
      </c>
      <c r="J3249" s="113" t="s">
        <v>343</v>
      </c>
      <c r="K3249" s="113" t="s">
        <v>382</v>
      </c>
      <c r="L3249" s="113" t="s">
        <v>420</v>
      </c>
      <c r="M3249" s="113" t="s">
        <v>389</v>
      </c>
      <c r="N3249" s="113" t="s">
        <v>43</v>
      </c>
      <c r="O3249" s="113" t="s">
        <v>386</v>
      </c>
      <c r="P3249" s="113" t="s">
        <v>824</v>
      </c>
      <c r="Q3249" s="113">
        <v>7</v>
      </c>
      <c r="R3249" s="113" t="s">
        <v>86</v>
      </c>
      <c r="S3249" s="84" t="str">
        <f t="shared" si="350"/>
        <v>BOMBER CAP SOFT COTTON</v>
      </c>
      <c r="T3249" s="84" t="str">
        <f t="shared" si="353"/>
        <v>коричневый</v>
      </c>
      <c r="Y3249" s="60">
        <f t="shared" si="354"/>
        <v>2</v>
      </c>
      <c r="Z3249" s="49">
        <f t="shared" si="355"/>
        <v>639</v>
      </c>
      <c r="AA3249" s="60">
        <f t="shared" si="356"/>
        <v>2639</v>
      </c>
    </row>
    <row r="3250" spans="1:27">
      <c r="A3250" s="84" t="str">
        <f t="shared" si="351"/>
        <v>92911047</v>
      </c>
      <c r="B3250" s="84" t="str">
        <f t="shared" si="352"/>
        <v>02-639-01</v>
      </c>
      <c r="C3250" s="113" t="s">
        <v>5721</v>
      </c>
      <c r="D3250" s="113" t="s">
        <v>5720</v>
      </c>
      <c r="E3250" s="113" t="s">
        <v>787</v>
      </c>
      <c r="F3250" s="114">
        <v>57</v>
      </c>
      <c r="G3250" s="113" t="s">
        <v>5713</v>
      </c>
      <c r="H3250" s="113" t="s">
        <v>86</v>
      </c>
      <c r="I3250" s="113" t="s">
        <v>792</v>
      </c>
      <c r="J3250" s="113" t="s">
        <v>343</v>
      </c>
      <c r="K3250" s="113" t="s">
        <v>382</v>
      </c>
      <c r="L3250" s="113" t="s">
        <v>420</v>
      </c>
      <c r="M3250" s="113" t="s">
        <v>389</v>
      </c>
      <c r="N3250" s="113" t="s">
        <v>43</v>
      </c>
      <c r="O3250" s="113" t="s">
        <v>386</v>
      </c>
      <c r="P3250" s="113" t="s">
        <v>824</v>
      </c>
      <c r="Q3250" s="113">
        <v>7</v>
      </c>
      <c r="R3250" s="113" t="s">
        <v>86</v>
      </c>
      <c r="S3250" s="84" t="str">
        <f t="shared" si="350"/>
        <v>BOMBER CAP SOFT COTTON</v>
      </c>
      <c r="T3250" s="84" t="str">
        <f t="shared" si="353"/>
        <v>коричневый</v>
      </c>
      <c r="Y3250" s="60">
        <f t="shared" si="354"/>
        <v>2</v>
      </c>
      <c r="Z3250" s="49">
        <f t="shared" si="355"/>
        <v>639</v>
      </c>
      <c r="AA3250" s="60">
        <f t="shared" si="356"/>
        <v>2639</v>
      </c>
    </row>
    <row r="3251" spans="1:27">
      <c r="A3251" s="84" t="str">
        <f t="shared" si="351"/>
        <v>92911047</v>
      </c>
      <c r="B3251" s="84" t="str">
        <f t="shared" si="352"/>
        <v>02-639-01</v>
      </c>
      <c r="C3251" s="113" t="s">
        <v>5722</v>
      </c>
      <c r="D3251" s="113" t="s">
        <v>5720</v>
      </c>
      <c r="E3251" s="113" t="s">
        <v>785</v>
      </c>
      <c r="F3251" s="114">
        <v>59</v>
      </c>
      <c r="G3251" s="113" t="s">
        <v>5713</v>
      </c>
      <c r="H3251" s="113" t="s">
        <v>86</v>
      </c>
      <c r="I3251" s="113" t="s">
        <v>792</v>
      </c>
      <c r="J3251" s="113" t="s">
        <v>343</v>
      </c>
      <c r="K3251" s="113" t="s">
        <v>382</v>
      </c>
      <c r="L3251" s="113" t="s">
        <v>420</v>
      </c>
      <c r="M3251" s="113" t="s">
        <v>389</v>
      </c>
      <c r="N3251" s="113" t="s">
        <v>43</v>
      </c>
      <c r="O3251" s="113" t="s">
        <v>386</v>
      </c>
      <c r="P3251" s="113" t="s">
        <v>824</v>
      </c>
      <c r="Q3251" s="113">
        <v>7</v>
      </c>
      <c r="R3251" s="113" t="s">
        <v>86</v>
      </c>
      <c r="S3251" s="84" t="str">
        <f t="shared" si="350"/>
        <v>BOMBER CAP SOFT COTTON</v>
      </c>
      <c r="T3251" s="84" t="str">
        <f t="shared" si="353"/>
        <v>коричневый</v>
      </c>
      <c r="Y3251" s="60">
        <f t="shared" si="354"/>
        <v>2</v>
      </c>
      <c r="Z3251" s="49">
        <f t="shared" si="355"/>
        <v>639</v>
      </c>
      <c r="AA3251" s="60">
        <f t="shared" si="356"/>
        <v>2639</v>
      </c>
    </row>
    <row r="3252" spans="1:27">
      <c r="A3252" s="84" t="str">
        <f t="shared" si="351"/>
        <v>9291501321</v>
      </c>
      <c r="B3252" s="84" t="str">
        <f t="shared" si="352"/>
        <v>02-588-06</v>
      </c>
      <c r="C3252" s="113" t="s">
        <v>5723</v>
      </c>
      <c r="D3252" s="113" t="s">
        <v>5724</v>
      </c>
      <c r="E3252" s="113" t="s">
        <v>787</v>
      </c>
      <c r="F3252" s="114">
        <v>57</v>
      </c>
      <c r="G3252" s="113" t="s">
        <v>5342</v>
      </c>
      <c r="H3252" s="113" t="s">
        <v>71</v>
      </c>
      <c r="I3252" s="113" t="s">
        <v>1668</v>
      </c>
      <c r="J3252" s="113" t="s">
        <v>343</v>
      </c>
      <c r="K3252" s="113" t="s">
        <v>382</v>
      </c>
      <c r="L3252" s="113" t="s">
        <v>420</v>
      </c>
      <c r="M3252" s="113" t="s">
        <v>389</v>
      </c>
      <c r="N3252" s="113" t="s">
        <v>43</v>
      </c>
      <c r="O3252" s="113" t="s">
        <v>386</v>
      </c>
      <c r="P3252" s="113" t="s">
        <v>824</v>
      </c>
      <c r="Q3252" s="113">
        <v>321</v>
      </c>
      <c r="R3252" s="113" t="s">
        <v>71</v>
      </c>
      <c r="S3252" s="84" t="str">
        <f t="shared" si="350"/>
        <v>BOMBER CAP</v>
      </c>
      <c r="T3252" s="84" t="str">
        <f t="shared" si="353"/>
        <v>синий</v>
      </c>
      <c r="Y3252" s="60">
        <f t="shared" si="354"/>
        <v>2</v>
      </c>
      <c r="Z3252" s="49">
        <f t="shared" si="355"/>
        <v>588</v>
      </c>
      <c r="AA3252" s="60">
        <f t="shared" si="356"/>
        <v>2588</v>
      </c>
    </row>
    <row r="3253" spans="1:27">
      <c r="A3253" s="84" t="str">
        <f t="shared" si="351"/>
        <v>9291501321</v>
      </c>
      <c r="B3253" s="84" t="str">
        <f t="shared" si="352"/>
        <v>02-588-06</v>
      </c>
      <c r="C3253" s="113" t="s">
        <v>5725</v>
      </c>
      <c r="D3253" s="113" t="s">
        <v>5724</v>
      </c>
      <c r="E3253" s="113" t="s">
        <v>785</v>
      </c>
      <c r="F3253" s="114">
        <v>59</v>
      </c>
      <c r="G3253" s="113" t="s">
        <v>5342</v>
      </c>
      <c r="H3253" s="113" t="s">
        <v>71</v>
      </c>
      <c r="I3253" s="113" t="s">
        <v>1668</v>
      </c>
      <c r="J3253" s="113" t="s">
        <v>343</v>
      </c>
      <c r="K3253" s="113" t="s">
        <v>382</v>
      </c>
      <c r="L3253" s="113" t="s">
        <v>420</v>
      </c>
      <c r="M3253" s="113" t="s">
        <v>389</v>
      </c>
      <c r="N3253" s="113" t="s">
        <v>43</v>
      </c>
      <c r="O3253" s="113" t="s">
        <v>386</v>
      </c>
      <c r="P3253" s="113" t="s">
        <v>824</v>
      </c>
      <c r="Q3253" s="113">
        <v>321</v>
      </c>
      <c r="R3253" s="113" t="s">
        <v>71</v>
      </c>
      <c r="S3253" s="84" t="str">
        <f t="shared" si="350"/>
        <v>BOMBER CAP</v>
      </c>
      <c r="T3253" s="84" t="str">
        <f t="shared" si="353"/>
        <v>синий</v>
      </c>
      <c r="Y3253" s="60">
        <f t="shared" si="354"/>
        <v>2</v>
      </c>
      <c r="Z3253" s="49">
        <f t="shared" si="355"/>
        <v>588</v>
      </c>
      <c r="AA3253" s="60">
        <f t="shared" si="356"/>
        <v>2588</v>
      </c>
    </row>
    <row r="3254" spans="1:27">
      <c r="A3254" s="84" t="str">
        <f t="shared" si="351"/>
        <v>9291501321</v>
      </c>
      <c r="B3254" s="84" t="str">
        <f t="shared" si="352"/>
        <v>02-588-06</v>
      </c>
      <c r="C3254" s="113" t="s">
        <v>5726</v>
      </c>
      <c r="D3254" s="113" t="s">
        <v>5724</v>
      </c>
      <c r="E3254" s="113" t="s">
        <v>788</v>
      </c>
      <c r="F3254" s="114">
        <v>61</v>
      </c>
      <c r="G3254" s="113" t="s">
        <v>5342</v>
      </c>
      <c r="H3254" s="113" t="s">
        <v>71</v>
      </c>
      <c r="I3254" s="113" t="s">
        <v>1668</v>
      </c>
      <c r="J3254" s="113" t="s">
        <v>343</v>
      </c>
      <c r="K3254" s="113" t="s">
        <v>382</v>
      </c>
      <c r="L3254" s="113" t="s">
        <v>420</v>
      </c>
      <c r="M3254" s="113" t="s">
        <v>389</v>
      </c>
      <c r="N3254" s="113" t="s">
        <v>43</v>
      </c>
      <c r="O3254" s="113" t="s">
        <v>386</v>
      </c>
      <c r="P3254" s="113" t="s">
        <v>824</v>
      </c>
      <c r="Q3254" s="113">
        <v>321</v>
      </c>
      <c r="R3254" s="113" t="s">
        <v>71</v>
      </c>
      <c r="S3254" s="84" t="str">
        <f t="shared" si="350"/>
        <v>BOMBER CAP</v>
      </c>
      <c r="T3254" s="84" t="str">
        <f t="shared" si="353"/>
        <v>синий</v>
      </c>
      <c r="Y3254" s="60">
        <f t="shared" si="354"/>
        <v>2</v>
      </c>
      <c r="Z3254" s="49">
        <f t="shared" si="355"/>
        <v>588</v>
      </c>
      <c r="AA3254" s="60">
        <f t="shared" si="356"/>
        <v>2588</v>
      </c>
    </row>
    <row r="3255" spans="1:27">
      <c r="A3255" s="84" t="str">
        <f t="shared" si="351"/>
        <v>919920434</v>
      </c>
      <c r="B3255" s="84" t="str">
        <f t="shared" si="352"/>
        <v>02-628-05</v>
      </c>
      <c r="C3255" s="113" t="s">
        <v>5727</v>
      </c>
      <c r="D3255" s="113" t="s">
        <v>5728</v>
      </c>
      <c r="E3255" s="113" t="s">
        <v>800</v>
      </c>
      <c r="F3255" s="114">
        <v>0</v>
      </c>
      <c r="G3255" s="113" t="s">
        <v>5673</v>
      </c>
      <c r="H3255" s="113" t="s">
        <v>239</v>
      </c>
      <c r="I3255" s="113" t="s">
        <v>3699</v>
      </c>
      <c r="J3255" s="113" t="s">
        <v>332</v>
      </c>
      <c r="K3255" s="113" t="s">
        <v>382</v>
      </c>
      <c r="L3255" s="113" t="s">
        <v>420</v>
      </c>
      <c r="M3255" s="113" t="s">
        <v>389</v>
      </c>
      <c r="N3255" s="113" t="s">
        <v>516</v>
      </c>
      <c r="O3255" s="113" t="s">
        <v>386</v>
      </c>
      <c r="P3255" s="113" t="s">
        <v>824</v>
      </c>
      <c r="Q3255" s="113">
        <v>34</v>
      </c>
      <c r="R3255" s="113" t="s">
        <v>60</v>
      </c>
      <c r="S3255" s="84" t="str">
        <f t="shared" si="350"/>
        <v>SCARF CASHMERE</v>
      </c>
      <c r="T3255" s="84" t="str">
        <f t="shared" si="353"/>
        <v>серый / зеленый</v>
      </c>
      <c r="Y3255" s="60">
        <f t="shared" si="354"/>
        <v>2</v>
      </c>
      <c r="Z3255" s="49">
        <f t="shared" si="355"/>
        <v>628</v>
      </c>
      <c r="AA3255" s="60">
        <f t="shared" si="356"/>
        <v>2628</v>
      </c>
    </row>
    <row r="3256" spans="1:27">
      <c r="A3256" s="84" t="str">
        <f t="shared" si="351"/>
        <v>929010132</v>
      </c>
      <c r="B3256" s="84" t="str">
        <f t="shared" si="352"/>
        <v>02-634-05</v>
      </c>
      <c r="C3256" s="113" t="s">
        <v>5729</v>
      </c>
      <c r="D3256" s="113" t="s">
        <v>5730</v>
      </c>
      <c r="E3256" s="113" t="s">
        <v>790</v>
      </c>
      <c r="F3256" s="114">
        <v>55</v>
      </c>
      <c r="G3256" s="113" t="s">
        <v>5701</v>
      </c>
      <c r="H3256" s="113" t="s">
        <v>277</v>
      </c>
      <c r="I3256" s="113" t="s">
        <v>1026</v>
      </c>
      <c r="J3256" s="113" t="s">
        <v>343</v>
      </c>
      <c r="K3256" s="113" t="s">
        <v>382</v>
      </c>
      <c r="L3256" s="113" t="s">
        <v>420</v>
      </c>
      <c r="M3256" s="113" t="s">
        <v>389</v>
      </c>
      <c r="N3256" s="113" t="s">
        <v>44</v>
      </c>
      <c r="O3256" s="113" t="s">
        <v>386</v>
      </c>
      <c r="P3256" s="113" t="s">
        <v>824</v>
      </c>
      <c r="Q3256" s="113">
        <v>32</v>
      </c>
      <c r="R3256" s="113" t="s">
        <v>83</v>
      </c>
      <c r="S3256" s="84" t="str">
        <f t="shared" si="350"/>
        <v>BOMBER CAP WOOL/CASHMERE</v>
      </c>
      <c r="T3256" s="84" t="str">
        <f t="shared" si="353"/>
        <v>темно-серый</v>
      </c>
      <c r="Y3256" s="60">
        <f t="shared" si="354"/>
        <v>2</v>
      </c>
      <c r="Z3256" s="49">
        <f t="shared" si="355"/>
        <v>634</v>
      </c>
      <c r="AA3256" s="60">
        <f t="shared" si="356"/>
        <v>2634</v>
      </c>
    </row>
    <row r="3257" spans="1:27">
      <c r="A3257" s="84" t="str">
        <f t="shared" si="351"/>
        <v>929010132</v>
      </c>
      <c r="B3257" s="84" t="str">
        <f t="shared" si="352"/>
        <v>02-634-05</v>
      </c>
      <c r="C3257" s="113" t="s">
        <v>5731</v>
      </c>
      <c r="D3257" s="113" t="s">
        <v>5730</v>
      </c>
      <c r="E3257" s="113" t="s">
        <v>787</v>
      </c>
      <c r="F3257" s="114">
        <v>57</v>
      </c>
      <c r="G3257" s="113" t="s">
        <v>5701</v>
      </c>
      <c r="H3257" s="113" t="s">
        <v>277</v>
      </c>
      <c r="I3257" s="113" t="s">
        <v>1026</v>
      </c>
      <c r="J3257" s="113" t="s">
        <v>343</v>
      </c>
      <c r="K3257" s="113" t="s">
        <v>382</v>
      </c>
      <c r="L3257" s="113" t="s">
        <v>420</v>
      </c>
      <c r="M3257" s="113" t="s">
        <v>389</v>
      </c>
      <c r="N3257" s="113" t="s">
        <v>44</v>
      </c>
      <c r="O3257" s="113" t="s">
        <v>386</v>
      </c>
      <c r="P3257" s="113" t="s">
        <v>824</v>
      </c>
      <c r="Q3257" s="113">
        <v>32</v>
      </c>
      <c r="R3257" s="113" t="s">
        <v>83</v>
      </c>
      <c r="S3257" s="84" t="str">
        <f t="shared" si="350"/>
        <v>BOMBER CAP WOOL/CASHMERE</v>
      </c>
      <c r="T3257" s="84" t="str">
        <f t="shared" si="353"/>
        <v>темно-серый</v>
      </c>
      <c r="Y3257" s="60">
        <f t="shared" si="354"/>
        <v>2</v>
      </c>
      <c r="Z3257" s="49">
        <f t="shared" si="355"/>
        <v>634</v>
      </c>
      <c r="AA3257" s="60">
        <f t="shared" si="356"/>
        <v>2634</v>
      </c>
    </row>
    <row r="3258" spans="1:27">
      <c r="A3258" s="84" t="str">
        <f t="shared" si="351"/>
        <v>929010132</v>
      </c>
      <c r="B3258" s="84" t="str">
        <f t="shared" si="352"/>
        <v>02-634-05</v>
      </c>
      <c r="C3258" s="113" t="s">
        <v>5732</v>
      </c>
      <c r="D3258" s="113" t="s">
        <v>5730</v>
      </c>
      <c r="E3258" s="113" t="s">
        <v>785</v>
      </c>
      <c r="F3258" s="114">
        <v>59</v>
      </c>
      <c r="G3258" s="113" t="s">
        <v>5701</v>
      </c>
      <c r="H3258" s="113" t="s">
        <v>277</v>
      </c>
      <c r="I3258" s="113" t="s">
        <v>1026</v>
      </c>
      <c r="J3258" s="113" t="s">
        <v>343</v>
      </c>
      <c r="K3258" s="113" t="s">
        <v>382</v>
      </c>
      <c r="L3258" s="113" t="s">
        <v>420</v>
      </c>
      <c r="M3258" s="113" t="s">
        <v>389</v>
      </c>
      <c r="N3258" s="113" t="s">
        <v>44</v>
      </c>
      <c r="O3258" s="113" t="s">
        <v>386</v>
      </c>
      <c r="P3258" s="113" t="s">
        <v>824</v>
      </c>
      <c r="Q3258" s="113">
        <v>32</v>
      </c>
      <c r="R3258" s="113" t="s">
        <v>83</v>
      </c>
      <c r="S3258" s="84" t="str">
        <f t="shared" si="350"/>
        <v>BOMBER CAP WOOL/CASHMERE</v>
      </c>
      <c r="T3258" s="84" t="str">
        <f t="shared" si="353"/>
        <v>темно-серый</v>
      </c>
      <c r="Y3258" s="60">
        <f t="shared" si="354"/>
        <v>2</v>
      </c>
      <c r="Z3258" s="49">
        <f t="shared" si="355"/>
        <v>634</v>
      </c>
      <c r="AA3258" s="60">
        <f t="shared" si="356"/>
        <v>2634</v>
      </c>
    </row>
    <row r="3259" spans="1:27">
      <c r="A3259" s="84" t="str">
        <f t="shared" si="351"/>
        <v>21182091</v>
      </c>
      <c r="B3259" s="84" t="str">
        <f t="shared" si="352"/>
        <v>02-640-09</v>
      </c>
      <c r="C3259" s="113" t="s">
        <v>5733</v>
      </c>
      <c r="D3259" s="113" t="s">
        <v>5734</v>
      </c>
      <c r="E3259" s="113" t="s">
        <v>787</v>
      </c>
      <c r="F3259" s="114">
        <v>57</v>
      </c>
      <c r="G3259" s="113" t="s">
        <v>5735</v>
      </c>
      <c r="H3259" s="113" t="s">
        <v>53</v>
      </c>
      <c r="I3259" s="113" t="s">
        <v>802</v>
      </c>
      <c r="J3259" s="113" t="s">
        <v>330</v>
      </c>
      <c r="K3259" s="113" t="s">
        <v>382</v>
      </c>
      <c r="L3259" s="113" t="s">
        <v>420</v>
      </c>
      <c r="M3259" s="113" t="s">
        <v>388</v>
      </c>
      <c r="N3259" s="113" t="s">
        <v>38</v>
      </c>
      <c r="O3259" s="113" t="s">
        <v>442</v>
      </c>
      <c r="P3259" s="113" t="s">
        <v>824</v>
      </c>
      <c r="Q3259" s="113">
        <v>1</v>
      </c>
      <c r="R3259" s="113" t="s">
        <v>53</v>
      </c>
      <c r="S3259" s="84" t="str">
        <f t="shared" si="350"/>
        <v>FEDORA FURFELT</v>
      </c>
      <c r="T3259" s="84" t="str">
        <f t="shared" si="353"/>
        <v>черный</v>
      </c>
      <c r="Y3259" s="60">
        <f t="shared" si="354"/>
        <v>2</v>
      </c>
      <c r="Z3259" s="49">
        <f t="shared" si="355"/>
        <v>640</v>
      </c>
      <c r="AA3259" s="60">
        <f t="shared" si="356"/>
        <v>2640</v>
      </c>
    </row>
    <row r="3260" spans="1:27">
      <c r="A3260" s="84" t="str">
        <f t="shared" si="351"/>
        <v>21182091</v>
      </c>
      <c r="B3260" s="84" t="str">
        <f t="shared" si="352"/>
        <v>02-640-09</v>
      </c>
      <c r="C3260" s="113" t="s">
        <v>5736</v>
      </c>
      <c r="D3260" s="113" t="s">
        <v>5734</v>
      </c>
      <c r="E3260" s="113" t="s">
        <v>785</v>
      </c>
      <c r="F3260" s="114">
        <v>59</v>
      </c>
      <c r="G3260" s="113" t="s">
        <v>5735</v>
      </c>
      <c r="H3260" s="113" t="s">
        <v>53</v>
      </c>
      <c r="I3260" s="113" t="s">
        <v>802</v>
      </c>
      <c r="J3260" s="113" t="s">
        <v>330</v>
      </c>
      <c r="K3260" s="113" t="s">
        <v>382</v>
      </c>
      <c r="L3260" s="113" t="s">
        <v>420</v>
      </c>
      <c r="M3260" s="113" t="s">
        <v>388</v>
      </c>
      <c r="N3260" s="113" t="s">
        <v>38</v>
      </c>
      <c r="O3260" s="113" t="s">
        <v>442</v>
      </c>
      <c r="P3260" s="113" t="s">
        <v>824</v>
      </c>
      <c r="Q3260" s="113">
        <v>1</v>
      </c>
      <c r="R3260" s="113" t="s">
        <v>53</v>
      </c>
      <c r="S3260" s="84" t="str">
        <f t="shared" si="350"/>
        <v>FEDORA FURFELT</v>
      </c>
      <c r="T3260" s="84" t="str">
        <f t="shared" si="353"/>
        <v>черный</v>
      </c>
      <c r="Y3260" s="60">
        <f t="shared" si="354"/>
        <v>2</v>
      </c>
      <c r="Z3260" s="49">
        <f t="shared" si="355"/>
        <v>640</v>
      </c>
      <c r="AA3260" s="60">
        <f t="shared" si="356"/>
        <v>2640</v>
      </c>
    </row>
    <row r="3261" spans="1:27">
      <c r="A3261" s="84" t="str">
        <f t="shared" si="351"/>
        <v>21182091</v>
      </c>
      <c r="B3261" s="84" t="str">
        <f t="shared" si="352"/>
        <v>02-640-09</v>
      </c>
      <c r="C3261" s="113" t="s">
        <v>5737</v>
      </c>
      <c r="D3261" s="113" t="s">
        <v>5734</v>
      </c>
      <c r="E3261" s="113" t="s">
        <v>797</v>
      </c>
      <c r="F3261" s="114">
        <v>58</v>
      </c>
      <c r="G3261" s="113" t="s">
        <v>5735</v>
      </c>
      <c r="H3261" s="113" t="s">
        <v>53</v>
      </c>
      <c r="I3261" s="113" t="s">
        <v>802</v>
      </c>
      <c r="J3261" s="113" t="s">
        <v>330</v>
      </c>
      <c r="K3261" s="113" t="s">
        <v>382</v>
      </c>
      <c r="L3261" s="113" t="s">
        <v>420</v>
      </c>
      <c r="M3261" s="113" t="s">
        <v>388</v>
      </c>
      <c r="N3261" s="113" t="s">
        <v>38</v>
      </c>
      <c r="O3261" s="113" t="s">
        <v>442</v>
      </c>
      <c r="P3261" s="113" t="s">
        <v>824</v>
      </c>
      <c r="Q3261" s="113">
        <v>1</v>
      </c>
      <c r="R3261" s="113" t="s">
        <v>53</v>
      </c>
      <c r="S3261" s="84" t="str">
        <f t="shared" si="350"/>
        <v>FEDORA FURFELT</v>
      </c>
      <c r="T3261" s="84" t="str">
        <f t="shared" si="353"/>
        <v>черный</v>
      </c>
      <c r="Y3261" s="60">
        <f t="shared" si="354"/>
        <v>2</v>
      </c>
      <c r="Z3261" s="49">
        <f t="shared" si="355"/>
        <v>640</v>
      </c>
      <c r="AA3261" s="60">
        <f t="shared" si="356"/>
        <v>2640</v>
      </c>
    </row>
    <row r="3262" spans="1:27">
      <c r="A3262" s="84" t="str">
        <f t="shared" si="351"/>
        <v>21182091</v>
      </c>
      <c r="B3262" s="84" t="str">
        <f t="shared" si="352"/>
        <v>02-640-09</v>
      </c>
      <c r="C3262" s="113" t="s">
        <v>5738</v>
      </c>
      <c r="D3262" s="113" t="s">
        <v>5734</v>
      </c>
      <c r="E3262" s="113" t="s">
        <v>798</v>
      </c>
      <c r="F3262" s="114">
        <v>60</v>
      </c>
      <c r="G3262" s="113" t="s">
        <v>5735</v>
      </c>
      <c r="H3262" s="113" t="s">
        <v>53</v>
      </c>
      <c r="I3262" s="113" t="s">
        <v>802</v>
      </c>
      <c r="J3262" s="113" t="s">
        <v>330</v>
      </c>
      <c r="K3262" s="113" t="s">
        <v>382</v>
      </c>
      <c r="L3262" s="113" t="s">
        <v>420</v>
      </c>
      <c r="M3262" s="113" t="s">
        <v>388</v>
      </c>
      <c r="N3262" s="113" t="s">
        <v>38</v>
      </c>
      <c r="O3262" s="113" t="s">
        <v>442</v>
      </c>
      <c r="P3262" s="113" t="s">
        <v>824</v>
      </c>
      <c r="Q3262" s="113">
        <v>1</v>
      </c>
      <c r="R3262" s="113" t="s">
        <v>53</v>
      </c>
      <c r="S3262" s="84" t="str">
        <f t="shared" si="350"/>
        <v>FEDORA FURFELT</v>
      </c>
      <c r="T3262" s="84" t="str">
        <f t="shared" si="353"/>
        <v>черный</v>
      </c>
      <c r="Y3262" s="60">
        <f t="shared" si="354"/>
        <v>2</v>
      </c>
      <c r="Z3262" s="49">
        <f t="shared" si="355"/>
        <v>640</v>
      </c>
      <c r="AA3262" s="60">
        <f t="shared" si="356"/>
        <v>2640</v>
      </c>
    </row>
    <row r="3263" spans="1:27">
      <c r="A3263" s="84" t="str">
        <f t="shared" si="351"/>
        <v>21182091</v>
      </c>
      <c r="B3263" s="84" t="str">
        <f t="shared" si="352"/>
        <v>02-640-09</v>
      </c>
      <c r="C3263" s="113" t="s">
        <v>5739</v>
      </c>
      <c r="D3263" s="113" t="s">
        <v>5734</v>
      </c>
      <c r="E3263" s="113" t="s">
        <v>788</v>
      </c>
      <c r="F3263" s="114">
        <v>61</v>
      </c>
      <c r="G3263" s="113" t="s">
        <v>5735</v>
      </c>
      <c r="H3263" s="113" t="s">
        <v>53</v>
      </c>
      <c r="I3263" s="113" t="s">
        <v>802</v>
      </c>
      <c r="J3263" s="113" t="s">
        <v>330</v>
      </c>
      <c r="K3263" s="113" t="s">
        <v>382</v>
      </c>
      <c r="L3263" s="113" t="s">
        <v>420</v>
      </c>
      <c r="M3263" s="113" t="s">
        <v>388</v>
      </c>
      <c r="N3263" s="113" t="s">
        <v>38</v>
      </c>
      <c r="O3263" s="113" t="s">
        <v>442</v>
      </c>
      <c r="P3263" s="113" t="s">
        <v>824</v>
      </c>
      <c r="Q3263" s="113">
        <v>1</v>
      </c>
      <c r="R3263" s="113" t="s">
        <v>53</v>
      </c>
      <c r="S3263" s="84" t="str">
        <f t="shared" si="350"/>
        <v>FEDORA FURFELT</v>
      </c>
      <c r="T3263" s="84" t="str">
        <f t="shared" si="353"/>
        <v>черный</v>
      </c>
      <c r="Y3263" s="60">
        <f t="shared" si="354"/>
        <v>2</v>
      </c>
      <c r="Z3263" s="49">
        <f t="shared" si="355"/>
        <v>640</v>
      </c>
      <c r="AA3263" s="60">
        <f t="shared" si="356"/>
        <v>2640</v>
      </c>
    </row>
    <row r="3264" spans="1:27">
      <c r="A3264" s="84" t="str">
        <f t="shared" si="351"/>
        <v>21182091</v>
      </c>
      <c r="B3264" s="84" t="str">
        <f t="shared" si="352"/>
        <v>02-640-09</v>
      </c>
      <c r="C3264" s="113" t="s">
        <v>5740</v>
      </c>
      <c r="D3264" s="113" t="s">
        <v>5734</v>
      </c>
      <c r="E3264" s="113" t="s">
        <v>813</v>
      </c>
      <c r="F3264" s="114">
        <v>56</v>
      </c>
      <c r="G3264" s="113" t="s">
        <v>5735</v>
      </c>
      <c r="H3264" s="113" t="s">
        <v>53</v>
      </c>
      <c r="I3264" s="113" t="s">
        <v>802</v>
      </c>
      <c r="J3264" s="113" t="s">
        <v>330</v>
      </c>
      <c r="K3264" s="113" t="s">
        <v>382</v>
      </c>
      <c r="L3264" s="113" t="s">
        <v>420</v>
      </c>
      <c r="M3264" s="113" t="s">
        <v>388</v>
      </c>
      <c r="N3264" s="113" t="s">
        <v>38</v>
      </c>
      <c r="O3264" s="113" t="s">
        <v>442</v>
      </c>
      <c r="P3264" s="113" t="s">
        <v>824</v>
      </c>
      <c r="Q3264" s="113">
        <v>1</v>
      </c>
      <c r="R3264" s="113" t="s">
        <v>53</v>
      </c>
      <c r="S3264" s="84" t="str">
        <f t="shared" si="350"/>
        <v>FEDORA FURFELT</v>
      </c>
      <c r="T3264" s="84" t="str">
        <f t="shared" si="353"/>
        <v>черный</v>
      </c>
      <c r="Y3264" s="60">
        <f t="shared" si="354"/>
        <v>2</v>
      </c>
      <c r="Z3264" s="49">
        <f t="shared" si="355"/>
        <v>640</v>
      </c>
      <c r="AA3264" s="60">
        <f t="shared" si="356"/>
        <v>2640</v>
      </c>
    </row>
    <row r="3265" spans="1:27">
      <c r="A3265" s="84" t="str">
        <f t="shared" si="351"/>
        <v>21182091</v>
      </c>
      <c r="B3265" s="84" t="str">
        <f t="shared" si="352"/>
        <v>02-640-09</v>
      </c>
      <c r="C3265" s="113" t="s">
        <v>5741</v>
      </c>
      <c r="D3265" s="113" t="s">
        <v>5734</v>
      </c>
      <c r="E3265" s="113" t="s">
        <v>835</v>
      </c>
      <c r="F3265" s="114">
        <v>62</v>
      </c>
      <c r="G3265" s="113" t="s">
        <v>5735</v>
      </c>
      <c r="H3265" s="113" t="s">
        <v>53</v>
      </c>
      <c r="I3265" s="113" t="s">
        <v>802</v>
      </c>
      <c r="J3265" s="113" t="s">
        <v>330</v>
      </c>
      <c r="K3265" s="113" t="s">
        <v>382</v>
      </c>
      <c r="L3265" s="113" t="s">
        <v>420</v>
      </c>
      <c r="M3265" s="113" t="s">
        <v>388</v>
      </c>
      <c r="N3265" s="113" t="s">
        <v>38</v>
      </c>
      <c r="O3265" s="113" t="s">
        <v>442</v>
      </c>
      <c r="P3265" s="113" t="s">
        <v>824</v>
      </c>
      <c r="Q3265" s="113">
        <v>1</v>
      </c>
      <c r="R3265" s="113" t="s">
        <v>53</v>
      </c>
      <c r="S3265" s="84" t="str">
        <f t="shared" si="350"/>
        <v>FEDORA FURFELT</v>
      </c>
      <c r="T3265" s="84" t="str">
        <f t="shared" si="353"/>
        <v>черный</v>
      </c>
      <c r="Y3265" s="60">
        <f t="shared" si="354"/>
        <v>2</v>
      </c>
      <c r="Z3265" s="49">
        <f t="shared" si="355"/>
        <v>640</v>
      </c>
      <c r="AA3265" s="60">
        <f t="shared" si="356"/>
        <v>2640</v>
      </c>
    </row>
    <row r="3266" spans="1:27">
      <c r="A3266" s="84" t="str">
        <f t="shared" si="351"/>
        <v>21182091</v>
      </c>
      <c r="B3266" s="84" t="str">
        <f t="shared" si="352"/>
        <v>02-640-09</v>
      </c>
      <c r="C3266" s="113" t="s">
        <v>5742</v>
      </c>
      <c r="D3266" s="113" t="s">
        <v>5734</v>
      </c>
      <c r="E3266" s="113" t="s">
        <v>789</v>
      </c>
      <c r="F3266" s="114">
        <v>63</v>
      </c>
      <c r="G3266" s="113" t="s">
        <v>5735</v>
      </c>
      <c r="H3266" s="113" t="s">
        <v>53</v>
      </c>
      <c r="I3266" s="113" t="s">
        <v>802</v>
      </c>
      <c r="J3266" s="113" t="s">
        <v>330</v>
      </c>
      <c r="K3266" s="113" t="s">
        <v>382</v>
      </c>
      <c r="L3266" s="113" t="s">
        <v>420</v>
      </c>
      <c r="M3266" s="113" t="s">
        <v>388</v>
      </c>
      <c r="N3266" s="113" t="s">
        <v>38</v>
      </c>
      <c r="O3266" s="113" t="s">
        <v>442</v>
      </c>
      <c r="P3266" s="113" t="s">
        <v>824</v>
      </c>
      <c r="Q3266" s="113">
        <v>1</v>
      </c>
      <c r="R3266" s="113" t="s">
        <v>53</v>
      </c>
      <c r="S3266" s="84" t="str">
        <f t="shared" ref="S3266:S3329" si="357">IF(A3266&lt;&gt;"",IF(FIND(" ",G3266)&gt;=1,MID(G3266,FIND(" ",G3266)+1,LEN(G3266)),""),"")</f>
        <v>FEDORA FURFELT</v>
      </c>
      <c r="T3266" s="84" t="str">
        <f t="shared" si="353"/>
        <v>черный</v>
      </c>
      <c r="Y3266" s="60">
        <f t="shared" si="354"/>
        <v>2</v>
      </c>
      <c r="Z3266" s="49">
        <f t="shared" si="355"/>
        <v>640</v>
      </c>
      <c r="AA3266" s="60">
        <f t="shared" si="356"/>
        <v>2640</v>
      </c>
    </row>
    <row r="3267" spans="1:27">
      <c r="A3267" s="84" t="str">
        <f t="shared" ref="A3267:A3330" si="358">IF(G3267&amp;Q3267&lt;&gt;"",IF(FIND(" ",G3267)&gt;=1,MID(G3267,1,FIND(" ",G3267)-1)&amp;Q3267,G3267&amp;Q3267),"")</f>
        <v>772010132</v>
      </c>
      <c r="B3267" s="84" t="str">
        <f t="shared" ref="B3267:B3330" si="359">IF(C3267&lt;&gt;"",LEFT(C3267,9),"")</f>
        <v>02-642-08</v>
      </c>
      <c r="C3267" s="113" t="s">
        <v>5743</v>
      </c>
      <c r="D3267" s="113" t="s">
        <v>5744</v>
      </c>
      <c r="E3267" s="113" t="s">
        <v>787</v>
      </c>
      <c r="F3267" s="114">
        <v>57</v>
      </c>
      <c r="G3267" s="113" t="s">
        <v>5745</v>
      </c>
      <c r="H3267" s="113" t="s">
        <v>83</v>
      </c>
      <c r="I3267" s="113" t="s">
        <v>1018</v>
      </c>
      <c r="J3267" s="113" t="s">
        <v>327</v>
      </c>
      <c r="K3267" s="113" t="s">
        <v>382</v>
      </c>
      <c r="L3267" s="113" t="s">
        <v>420</v>
      </c>
      <c r="M3267" s="113" t="s">
        <v>388</v>
      </c>
      <c r="N3267" s="113" t="s">
        <v>44</v>
      </c>
      <c r="O3267" s="113" t="s">
        <v>386</v>
      </c>
      <c r="P3267" s="113" t="s">
        <v>824</v>
      </c>
      <c r="Q3267" s="113">
        <v>32</v>
      </c>
      <c r="R3267" s="113" t="s">
        <v>83</v>
      </c>
      <c r="S3267" s="84" t="str">
        <f t="shared" si="357"/>
        <v>BASEBALL CAP EF WOOL</v>
      </c>
      <c r="T3267" s="84" t="str">
        <f t="shared" ref="T3267:T3330" si="360">IF(H3267&lt;&gt;"",H3267,"")</f>
        <v>серый</v>
      </c>
      <c r="Y3267" s="60">
        <f t="shared" ref="Y3267:Y3330" si="361">IFERROR(VALUE(MID($C3267,1,2)),0)</f>
        <v>2</v>
      </c>
      <c r="Z3267" s="49">
        <f t="shared" ref="Z3267:Z3330" si="362">IFERROR(VALUE(MID($C3267,4,3)),0)</f>
        <v>642</v>
      </c>
      <c r="AA3267" s="60">
        <f t="shared" ref="AA3267:AA3330" si="363">VALUE(RIGHT("00"&amp;Y3267,2)&amp;RIGHT("000"&amp;Z3267,3))</f>
        <v>2642</v>
      </c>
    </row>
    <row r="3268" spans="1:27">
      <c r="A3268" s="84" t="str">
        <f t="shared" si="358"/>
        <v>772010132</v>
      </c>
      <c r="B3268" s="84" t="str">
        <f t="shared" si="359"/>
        <v>02-642-08</v>
      </c>
      <c r="C3268" s="113" t="s">
        <v>5746</v>
      </c>
      <c r="D3268" s="113" t="s">
        <v>5744</v>
      </c>
      <c r="E3268" s="113" t="s">
        <v>785</v>
      </c>
      <c r="F3268" s="114">
        <v>59</v>
      </c>
      <c r="G3268" s="113" t="s">
        <v>5745</v>
      </c>
      <c r="H3268" s="113" t="s">
        <v>83</v>
      </c>
      <c r="I3268" s="113" t="s">
        <v>1018</v>
      </c>
      <c r="J3268" s="113" t="s">
        <v>327</v>
      </c>
      <c r="K3268" s="113" t="s">
        <v>382</v>
      </c>
      <c r="L3268" s="113" t="s">
        <v>420</v>
      </c>
      <c r="M3268" s="113" t="s">
        <v>388</v>
      </c>
      <c r="N3268" s="113" t="s">
        <v>44</v>
      </c>
      <c r="O3268" s="113" t="s">
        <v>386</v>
      </c>
      <c r="P3268" s="113" t="s">
        <v>824</v>
      </c>
      <c r="Q3268" s="113">
        <v>32</v>
      </c>
      <c r="R3268" s="113" t="s">
        <v>83</v>
      </c>
      <c r="S3268" s="84" t="str">
        <f t="shared" si="357"/>
        <v>BASEBALL CAP EF WOOL</v>
      </c>
      <c r="T3268" s="84" t="str">
        <f t="shared" si="360"/>
        <v>серый</v>
      </c>
      <c r="Y3268" s="60">
        <f t="shared" si="361"/>
        <v>2</v>
      </c>
      <c r="Z3268" s="49">
        <f t="shared" si="362"/>
        <v>642</v>
      </c>
      <c r="AA3268" s="60">
        <f t="shared" si="363"/>
        <v>2642</v>
      </c>
    </row>
    <row r="3269" spans="1:27">
      <c r="A3269" s="84" t="str">
        <f t="shared" si="358"/>
        <v>772010132</v>
      </c>
      <c r="B3269" s="84" t="str">
        <f t="shared" si="359"/>
        <v>02-642-08</v>
      </c>
      <c r="C3269" s="113" t="s">
        <v>5747</v>
      </c>
      <c r="D3269" s="113" t="s">
        <v>5744</v>
      </c>
      <c r="E3269" s="113" t="s">
        <v>788</v>
      </c>
      <c r="F3269" s="114">
        <v>61</v>
      </c>
      <c r="G3269" s="113" t="s">
        <v>5745</v>
      </c>
      <c r="H3269" s="113" t="s">
        <v>83</v>
      </c>
      <c r="I3269" s="113" t="s">
        <v>1018</v>
      </c>
      <c r="J3269" s="113" t="s">
        <v>327</v>
      </c>
      <c r="K3269" s="113" t="s">
        <v>382</v>
      </c>
      <c r="L3269" s="113" t="s">
        <v>420</v>
      </c>
      <c r="M3269" s="113" t="s">
        <v>388</v>
      </c>
      <c r="N3269" s="113" t="s">
        <v>44</v>
      </c>
      <c r="O3269" s="113" t="s">
        <v>386</v>
      </c>
      <c r="P3269" s="113" t="s">
        <v>824</v>
      </c>
      <c r="Q3269" s="113">
        <v>32</v>
      </c>
      <c r="R3269" s="113" t="s">
        <v>83</v>
      </c>
      <c r="S3269" s="84" t="str">
        <f t="shared" si="357"/>
        <v>BASEBALL CAP EF WOOL</v>
      </c>
      <c r="T3269" s="84" t="str">
        <f t="shared" si="360"/>
        <v>серый</v>
      </c>
      <c r="Y3269" s="60">
        <f t="shared" si="361"/>
        <v>2</v>
      </c>
      <c r="Z3269" s="49">
        <f t="shared" si="362"/>
        <v>642</v>
      </c>
      <c r="AA3269" s="60">
        <f t="shared" si="363"/>
        <v>2642</v>
      </c>
    </row>
    <row r="3270" spans="1:27">
      <c r="A3270" s="84" t="str">
        <f t="shared" si="358"/>
        <v>772010132</v>
      </c>
      <c r="B3270" s="84" t="str">
        <f t="shared" si="359"/>
        <v>02-642-08</v>
      </c>
      <c r="C3270" s="113" t="s">
        <v>5748</v>
      </c>
      <c r="D3270" s="113" t="s">
        <v>5744</v>
      </c>
      <c r="E3270" s="113" t="s">
        <v>789</v>
      </c>
      <c r="F3270" s="114">
        <v>63</v>
      </c>
      <c r="G3270" s="113" t="s">
        <v>5745</v>
      </c>
      <c r="H3270" s="113" t="s">
        <v>83</v>
      </c>
      <c r="I3270" s="113" t="s">
        <v>1018</v>
      </c>
      <c r="J3270" s="113" t="s">
        <v>327</v>
      </c>
      <c r="K3270" s="113" t="s">
        <v>382</v>
      </c>
      <c r="L3270" s="113" t="s">
        <v>420</v>
      </c>
      <c r="M3270" s="113" t="s">
        <v>388</v>
      </c>
      <c r="N3270" s="113" t="s">
        <v>44</v>
      </c>
      <c r="O3270" s="113" t="s">
        <v>386</v>
      </c>
      <c r="P3270" s="113" t="s">
        <v>824</v>
      </c>
      <c r="Q3270" s="113">
        <v>32</v>
      </c>
      <c r="R3270" s="113" t="s">
        <v>83</v>
      </c>
      <c r="S3270" s="84" t="str">
        <f t="shared" si="357"/>
        <v>BASEBALL CAP EF WOOL</v>
      </c>
      <c r="T3270" s="84" t="str">
        <f t="shared" si="360"/>
        <v>серый</v>
      </c>
      <c r="Y3270" s="60">
        <f t="shared" si="361"/>
        <v>2</v>
      </c>
      <c r="Z3270" s="49">
        <f t="shared" si="362"/>
        <v>642</v>
      </c>
      <c r="AA3270" s="60">
        <f t="shared" si="363"/>
        <v>2642</v>
      </c>
    </row>
    <row r="3271" spans="1:27">
      <c r="A3271" s="84" t="str">
        <f t="shared" si="358"/>
        <v>77201026</v>
      </c>
      <c r="B3271" s="84" t="str">
        <f t="shared" si="359"/>
        <v>02-246-14</v>
      </c>
      <c r="C3271" s="113" t="s">
        <v>5749</v>
      </c>
      <c r="D3271" s="113" t="s">
        <v>5750</v>
      </c>
      <c r="E3271" s="113" t="s">
        <v>787</v>
      </c>
      <c r="F3271" s="114">
        <v>57</v>
      </c>
      <c r="G3271" s="113" t="s">
        <v>2334</v>
      </c>
      <c r="H3271" s="113" t="s">
        <v>86</v>
      </c>
      <c r="I3271" s="113" t="s">
        <v>1408</v>
      </c>
      <c r="J3271" s="113" t="s">
        <v>327</v>
      </c>
      <c r="K3271" s="113" t="s">
        <v>382</v>
      </c>
      <c r="L3271" s="113" t="s">
        <v>420</v>
      </c>
      <c r="M3271" s="113" t="s">
        <v>388</v>
      </c>
      <c r="N3271" s="113" t="s">
        <v>44</v>
      </c>
      <c r="O3271" s="113" t="s">
        <v>386</v>
      </c>
      <c r="P3271" s="113" t="s">
        <v>824</v>
      </c>
      <c r="Q3271" s="113">
        <v>6</v>
      </c>
      <c r="R3271" s="113" t="s">
        <v>86</v>
      </c>
      <c r="S3271" s="84" t="str">
        <f t="shared" si="357"/>
        <v>BASEBALL CASHMERE</v>
      </c>
      <c r="T3271" s="84" t="str">
        <f t="shared" si="360"/>
        <v>коричневый</v>
      </c>
      <c r="Y3271" s="60">
        <f t="shared" si="361"/>
        <v>2</v>
      </c>
      <c r="Z3271" s="49">
        <f t="shared" si="362"/>
        <v>246</v>
      </c>
      <c r="AA3271" s="60">
        <f t="shared" si="363"/>
        <v>2246</v>
      </c>
    </row>
    <row r="3272" spans="1:27">
      <c r="A3272" s="84" t="str">
        <f t="shared" si="358"/>
        <v>77201026</v>
      </c>
      <c r="B3272" s="84" t="str">
        <f t="shared" si="359"/>
        <v>02-246-14</v>
      </c>
      <c r="C3272" s="113" t="s">
        <v>5751</v>
      </c>
      <c r="D3272" s="113" t="s">
        <v>5750</v>
      </c>
      <c r="E3272" s="113" t="s">
        <v>785</v>
      </c>
      <c r="F3272" s="114">
        <v>59</v>
      </c>
      <c r="G3272" s="113" t="s">
        <v>2334</v>
      </c>
      <c r="H3272" s="113" t="s">
        <v>86</v>
      </c>
      <c r="I3272" s="113" t="s">
        <v>1408</v>
      </c>
      <c r="J3272" s="113" t="s">
        <v>327</v>
      </c>
      <c r="K3272" s="113" t="s">
        <v>382</v>
      </c>
      <c r="L3272" s="113" t="s">
        <v>420</v>
      </c>
      <c r="M3272" s="113" t="s">
        <v>388</v>
      </c>
      <c r="N3272" s="113" t="s">
        <v>44</v>
      </c>
      <c r="O3272" s="113" t="s">
        <v>386</v>
      </c>
      <c r="P3272" s="113" t="s">
        <v>824</v>
      </c>
      <c r="Q3272" s="113">
        <v>6</v>
      </c>
      <c r="R3272" s="113" t="s">
        <v>86</v>
      </c>
      <c r="S3272" s="84" t="str">
        <f t="shared" si="357"/>
        <v>BASEBALL CASHMERE</v>
      </c>
      <c r="T3272" s="84" t="str">
        <f t="shared" si="360"/>
        <v>коричневый</v>
      </c>
      <c r="Y3272" s="60">
        <f t="shared" si="361"/>
        <v>2</v>
      </c>
      <c r="Z3272" s="49">
        <f t="shared" si="362"/>
        <v>246</v>
      </c>
      <c r="AA3272" s="60">
        <f t="shared" si="363"/>
        <v>2246</v>
      </c>
    </row>
    <row r="3273" spans="1:27">
      <c r="A3273" s="84" t="str">
        <f t="shared" si="358"/>
        <v>77201026</v>
      </c>
      <c r="B3273" s="84" t="str">
        <f t="shared" si="359"/>
        <v>02-246-14</v>
      </c>
      <c r="C3273" s="113" t="s">
        <v>5752</v>
      </c>
      <c r="D3273" s="113" t="s">
        <v>5750</v>
      </c>
      <c r="E3273" s="113" t="s">
        <v>788</v>
      </c>
      <c r="F3273" s="114">
        <v>61</v>
      </c>
      <c r="G3273" s="113" t="s">
        <v>2334</v>
      </c>
      <c r="H3273" s="113" t="s">
        <v>86</v>
      </c>
      <c r="I3273" s="113" t="s">
        <v>1408</v>
      </c>
      <c r="J3273" s="113" t="s">
        <v>327</v>
      </c>
      <c r="K3273" s="113" t="s">
        <v>382</v>
      </c>
      <c r="L3273" s="113" t="s">
        <v>420</v>
      </c>
      <c r="M3273" s="113" t="s">
        <v>388</v>
      </c>
      <c r="N3273" s="113" t="s">
        <v>44</v>
      </c>
      <c r="O3273" s="113" t="s">
        <v>386</v>
      </c>
      <c r="P3273" s="113" t="s">
        <v>824</v>
      </c>
      <c r="Q3273" s="113">
        <v>6</v>
      </c>
      <c r="R3273" s="113" t="s">
        <v>86</v>
      </c>
      <c r="S3273" s="84" t="str">
        <f t="shared" si="357"/>
        <v>BASEBALL CASHMERE</v>
      </c>
      <c r="T3273" s="84" t="str">
        <f t="shared" si="360"/>
        <v>коричневый</v>
      </c>
      <c r="Y3273" s="60">
        <f t="shared" si="361"/>
        <v>2</v>
      </c>
      <c r="Z3273" s="49">
        <f t="shared" si="362"/>
        <v>246</v>
      </c>
      <c r="AA3273" s="60">
        <f t="shared" si="363"/>
        <v>2246</v>
      </c>
    </row>
    <row r="3274" spans="1:27">
      <c r="A3274" s="84" t="str">
        <f t="shared" si="358"/>
        <v>772010221</v>
      </c>
      <c r="B3274" s="84" t="str">
        <f t="shared" si="359"/>
        <v>02-246-16</v>
      </c>
      <c r="C3274" s="113" t="s">
        <v>5753</v>
      </c>
      <c r="D3274" s="113" t="s">
        <v>5754</v>
      </c>
      <c r="E3274" s="113" t="s">
        <v>787</v>
      </c>
      <c r="F3274" s="114">
        <v>57</v>
      </c>
      <c r="G3274" s="113" t="s">
        <v>2334</v>
      </c>
      <c r="H3274" s="113" t="s">
        <v>71</v>
      </c>
      <c r="I3274" s="113" t="s">
        <v>1408</v>
      </c>
      <c r="J3274" s="113" t="s">
        <v>327</v>
      </c>
      <c r="K3274" s="113" t="s">
        <v>382</v>
      </c>
      <c r="L3274" s="113" t="s">
        <v>420</v>
      </c>
      <c r="M3274" s="113" t="s">
        <v>388</v>
      </c>
      <c r="N3274" s="113" t="s">
        <v>44</v>
      </c>
      <c r="O3274" s="113" t="s">
        <v>386</v>
      </c>
      <c r="P3274" s="113" t="s">
        <v>824</v>
      </c>
      <c r="Q3274" s="113">
        <v>21</v>
      </c>
      <c r="R3274" s="113" t="s">
        <v>71</v>
      </c>
      <c r="S3274" s="84" t="str">
        <f t="shared" si="357"/>
        <v>BASEBALL CASHMERE</v>
      </c>
      <c r="T3274" s="84" t="str">
        <f t="shared" si="360"/>
        <v>синий</v>
      </c>
      <c r="Y3274" s="60">
        <f t="shared" si="361"/>
        <v>2</v>
      </c>
      <c r="Z3274" s="49">
        <f t="shared" si="362"/>
        <v>246</v>
      </c>
      <c r="AA3274" s="60">
        <f t="shared" si="363"/>
        <v>2246</v>
      </c>
    </row>
    <row r="3275" spans="1:27">
      <c r="A3275" s="84" t="str">
        <f t="shared" si="358"/>
        <v>772010221</v>
      </c>
      <c r="B3275" s="84" t="str">
        <f t="shared" si="359"/>
        <v>02-246-16</v>
      </c>
      <c r="C3275" s="113" t="s">
        <v>5755</v>
      </c>
      <c r="D3275" s="113" t="s">
        <v>5754</v>
      </c>
      <c r="E3275" s="113" t="s">
        <v>785</v>
      </c>
      <c r="F3275" s="114">
        <v>59</v>
      </c>
      <c r="G3275" s="113" t="s">
        <v>2334</v>
      </c>
      <c r="H3275" s="113" t="s">
        <v>71</v>
      </c>
      <c r="I3275" s="113" t="s">
        <v>1408</v>
      </c>
      <c r="J3275" s="113" t="s">
        <v>327</v>
      </c>
      <c r="K3275" s="113" t="s">
        <v>382</v>
      </c>
      <c r="L3275" s="113" t="s">
        <v>420</v>
      </c>
      <c r="M3275" s="113" t="s">
        <v>388</v>
      </c>
      <c r="N3275" s="113" t="s">
        <v>44</v>
      </c>
      <c r="O3275" s="113" t="s">
        <v>386</v>
      </c>
      <c r="P3275" s="113" t="s">
        <v>824</v>
      </c>
      <c r="Q3275" s="113">
        <v>21</v>
      </c>
      <c r="R3275" s="113" t="s">
        <v>71</v>
      </c>
      <c r="S3275" s="84" t="str">
        <f t="shared" si="357"/>
        <v>BASEBALL CASHMERE</v>
      </c>
      <c r="T3275" s="84" t="str">
        <f t="shared" si="360"/>
        <v>синий</v>
      </c>
      <c r="Y3275" s="60">
        <f t="shared" si="361"/>
        <v>2</v>
      </c>
      <c r="Z3275" s="49">
        <f t="shared" si="362"/>
        <v>246</v>
      </c>
      <c r="AA3275" s="60">
        <f t="shared" si="363"/>
        <v>2246</v>
      </c>
    </row>
    <row r="3276" spans="1:27">
      <c r="A3276" s="84" t="str">
        <f t="shared" si="358"/>
        <v>772010221</v>
      </c>
      <c r="B3276" s="84" t="str">
        <f t="shared" si="359"/>
        <v>02-246-16</v>
      </c>
      <c r="C3276" s="113" t="s">
        <v>5756</v>
      </c>
      <c r="D3276" s="113" t="s">
        <v>5754</v>
      </c>
      <c r="E3276" s="113" t="s">
        <v>788</v>
      </c>
      <c r="F3276" s="114">
        <v>61</v>
      </c>
      <c r="G3276" s="113" t="s">
        <v>2334</v>
      </c>
      <c r="H3276" s="113" t="s">
        <v>71</v>
      </c>
      <c r="I3276" s="113" t="s">
        <v>1408</v>
      </c>
      <c r="J3276" s="113" t="s">
        <v>327</v>
      </c>
      <c r="K3276" s="113" t="s">
        <v>382</v>
      </c>
      <c r="L3276" s="113" t="s">
        <v>420</v>
      </c>
      <c r="M3276" s="113" t="s">
        <v>388</v>
      </c>
      <c r="N3276" s="113" t="s">
        <v>44</v>
      </c>
      <c r="O3276" s="113" t="s">
        <v>386</v>
      </c>
      <c r="P3276" s="113" t="s">
        <v>824</v>
      </c>
      <c r="Q3276" s="113">
        <v>21</v>
      </c>
      <c r="R3276" s="113" t="s">
        <v>71</v>
      </c>
      <c r="S3276" s="84" t="str">
        <f t="shared" si="357"/>
        <v>BASEBALL CASHMERE</v>
      </c>
      <c r="T3276" s="84" t="str">
        <f t="shared" si="360"/>
        <v>синий</v>
      </c>
      <c r="Y3276" s="60">
        <f t="shared" si="361"/>
        <v>2</v>
      </c>
      <c r="Z3276" s="49">
        <f t="shared" si="362"/>
        <v>246</v>
      </c>
      <c r="AA3276" s="60">
        <f t="shared" si="363"/>
        <v>2246</v>
      </c>
    </row>
    <row r="3277" spans="1:27">
      <c r="A3277" s="84" t="str">
        <f t="shared" si="358"/>
        <v>772010221</v>
      </c>
      <c r="B3277" s="84" t="str">
        <f t="shared" si="359"/>
        <v>02-246-16</v>
      </c>
      <c r="C3277" s="113" t="s">
        <v>5757</v>
      </c>
      <c r="D3277" s="113" t="s">
        <v>5754</v>
      </c>
      <c r="E3277" s="113" t="s">
        <v>789</v>
      </c>
      <c r="F3277" s="114">
        <v>63</v>
      </c>
      <c r="G3277" s="113" t="s">
        <v>2334</v>
      </c>
      <c r="H3277" s="113" t="s">
        <v>71</v>
      </c>
      <c r="I3277" s="113" t="s">
        <v>1408</v>
      </c>
      <c r="J3277" s="113" t="s">
        <v>327</v>
      </c>
      <c r="K3277" s="113" t="s">
        <v>382</v>
      </c>
      <c r="L3277" s="113" t="s">
        <v>420</v>
      </c>
      <c r="M3277" s="113" t="s">
        <v>388</v>
      </c>
      <c r="N3277" s="113" t="s">
        <v>44</v>
      </c>
      <c r="O3277" s="113" t="s">
        <v>386</v>
      </c>
      <c r="P3277" s="113" t="s">
        <v>824</v>
      </c>
      <c r="Q3277" s="113">
        <v>21</v>
      </c>
      <c r="R3277" s="113" t="s">
        <v>71</v>
      </c>
      <c r="S3277" s="84" t="str">
        <f t="shared" si="357"/>
        <v>BASEBALL CASHMERE</v>
      </c>
      <c r="T3277" s="84" t="str">
        <f t="shared" si="360"/>
        <v>синий</v>
      </c>
      <c r="Y3277" s="60">
        <f t="shared" si="361"/>
        <v>2</v>
      </c>
      <c r="Z3277" s="49">
        <f t="shared" si="362"/>
        <v>246</v>
      </c>
      <c r="AA3277" s="60">
        <f t="shared" si="363"/>
        <v>2246</v>
      </c>
    </row>
    <row r="3278" spans="1:27">
      <c r="A3278" s="84" t="str">
        <f t="shared" si="358"/>
        <v>7720304221</v>
      </c>
      <c r="B3278" s="84" t="str">
        <f t="shared" si="359"/>
        <v>02-641-78</v>
      </c>
      <c r="C3278" s="113" t="s">
        <v>5758</v>
      </c>
      <c r="D3278" s="113" t="s">
        <v>5759</v>
      </c>
      <c r="E3278" s="113" t="s">
        <v>787</v>
      </c>
      <c r="F3278" s="114">
        <v>57</v>
      </c>
      <c r="G3278" s="113" t="s">
        <v>5569</v>
      </c>
      <c r="H3278" s="113" t="s">
        <v>71</v>
      </c>
      <c r="I3278" s="113" t="s">
        <v>1018</v>
      </c>
      <c r="J3278" s="113" t="s">
        <v>327</v>
      </c>
      <c r="K3278" s="113" t="s">
        <v>382</v>
      </c>
      <c r="L3278" s="113" t="s">
        <v>420</v>
      </c>
      <c r="M3278" s="113" t="s">
        <v>388</v>
      </c>
      <c r="N3278" s="113" t="s">
        <v>44</v>
      </c>
      <c r="O3278" s="113" t="s">
        <v>386</v>
      </c>
      <c r="P3278" s="113" t="s">
        <v>824</v>
      </c>
      <c r="Q3278" s="113">
        <v>221</v>
      </c>
      <c r="R3278" s="113" t="s">
        <v>71</v>
      </c>
      <c r="S3278" s="84" t="str">
        <f t="shared" si="357"/>
        <v>BASEBALL CAP WOOL CHECK</v>
      </c>
      <c r="T3278" s="84" t="str">
        <f t="shared" si="360"/>
        <v>синий</v>
      </c>
      <c r="Y3278" s="60">
        <f t="shared" si="361"/>
        <v>2</v>
      </c>
      <c r="Z3278" s="49">
        <f t="shared" si="362"/>
        <v>641</v>
      </c>
      <c r="AA3278" s="60">
        <f t="shared" si="363"/>
        <v>2641</v>
      </c>
    </row>
    <row r="3279" spans="1:27">
      <c r="A3279" s="84" t="str">
        <f t="shared" si="358"/>
        <v>7720304221</v>
      </c>
      <c r="B3279" s="84" t="str">
        <f t="shared" si="359"/>
        <v>02-641-78</v>
      </c>
      <c r="C3279" s="113" t="s">
        <v>5760</v>
      </c>
      <c r="D3279" s="113" t="s">
        <v>5759</v>
      </c>
      <c r="E3279" s="113" t="s">
        <v>785</v>
      </c>
      <c r="F3279" s="114">
        <v>59</v>
      </c>
      <c r="G3279" s="113" t="s">
        <v>5569</v>
      </c>
      <c r="H3279" s="113" t="s">
        <v>71</v>
      </c>
      <c r="I3279" s="113" t="s">
        <v>1018</v>
      </c>
      <c r="J3279" s="113" t="s">
        <v>327</v>
      </c>
      <c r="K3279" s="113" t="s">
        <v>382</v>
      </c>
      <c r="L3279" s="113" t="s">
        <v>420</v>
      </c>
      <c r="M3279" s="113" t="s">
        <v>388</v>
      </c>
      <c r="N3279" s="113" t="s">
        <v>44</v>
      </c>
      <c r="O3279" s="113" t="s">
        <v>386</v>
      </c>
      <c r="P3279" s="113" t="s">
        <v>824</v>
      </c>
      <c r="Q3279" s="113">
        <v>221</v>
      </c>
      <c r="R3279" s="113" t="s">
        <v>71</v>
      </c>
      <c r="S3279" s="84" t="str">
        <f t="shared" si="357"/>
        <v>BASEBALL CAP WOOL CHECK</v>
      </c>
      <c r="T3279" s="84" t="str">
        <f t="shared" si="360"/>
        <v>синий</v>
      </c>
      <c r="Y3279" s="60">
        <f t="shared" si="361"/>
        <v>2</v>
      </c>
      <c r="Z3279" s="49">
        <f t="shared" si="362"/>
        <v>641</v>
      </c>
      <c r="AA3279" s="60">
        <f t="shared" si="363"/>
        <v>2641</v>
      </c>
    </row>
    <row r="3280" spans="1:27">
      <c r="A3280" s="84" t="str">
        <f t="shared" si="358"/>
        <v>7720304221</v>
      </c>
      <c r="B3280" s="84" t="str">
        <f t="shared" si="359"/>
        <v>02-641-78</v>
      </c>
      <c r="C3280" s="113" t="s">
        <v>5761</v>
      </c>
      <c r="D3280" s="113" t="s">
        <v>5759</v>
      </c>
      <c r="E3280" s="113" t="s">
        <v>788</v>
      </c>
      <c r="F3280" s="114">
        <v>61</v>
      </c>
      <c r="G3280" s="113" t="s">
        <v>5569</v>
      </c>
      <c r="H3280" s="113" t="s">
        <v>71</v>
      </c>
      <c r="I3280" s="113" t="s">
        <v>1018</v>
      </c>
      <c r="J3280" s="113" t="s">
        <v>327</v>
      </c>
      <c r="K3280" s="113" t="s">
        <v>382</v>
      </c>
      <c r="L3280" s="113" t="s">
        <v>420</v>
      </c>
      <c r="M3280" s="113" t="s">
        <v>388</v>
      </c>
      <c r="N3280" s="113" t="s">
        <v>44</v>
      </c>
      <c r="O3280" s="113" t="s">
        <v>386</v>
      </c>
      <c r="P3280" s="113" t="s">
        <v>824</v>
      </c>
      <c r="Q3280" s="113">
        <v>221</v>
      </c>
      <c r="R3280" s="113" t="s">
        <v>71</v>
      </c>
      <c r="S3280" s="84" t="str">
        <f t="shared" si="357"/>
        <v>BASEBALL CAP WOOL CHECK</v>
      </c>
      <c r="T3280" s="84" t="str">
        <f t="shared" si="360"/>
        <v>синий</v>
      </c>
      <c r="Y3280" s="60">
        <f t="shared" si="361"/>
        <v>2</v>
      </c>
      <c r="Z3280" s="49">
        <f t="shared" si="362"/>
        <v>641</v>
      </c>
      <c r="AA3280" s="60">
        <f t="shared" si="363"/>
        <v>2641</v>
      </c>
    </row>
    <row r="3281" spans="1:27">
      <c r="A3281" s="84" t="str">
        <f t="shared" si="358"/>
        <v>7720502351</v>
      </c>
      <c r="B3281" s="84" t="str">
        <f t="shared" si="359"/>
        <v>02-072-07</v>
      </c>
      <c r="C3281" s="113" t="s">
        <v>5762</v>
      </c>
      <c r="D3281" s="113" t="s">
        <v>5763</v>
      </c>
      <c r="E3281" s="113" t="s">
        <v>790</v>
      </c>
      <c r="F3281" s="114">
        <v>55</v>
      </c>
      <c r="G3281" s="113" t="s">
        <v>1012</v>
      </c>
      <c r="H3281" s="113" t="s">
        <v>269</v>
      </c>
      <c r="I3281" s="113" t="s">
        <v>1018</v>
      </c>
      <c r="J3281" s="113" t="s">
        <v>327</v>
      </c>
      <c r="K3281" s="113" t="s">
        <v>382</v>
      </c>
      <c r="L3281" s="113" t="s">
        <v>420</v>
      </c>
      <c r="M3281" s="113" t="s">
        <v>388</v>
      </c>
      <c r="N3281" s="113" t="s">
        <v>44</v>
      </c>
      <c r="O3281" s="113" t="s">
        <v>386</v>
      </c>
      <c r="P3281" s="113" t="s">
        <v>824</v>
      </c>
      <c r="Q3281" s="113">
        <v>351</v>
      </c>
      <c r="R3281" s="113" t="s">
        <v>83</v>
      </c>
      <c r="S3281" s="84" t="str">
        <f t="shared" si="357"/>
        <v>WOOLRICH</v>
      </c>
      <c r="T3281" s="84" t="str">
        <f t="shared" si="360"/>
        <v>темно-зеленый</v>
      </c>
      <c r="Y3281" s="60">
        <f t="shared" si="361"/>
        <v>2</v>
      </c>
      <c r="Z3281" s="49">
        <f t="shared" si="362"/>
        <v>72</v>
      </c>
      <c r="AA3281" s="60">
        <f t="shared" si="363"/>
        <v>2072</v>
      </c>
    </row>
    <row r="3282" spans="1:27">
      <c r="A3282" s="84" t="str">
        <f t="shared" si="358"/>
        <v>7720502351</v>
      </c>
      <c r="B3282" s="84" t="str">
        <f t="shared" si="359"/>
        <v>02-072-07</v>
      </c>
      <c r="C3282" s="113" t="s">
        <v>5764</v>
      </c>
      <c r="D3282" s="113" t="s">
        <v>5763</v>
      </c>
      <c r="E3282" s="113" t="s">
        <v>787</v>
      </c>
      <c r="F3282" s="114">
        <v>57</v>
      </c>
      <c r="G3282" s="113" t="s">
        <v>1012</v>
      </c>
      <c r="H3282" s="113" t="s">
        <v>269</v>
      </c>
      <c r="I3282" s="113" t="s">
        <v>1018</v>
      </c>
      <c r="J3282" s="113" t="s">
        <v>327</v>
      </c>
      <c r="K3282" s="113" t="s">
        <v>382</v>
      </c>
      <c r="L3282" s="113" t="s">
        <v>420</v>
      </c>
      <c r="M3282" s="113" t="s">
        <v>388</v>
      </c>
      <c r="N3282" s="113" t="s">
        <v>44</v>
      </c>
      <c r="O3282" s="113" t="s">
        <v>386</v>
      </c>
      <c r="P3282" s="113" t="s">
        <v>824</v>
      </c>
      <c r="Q3282" s="113">
        <v>351</v>
      </c>
      <c r="R3282" s="113" t="s">
        <v>83</v>
      </c>
      <c r="S3282" s="84" t="str">
        <f t="shared" si="357"/>
        <v>WOOLRICH</v>
      </c>
      <c r="T3282" s="84" t="str">
        <f t="shared" si="360"/>
        <v>темно-зеленый</v>
      </c>
      <c r="Y3282" s="60">
        <f t="shared" si="361"/>
        <v>2</v>
      </c>
      <c r="Z3282" s="49">
        <f t="shared" si="362"/>
        <v>72</v>
      </c>
      <c r="AA3282" s="60">
        <f t="shared" si="363"/>
        <v>2072</v>
      </c>
    </row>
    <row r="3283" spans="1:27">
      <c r="A3283" s="84" t="str">
        <f t="shared" si="358"/>
        <v>7720502351</v>
      </c>
      <c r="B3283" s="84" t="str">
        <f t="shared" si="359"/>
        <v>02-072-07</v>
      </c>
      <c r="C3283" s="113" t="s">
        <v>5765</v>
      </c>
      <c r="D3283" s="113" t="s">
        <v>5763</v>
      </c>
      <c r="E3283" s="113" t="s">
        <v>785</v>
      </c>
      <c r="F3283" s="114">
        <v>59</v>
      </c>
      <c r="G3283" s="113" t="s">
        <v>1012</v>
      </c>
      <c r="H3283" s="113" t="s">
        <v>269</v>
      </c>
      <c r="I3283" s="113" t="s">
        <v>1018</v>
      </c>
      <c r="J3283" s="113" t="s">
        <v>327</v>
      </c>
      <c r="K3283" s="113" t="s">
        <v>382</v>
      </c>
      <c r="L3283" s="113" t="s">
        <v>420</v>
      </c>
      <c r="M3283" s="113" t="s">
        <v>388</v>
      </c>
      <c r="N3283" s="113" t="s">
        <v>44</v>
      </c>
      <c r="O3283" s="113" t="s">
        <v>386</v>
      </c>
      <c r="P3283" s="113" t="s">
        <v>824</v>
      </c>
      <c r="Q3283" s="113">
        <v>351</v>
      </c>
      <c r="R3283" s="113" t="s">
        <v>83</v>
      </c>
      <c r="S3283" s="84" t="str">
        <f t="shared" si="357"/>
        <v>WOOLRICH</v>
      </c>
      <c r="T3283" s="84" t="str">
        <f t="shared" si="360"/>
        <v>темно-зеленый</v>
      </c>
      <c r="Y3283" s="60">
        <f t="shared" si="361"/>
        <v>2</v>
      </c>
      <c r="Z3283" s="49">
        <f t="shared" si="362"/>
        <v>72</v>
      </c>
      <c r="AA3283" s="60">
        <f t="shared" si="363"/>
        <v>2072</v>
      </c>
    </row>
    <row r="3284" spans="1:27">
      <c r="A3284" s="84" t="str">
        <f t="shared" si="358"/>
        <v>7720502351</v>
      </c>
      <c r="B3284" s="84" t="str">
        <f t="shared" si="359"/>
        <v>02-072-07</v>
      </c>
      <c r="C3284" s="113" t="s">
        <v>5766</v>
      </c>
      <c r="D3284" s="113" t="s">
        <v>5763</v>
      </c>
      <c r="E3284" s="113" t="s">
        <v>788</v>
      </c>
      <c r="F3284" s="114">
        <v>61</v>
      </c>
      <c r="G3284" s="113" t="s">
        <v>1012</v>
      </c>
      <c r="H3284" s="113" t="s">
        <v>269</v>
      </c>
      <c r="I3284" s="113" t="s">
        <v>1018</v>
      </c>
      <c r="J3284" s="113" t="s">
        <v>327</v>
      </c>
      <c r="K3284" s="113" t="s">
        <v>382</v>
      </c>
      <c r="L3284" s="113" t="s">
        <v>420</v>
      </c>
      <c r="M3284" s="113" t="s">
        <v>388</v>
      </c>
      <c r="N3284" s="113" t="s">
        <v>44</v>
      </c>
      <c r="O3284" s="113" t="s">
        <v>386</v>
      </c>
      <c r="P3284" s="113" t="s">
        <v>824</v>
      </c>
      <c r="Q3284" s="113">
        <v>351</v>
      </c>
      <c r="R3284" s="113" t="s">
        <v>83</v>
      </c>
      <c r="S3284" s="84" t="str">
        <f t="shared" si="357"/>
        <v>WOOLRICH</v>
      </c>
      <c r="T3284" s="84" t="str">
        <f t="shared" si="360"/>
        <v>темно-зеленый</v>
      </c>
      <c r="Y3284" s="60">
        <f t="shared" si="361"/>
        <v>2</v>
      </c>
      <c r="Z3284" s="49">
        <f t="shared" si="362"/>
        <v>72</v>
      </c>
      <c r="AA3284" s="60">
        <f t="shared" si="363"/>
        <v>2072</v>
      </c>
    </row>
    <row r="3285" spans="1:27">
      <c r="A3285" s="84" t="str">
        <f t="shared" si="358"/>
        <v>7720502351</v>
      </c>
      <c r="B3285" s="84" t="str">
        <f t="shared" si="359"/>
        <v>02-072-07</v>
      </c>
      <c r="C3285" s="113" t="s">
        <v>5767</v>
      </c>
      <c r="D3285" s="113" t="s">
        <v>5763</v>
      </c>
      <c r="E3285" s="113" t="s">
        <v>789</v>
      </c>
      <c r="F3285" s="114">
        <v>63</v>
      </c>
      <c r="G3285" s="113" t="s">
        <v>1012</v>
      </c>
      <c r="H3285" s="113" t="s">
        <v>269</v>
      </c>
      <c r="I3285" s="113" t="s">
        <v>1018</v>
      </c>
      <c r="J3285" s="113" t="s">
        <v>327</v>
      </c>
      <c r="K3285" s="113" t="s">
        <v>382</v>
      </c>
      <c r="L3285" s="113" t="s">
        <v>420</v>
      </c>
      <c r="M3285" s="113" t="s">
        <v>388</v>
      </c>
      <c r="N3285" s="113" t="s">
        <v>44</v>
      </c>
      <c r="O3285" s="113" t="s">
        <v>386</v>
      </c>
      <c r="P3285" s="113" t="s">
        <v>824</v>
      </c>
      <c r="Q3285" s="113">
        <v>351</v>
      </c>
      <c r="R3285" s="113" t="s">
        <v>83</v>
      </c>
      <c r="S3285" s="84" t="str">
        <f t="shared" si="357"/>
        <v>WOOLRICH</v>
      </c>
      <c r="T3285" s="84" t="str">
        <f t="shared" si="360"/>
        <v>темно-зеленый</v>
      </c>
      <c r="Y3285" s="60">
        <f t="shared" si="361"/>
        <v>2</v>
      </c>
      <c r="Z3285" s="49">
        <f t="shared" si="362"/>
        <v>72</v>
      </c>
      <c r="AA3285" s="60">
        <f t="shared" si="363"/>
        <v>2072</v>
      </c>
    </row>
    <row r="3286" spans="1:27">
      <c r="A3286" s="84" t="str">
        <f t="shared" si="358"/>
        <v>77211166</v>
      </c>
      <c r="B3286" s="84" t="str">
        <f t="shared" si="359"/>
        <v>02-643-14</v>
      </c>
      <c r="C3286" s="113" t="s">
        <v>5768</v>
      </c>
      <c r="D3286" s="113" t="s">
        <v>5769</v>
      </c>
      <c r="E3286" s="113" t="s">
        <v>800</v>
      </c>
      <c r="F3286" s="114">
        <v>0</v>
      </c>
      <c r="G3286" s="113" t="s">
        <v>5770</v>
      </c>
      <c r="H3286" s="113" t="s">
        <v>86</v>
      </c>
      <c r="I3286" s="113" t="s">
        <v>3748</v>
      </c>
      <c r="J3286" s="113" t="s">
        <v>356</v>
      </c>
      <c r="K3286" s="113" t="s">
        <v>382</v>
      </c>
      <c r="L3286" s="113" t="s">
        <v>420</v>
      </c>
      <c r="M3286" s="113" t="s">
        <v>388</v>
      </c>
      <c r="N3286" s="113" t="s">
        <v>43</v>
      </c>
      <c r="O3286" s="113" t="s">
        <v>386</v>
      </c>
      <c r="P3286" s="113" t="s">
        <v>824</v>
      </c>
      <c r="Q3286" s="113">
        <v>6</v>
      </c>
      <c r="R3286" s="113" t="s">
        <v>83</v>
      </c>
      <c r="S3286" s="84" t="str">
        <f t="shared" si="357"/>
        <v>BASEBALL CAP DUCK</v>
      </c>
      <c r="T3286" s="84" t="str">
        <f t="shared" si="360"/>
        <v>коричневый</v>
      </c>
      <c r="Y3286" s="60">
        <f t="shared" si="361"/>
        <v>2</v>
      </c>
      <c r="Z3286" s="49">
        <f t="shared" si="362"/>
        <v>643</v>
      </c>
      <c r="AA3286" s="60">
        <f t="shared" si="363"/>
        <v>2643</v>
      </c>
    </row>
    <row r="3287" spans="1:27">
      <c r="A3287" s="84" t="str">
        <f t="shared" si="358"/>
        <v>77511843</v>
      </c>
      <c r="B3287" s="84" t="str">
        <f t="shared" si="359"/>
        <v>02-644-08</v>
      </c>
      <c r="C3287" s="113" t="s">
        <v>5771</v>
      </c>
      <c r="D3287" s="113" t="s">
        <v>5772</v>
      </c>
      <c r="E3287" s="113" t="s">
        <v>800</v>
      </c>
      <c r="F3287" s="114">
        <v>0</v>
      </c>
      <c r="G3287" s="113" t="s">
        <v>5773</v>
      </c>
      <c r="H3287" s="113" t="s">
        <v>83</v>
      </c>
      <c r="I3287" s="113" t="s">
        <v>5774</v>
      </c>
      <c r="J3287" s="113" t="s">
        <v>356</v>
      </c>
      <c r="K3287" s="113" t="s">
        <v>382</v>
      </c>
      <c r="L3287" s="113" t="s">
        <v>420</v>
      </c>
      <c r="M3287" s="113" t="s">
        <v>388</v>
      </c>
      <c r="N3287" s="113" t="s">
        <v>43</v>
      </c>
      <c r="O3287" s="113" t="s">
        <v>386</v>
      </c>
      <c r="P3287" s="113" t="s">
        <v>824</v>
      </c>
      <c r="Q3287" s="113">
        <v>3</v>
      </c>
      <c r="R3287" s="113" t="s">
        <v>83</v>
      </c>
      <c r="S3287" s="84" t="str">
        <f t="shared" si="357"/>
        <v>TRUCKER CAP CAMPING YETI</v>
      </c>
      <c r="T3287" s="84" t="str">
        <f t="shared" si="360"/>
        <v>серый</v>
      </c>
      <c r="Y3287" s="60">
        <f t="shared" si="361"/>
        <v>2</v>
      </c>
      <c r="Z3287" s="49">
        <f t="shared" si="362"/>
        <v>644</v>
      </c>
      <c r="AA3287" s="60">
        <f t="shared" si="363"/>
        <v>2644</v>
      </c>
    </row>
    <row r="3288" spans="1:27">
      <c r="A3288" s="84" t="str">
        <f t="shared" si="358"/>
        <v>77511845</v>
      </c>
      <c r="B3288" s="84" t="str">
        <f t="shared" si="359"/>
        <v>02-644-03</v>
      </c>
      <c r="C3288" s="113" t="s">
        <v>5775</v>
      </c>
      <c r="D3288" s="113" t="s">
        <v>5776</v>
      </c>
      <c r="E3288" s="113" t="s">
        <v>800</v>
      </c>
      <c r="F3288" s="114">
        <v>0</v>
      </c>
      <c r="G3288" s="113" t="s">
        <v>5773</v>
      </c>
      <c r="H3288" s="113" t="s">
        <v>195</v>
      </c>
      <c r="I3288" s="113" t="s">
        <v>5774</v>
      </c>
      <c r="J3288" s="113" t="s">
        <v>356</v>
      </c>
      <c r="K3288" s="113" t="s">
        <v>382</v>
      </c>
      <c r="L3288" s="113" t="s">
        <v>420</v>
      </c>
      <c r="M3288" s="113" t="s">
        <v>388</v>
      </c>
      <c r="N3288" s="113" t="s">
        <v>43</v>
      </c>
      <c r="O3288" s="113" t="s">
        <v>386</v>
      </c>
      <c r="P3288" s="113" t="s">
        <v>824</v>
      </c>
      <c r="Q3288" s="113">
        <v>5</v>
      </c>
      <c r="R3288" s="113" t="s">
        <v>195</v>
      </c>
      <c r="S3288" s="84" t="str">
        <f t="shared" si="357"/>
        <v>TRUCKER CAP CAMPING YETI</v>
      </c>
      <c r="T3288" s="84" t="str">
        <f t="shared" si="360"/>
        <v>оливковый</v>
      </c>
      <c r="Y3288" s="60">
        <f t="shared" si="361"/>
        <v>2</v>
      </c>
      <c r="Z3288" s="49">
        <f t="shared" si="362"/>
        <v>644</v>
      </c>
      <c r="AA3288" s="60">
        <f t="shared" si="363"/>
        <v>2644</v>
      </c>
    </row>
    <row r="3289" spans="1:27">
      <c r="A3289" s="84" t="str">
        <f t="shared" si="358"/>
        <v>6210505321</v>
      </c>
      <c r="B3289" s="84" t="str">
        <f t="shared" si="359"/>
        <v>02-069-16</v>
      </c>
      <c r="C3289" s="113" t="s">
        <v>5777</v>
      </c>
      <c r="D3289" s="113" t="s">
        <v>5778</v>
      </c>
      <c r="E3289" s="113" t="s">
        <v>787</v>
      </c>
      <c r="F3289" s="114">
        <v>57</v>
      </c>
      <c r="G3289" s="113" t="s">
        <v>985</v>
      </c>
      <c r="H3289" s="113" t="s">
        <v>252</v>
      </c>
      <c r="I3289" s="113" t="s">
        <v>986</v>
      </c>
      <c r="J3289" s="113" t="s">
        <v>336</v>
      </c>
      <c r="K3289" s="113" t="s">
        <v>382</v>
      </c>
      <c r="L3289" s="113" t="s">
        <v>420</v>
      </c>
      <c r="M3289" s="113" t="s">
        <v>388</v>
      </c>
      <c r="N3289" s="113" t="s">
        <v>44</v>
      </c>
      <c r="O3289" s="113" t="s">
        <v>433</v>
      </c>
      <c r="P3289" s="113" t="s">
        <v>824</v>
      </c>
      <c r="Q3289" s="113">
        <v>321</v>
      </c>
      <c r="R3289" s="113" t="s">
        <v>71</v>
      </c>
      <c r="S3289" s="84" t="str">
        <f t="shared" si="357"/>
        <v>KENT EF</v>
      </c>
      <c r="T3289" s="84" t="str">
        <f t="shared" si="360"/>
        <v>синий / красный</v>
      </c>
      <c r="Y3289" s="60">
        <f t="shared" si="361"/>
        <v>2</v>
      </c>
      <c r="Z3289" s="49">
        <f t="shared" si="362"/>
        <v>69</v>
      </c>
      <c r="AA3289" s="60">
        <f t="shared" si="363"/>
        <v>2069</v>
      </c>
    </row>
    <row r="3290" spans="1:27">
      <c r="A3290" s="84" t="str">
        <f t="shared" si="358"/>
        <v>6210505321</v>
      </c>
      <c r="B3290" s="84" t="str">
        <f t="shared" si="359"/>
        <v>02-069-16</v>
      </c>
      <c r="C3290" s="113" t="s">
        <v>5779</v>
      </c>
      <c r="D3290" s="113" t="s">
        <v>5778</v>
      </c>
      <c r="E3290" s="113" t="s">
        <v>785</v>
      </c>
      <c r="F3290" s="114">
        <v>59</v>
      </c>
      <c r="G3290" s="113" t="s">
        <v>985</v>
      </c>
      <c r="H3290" s="113" t="s">
        <v>252</v>
      </c>
      <c r="I3290" s="113" t="s">
        <v>986</v>
      </c>
      <c r="J3290" s="113" t="s">
        <v>336</v>
      </c>
      <c r="K3290" s="113" t="s">
        <v>382</v>
      </c>
      <c r="L3290" s="113" t="s">
        <v>420</v>
      </c>
      <c r="M3290" s="113" t="s">
        <v>388</v>
      </c>
      <c r="N3290" s="113" t="s">
        <v>44</v>
      </c>
      <c r="O3290" s="113" t="s">
        <v>433</v>
      </c>
      <c r="P3290" s="113" t="s">
        <v>824</v>
      </c>
      <c r="Q3290" s="113">
        <v>321</v>
      </c>
      <c r="R3290" s="113" t="s">
        <v>71</v>
      </c>
      <c r="S3290" s="84" t="str">
        <f t="shared" si="357"/>
        <v>KENT EF</v>
      </c>
      <c r="T3290" s="84" t="str">
        <f t="shared" si="360"/>
        <v>синий / красный</v>
      </c>
      <c r="Y3290" s="60">
        <f t="shared" si="361"/>
        <v>2</v>
      </c>
      <c r="Z3290" s="49">
        <f t="shared" si="362"/>
        <v>69</v>
      </c>
      <c r="AA3290" s="60">
        <f t="shared" si="363"/>
        <v>2069</v>
      </c>
    </row>
    <row r="3291" spans="1:27">
      <c r="A3291" s="84" t="str">
        <f t="shared" si="358"/>
        <v>6210505321</v>
      </c>
      <c r="B3291" s="84" t="str">
        <f t="shared" si="359"/>
        <v>02-069-16</v>
      </c>
      <c r="C3291" s="113" t="s">
        <v>5780</v>
      </c>
      <c r="D3291" s="113" t="s">
        <v>5778</v>
      </c>
      <c r="E3291" s="113" t="s">
        <v>788</v>
      </c>
      <c r="F3291" s="114">
        <v>61</v>
      </c>
      <c r="G3291" s="113" t="s">
        <v>985</v>
      </c>
      <c r="H3291" s="113" t="s">
        <v>252</v>
      </c>
      <c r="I3291" s="113" t="s">
        <v>986</v>
      </c>
      <c r="J3291" s="113" t="s">
        <v>336</v>
      </c>
      <c r="K3291" s="113" t="s">
        <v>382</v>
      </c>
      <c r="L3291" s="113" t="s">
        <v>420</v>
      </c>
      <c r="M3291" s="113" t="s">
        <v>388</v>
      </c>
      <c r="N3291" s="113" t="s">
        <v>44</v>
      </c>
      <c r="O3291" s="113" t="s">
        <v>433</v>
      </c>
      <c r="P3291" s="113" t="s">
        <v>824</v>
      </c>
      <c r="Q3291" s="113">
        <v>321</v>
      </c>
      <c r="R3291" s="113" t="s">
        <v>71</v>
      </c>
      <c r="S3291" s="84" t="str">
        <f t="shared" si="357"/>
        <v>KENT EF</v>
      </c>
      <c r="T3291" s="84" t="str">
        <f t="shared" si="360"/>
        <v>синий / красный</v>
      </c>
      <c r="Y3291" s="60">
        <f t="shared" si="361"/>
        <v>2</v>
      </c>
      <c r="Z3291" s="49">
        <f t="shared" si="362"/>
        <v>69</v>
      </c>
      <c r="AA3291" s="60">
        <f t="shared" si="363"/>
        <v>2069</v>
      </c>
    </row>
    <row r="3292" spans="1:27">
      <c r="A3292" s="84" t="str">
        <f t="shared" si="358"/>
        <v>6610316261</v>
      </c>
      <c r="B3292" s="84" t="str">
        <f t="shared" si="359"/>
        <v>02-645-00</v>
      </c>
      <c r="C3292" s="113" t="s">
        <v>5781</v>
      </c>
      <c r="D3292" s="113" t="s">
        <v>5782</v>
      </c>
      <c r="E3292" s="113" t="s">
        <v>787</v>
      </c>
      <c r="F3292" s="114">
        <v>57</v>
      </c>
      <c r="G3292" s="113" t="s">
        <v>5783</v>
      </c>
      <c r="H3292" s="113" t="s">
        <v>240</v>
      </c>
      <c r="I3292" s="113" t="s">
        <v>1018</v>
      </c>
      <c r="J3292" s="113" t="s">
        <v>320</v>
      </c>
      <c r="K3292" s="113" t="s">
        <v>382</v>
      </c>
      <c r="L3292" s="113" t="s">
        <v>420</v>
      </c>
      <c r="M3292" s="113" t="s">
        <v>388</v>
      </c>
      <c r="N3292" s="113" t="s">
        <v>44</v>
      </c>
      <c r="O3292" s="113" t="s">
        <v>433</v>
      </c>
      <c r="P3292" s="113" t="s">
        <v>824</v>
      </c>
      <c r="Q3292" s="113">
        <v>261</v>
      </c>
      <c r="R3292" s="113" t="s">
        <v>199</v>
      </c>
      <c r="S3292" s="84" t="str">
        <f t="shared" si="357"/>
        <v>TEXAS WOOL CHECK</v>
      </c>
      <c r="T3292" s="84" t="str">
        <f t="shared" si="360"/>
        <v>серый / коричневый</v>
      </c>
      <c r="Y3292" s="60">
        <f t="shared" si="361"/>
        <v>2</v>
      </c>
      <c r="Z3292" s="49">
        <f t="shared" si="362"/>
        <v>645</v>
      </c>
      <c r="AA3292" s="60">
        <f t="shared" si="363"/>
        <v>2645</v>
      </c>
    </row>
    <row r="3293" spans="1:27">
      <c r="A3293" s="84" t="str">
        <f t="shared" si="358"/>
        <v>6610316261</v>
      </c>
      <c r="B3293" s="84" t="str">
        <f t="shared" si="359"/>
        <v>02-645-00</v>
      </c>
      <c r="C3293" s="113" t="s">
        <v>5784</v>
      </c>
      <c r="D3293" s="113" t="s">
        <v>5782</v>
      </c>
      <c r="E3293" s="113" t="s">
        <v>785</v>
      </c>
      <c r="F3293" s="114">
        <v>59</v>
      </c>
      <c r="G3293" s="113" t="s">
        <v>5783</v>
      </c>
      <c r="H3293" s="113" t="s">
        <v>240</v>
      </c>
      <c r="I3293" s="113" t="s">
        <v>1018</v>
      </c>
      <c r="J3293" s="113" t="s">
        <v>320</v>
      </c>
      <c r="K3293" s="113" t="s">
        <v>382</v>
      </c>
      <c r="L3293" s="113" t="s">
        <v>420</v>
      </c>
      <c r="M3293" s="113" t="s">
        <v>388</v>
      </c>
      <c r="N3293" s="113" t="s">
        <v>44</v>
      </c>
      <c r="O3293" s="113" t="s">
        <v>433</v>
      </c>
      <c r="P3293" s="113" t="s">
        <v>824</v>
      </c>
      <c r="Q3293" s="113">
        <v>261</v>
      </c>
      <c r="R3293" s="113" t="s">
        <v>199</v>
      </c>
      <c r="S3293" s="84" t="str">
        <f t="shared" si="357"/>
        <v>TEXAS WOOL CHECK</v>
      </c>
      <c r="T3293" s="84" t="str">
        <f t="shared" si="360"/>
        <v>серый / коричневый</v>
      </c>
      <c r="Y3293" s="60">
        <f t="shared" si="361"/>
        <v>2</v>
      </c>
      <c r="Z3293" s="49">
        <f t="shared" si="362"/>
        <v>645</v>
      </c>
      <c r="AA3293" s="60">
        <f t="shared" si="363"/>
        <v>2645</v>
      </c>
    </row>
    <row r="3294" spans="1:27">
      <c r="A3294" s="84" t="str">
        <f t="shared" si="358"/>
        <v>6610316261</v>
      </c>
      <c r="B3294" s="84" t="str">
        <f t="shared" si="359"/>
        <v>02-645-00</v>
      </c>
      <c r="C3294" s="113" t="s">
        <v>5785</v>
      </c>
      <c r="D3294" s="113" t="s">
        <v>5782</v>
      </c>
      <c r="E3294" s="113" t="s">
        <v>788</v>
      </c>
      <c r="F3294" s="114">
        <v>61</v>
      </c>
      <c r="G3294" s="113" t="s">
        <v>5783</v>
      </c>
      <c r="H3294" s="113" t="s">
        <v>240</v>
      </c>
      <c r="I3294" s="113" t="s">
        <v>1018</v>
      </c>
      <c r="J3294" s="113" t="s">
        <v>320</v>
      </c>
      <c r="K3294" s="113" t="s">
        <v>382</v>
      </c>
      <c r="L3294" s="113" t="s">
        <v>420</v>
      </c>
      <c r="M3294" s="113" t="s">
        <v>388</v>
      </c>
      <c r="N3294" s="113" t="s">
        <v>44</v>
      </c>
      <c r="O3294" s="113" t="s">
        <v>433</v>
      </c>
      <c r="P3294" s="113" t="s">
        <v>824</v>
      </c>
      <c r="Q3294" s="113">
        <v>261</v>
      </c>
      <c r="R3294" s="113" t="s">
        <v>199</v>
      </c>
      <c r="S3294" s="84" t="str">
        <f t="shared" si="357"/>
        <v>TEXAS WOOL CHECK</v>
      </c>
      <c r="T3294" s="84" t="str">
        <f t="shared" si="360"/>
        <v>серый / коричневый</v>
      </c>
      <c r="Y3294" s="60">
        <f t="shared" si="361"/>
        <v>2</v>
      </c>
      <c r="Z3294" s="49">
        <f t="shared" si="362"/>
        <v>645</v>
      </c>
      <c r="AA3294" s="60">
        <f t="shared" si="363"/>
        <v>2645</v>
      </c>
    </row>
    <row r="3295" spans="1:27">
      <c r="A3295" s="84" t="str">
        <f t="shared" si="358"/>
        <v>6610316261</v>
      </c>
      <c r="B3295" s="84" t="str">
        <f t="shared" si="359"/>
        <v>02-645-00</v>
      </c>
      <c r="C3295" s="113" t="s">
        <v>5786</v>
      </c>
      <c r="D3295" s="113" t="s">
        <v>5782</v>
      </c>
      <c r="E3295" s="113" t="s">
        <v>789</v>
      </c>
      <c r="F3295" s="114">
        <v>63</v>
      </c>
      <c r="G3295" s="113" t="s">
        <v>5783</v>
      </c>
      <c r="H3295" s="113" t="s">
        <v>240</v>
      </c>
      <c r="I3295" s="113" t="s">
        <v>1018</v>
      </c>
      <c r="J3295" s="113" t="s">
        <v>320</v>
      </c>
      <c r="K3295" s="113" t="s">
        <v>382</v>
      </c>
      <c r="L3295" s="113" t="s">
        <v>420</v>
      </c>
      <c r="M3295" s="113" t="s">
        <v>388</v>
      </c>
      <c r="N3295" s="113" t="s">
        <v>44</v>
      </c>
      <c r="O3295" s="113" t="s">
        <v>433</v>
      </c>
      <c r="P3295" s="113" t="s">
        <v>824</v>
      </c>
      <c r="Q3295" s="113">
        <v>261</v>
      </c>
      <c r="R3295" s="113" t="s">
        <v>199</v>
      </c>
      <c r="S3295" s="84" t="str">
        <f t="shared" si="357"/>
        <v>TEXAS WOOL CHECK</v>
      </c>
      <c r="T3295" s="84" t="str">
        <f t="shared" si="360"/>
        <v>серый / коричневый</v>
      </c>
      <c r="Y3295" s="60">
        <f t="shared" si="361"/>
        <v>2</v>
      </c>
      <c r="Z3295" s="49">
        <f t="shared" si="362"/>
        <v>645</v>
      </c>
      <c r="AA3295" s="60">
        <f t="shared" si="363"/>
        <v>2645</v>
      </c>
    </row>
    <row r="3296" spans="1:27">
      <c r="A3296" s="84" t="str">
        <f t="shared" si="358"/>
        <v>6620505321</v>
      </c>
      <c r="B3296" s="84" t="str">
        <f t="shared" si="359"/>
        <v>02-070-16</v>
      </c>
      <c r="C3296" s="113" t="s">
        <v>5787</v>
      </c>
      <c r="D3296" s="113" t="s">
        <v>5788</v>
      </c>
      <c r="E3296" s="113" t="s">
        <v>813</v>
      </c>
      <c r="F3296" s="114">
        <v>56</v>
      </c>
      <c r="G3296" s="113" t="s">
        <v>997</v>
      </c>
      <c r="H3296" s="113" t="s">
        <v>55</v>
      </c>
      <c r="I3296" s="113" t="s">
        <v>986</v>
      </c>
      <c r="J3296" s="113" t="s">
        <v>320</v>
      </c>
      <c r="K3296" s="113" t="s">
        <v>382</v>
      </c>
      <c r="L3296" s="113" t="s">
        <v>420</v>
      </c>
      <c r="M3296" s="113" t="s">
        <v>388</v>
      </c>
      <c r="N3296" s="113" t="s">
        <v>44</v>
      </c>
      <c r="O3296" s="113" t="s">
        <v>433</v>
      </c>
      <c r="P3296" s="113" t="s">
        <v>824</v>
      </c>
      <c r="Q3296" s="113">
        <v>321</v>
      </c>
      <c r="R3296" s="113" t="s">
        <v>71</v>
      </c>
      <c r="S3296" s="84" t="str">
        <f t="shared" si="357"/>
        <v>DUCK</v>
      </c>
      <c r="T3296" s="84" t="str">
        <f t="shared" si="360"/>
        <v>темно-синий</v>
      </c>
      <c r="Y3296" s="60">
        <f t="shared" si="361"/>
        <v>2</v>
      </c>
      <c r="Z3296" s="49">
        <f t="shared" si="362"/>
        <v>70</v>
      </c>
      <c r="AA3296" s="60">
        <f t="shared" si="363"/>
        <v>2070</v>
      </c>
    </row>
    <row r="3297" spans="1:27">
      <c r="A3297" s="84" t="str">
        <f t="shared" si="358"/>
        <v>6620505321</v>
      </c>
      <c r="B3297" s="84" t="str">
        <f t="shared" si="359"/>
        <v>02-070-16</v>
      </c>
      <c r="C3297" s="113" t="s">
        <v>5789</v>
      </c>
      <c r="D3297" s="113" t="s">
        <v>5788</v>
      </c>
      <c r="E3297" s="113" t="s">
        <v>787</v>
      </c>
      <c r="F3297" s="114">
        <v>57</v>
      </c>
      <c r="G3297" s="113" t="s">
        <v>997</v>
      </c>
      <c r="H3297" s="113" t="s">
        <v>55</v>
      </c>
      <c r="I3297" s="113" t="s">
        <v>986</v>
      </c>
      <c r="J3297" s="113" t="s">
        <v>320</v>
      </c>
      <c r="K3297" s="113" t="s">
        <v>382</v>
      </c>
      <c r="L3297" s="113" t="s">
        <v>420</v>
      </c>
      <c r="M3297" s="113" t="s">
        <v>388</v>
      </c>
      <c r="N3297" s="113" t="s">
        <v>44</v>
      </c>
      <c r="O3297" s="113" t="s">
        <v>433</v>
      </c>
      <c r="P3297" s="113" t="s">
        <v>824</v>
      </c>
      <c r="Q3297" s="113">
        <v>321</v>
      </c>
      <c r="R3297" s="113" t="s">
        <v>71</v>
      </c>
      <c r="S3297" s="84" t="str">
        <f t="shared" si="357"/>
        <v>DUCK</v>
      </c>
      <c r="T3297" s="84" t="str">
        <f t="shared" si="360"/>
        <v>темно-синий</v>
      </c>
      <c r="Y3297" s="60">
        <f t="shared" si="361"/>
        <v>2</v>
      </c>
      <c r="Z3297" s="49">
        <f t="shared" si="362"/>
        <v>70</v>
      </c>
      <c r="AA3297" s="60">
        <f t="shared" si="363"/>
        <v>2070</v>
      </c>
    </row>
    <row r="3298" spans="1:27">
      <c r="A3298" s="84" t="str">
        <f t="shared" si="358"/>
        <v>6620505321</v>
      </c>
      <c r="B3298" s="84" t="str">
        <f t="shared" si="359"/>
        <v>02-070-16</v>
      </c>
      <c r="C3298" s="113" t="s">
        <v>5790</v>
      </c>
      <c r="D3298" s="113" t="s">
        <v>5788</v>
      </c>
      <c r="E3298" s="113" t="s">
        <v>797</v>
      </c>
      <c r="F3298" s="114">
        <v>58</v>
      </c>
      <c r="G3298" s="113" t="s">
        <v>997</v>
      </c>
      <c r="H3298" s="113" t="s">
        <v>55</v>
      </c>
      <c r="I3298" s="113" t="s">
        <v>986</v>
      </c>
      <c r="J3298" s="113" t="s">
        <v>320</v>
      </c>
      <c r="K3298" s="113" t="s">
        <v>382</v>
      </c>
      <c r="L3298" s="113" t="s">
        <v>420</v>
      </c>
      <c r="M3298" s="113" t="s">
        <v>388</v>
      </c>
      <c r="N3298" s="113" t="s">
        <v>44</v>
      </c>
      <c r="O3298" s="113" t="s">
        <v>433</v>
      </c>
      <c r="P3298" s="113" t="s">
        <v>824</v>
      </c>
      <c r="Q3298" s="113">
        <v>321</v>
      </c>
      <c r="R3298" s="113" t="s">
        <v>71</v>
      </c>
      <c r="S3298" s="84" t="str">
        <f t="shared" si="357"/>
        <v>DUCK</v>
      </c>
      <c r="T3298" s="84" t="str">
        <f t="shared" si="360"/>
        <v>темно-синий</v>
      </c>
      <c r="Y3298" s="60">
        <f t="shared" si="361"/>
        <v>2</v>
      </c>
      <c r="Z3298" s="49">
        <f t="shared" si="362"/>
        <v>70</v>
      </c>
      <c r="AA3298" s="60">
        <f t="shared" si="363"/>
        <v>2070</v>
      </c>
    </row>
    <row r="3299" spans="1:27">
      <c r="A3299" s="84" t="str">
        <f t="shared" si="358"/>
        <v>6620505321</v>
      </c>
      <c r="B3299" s="84" t="str">
        <f t="shared" si="359"/>
        <v>02-070-16</v>
      </c>
      <c r="C3299" s="113" t="s">
        <v>5791</v>
      </c>
      <c r="D3299" s="113" t="s">
        <v>5788</v>
      </c>
      <c r="E3299" s="113" t="s">
        <v>785</v>
      </c>
      <c r="F3299" s="114">
        <v>59</v>
      </c>
      <c r="G3299" s="113" t="s">
        <v>997</v>
      </c>
      <c r="H3299" s="113" t="s">
        <v>55</v>
      </c>
      <c r="I3299" s="113" t="s">
        <v>986</v>
      </c>
      <c r="J3299" s="113" t="s">
        <v>320</v>
      </c>
      <c r="K3299" s="113" t="s">
        <v>382</v>
      </c>
      <c r="L3299" s="113" t="s">
        <v>420</v>
      </c>
      <c r="M3299" s="113" t="s">
        <v>388</v>
      </c>
      <c r="N3299" s="113" t="s">
        <v>44</v>
      </c>
      <c r="O3299" s="113" t="s">
        <v>433</v>
      </c>
      <c r="P3299" s="113" t="s">
        <v>824</v>
      </c>
      <c r="Q3299" s="113">
        <v>321</v>
      </c>
      <c r="R3299" s="113" t="s">
        <v>71</v>
      </c>
      <c r="S3299" s="84" t="str">
        <f t="shared" si="357"/>
        <v>DUCK</v>
      </c>
      <c r="T3299" s="84" t="str">
        <f t="shared" si="360"/>
        <v>темно-синий</v>
      </c>
      <c r="Y3299" s="60">
        <f t="shared" si="361"/>
        <v>2</v>
      </c>
      <c r="Z3299" s="49">
        <f t="shared" si="362"/>
        <v>70</v>
      </c>
      <c r="AA3299" s="60">
        <f t="shared" si="363"/>
        <v>2070</v>
      </c>
    </row>
    <row r="3300" spans="1:27">
      <c r="A3300" s="84" t="str">
        <f t="shared" si="358"/>
        <v>6620505321</v>
      </c>
      <c r="B3300" s="84" t="str">
        <f t="shared" si="359"/>
        <v>02-070-16</v>
      </c>
      <c r="C3300" s="113" t="s">
        <v>5792</v>
      </c>
      <c r="D3300" s="113" t="s">
        <v>5788</v>
      </c>
      <c r="E3300" s="113" t="s">
        <v>798</v>
      </c>
      <c r="F3300" s="114">
        <v>60</v>
      </c>
      <c r="G3300" s="113" t="s">
        <v>997</v>
      </c>
      <c r="H3300" s="113" t="s">
        <v>55</v>
      </c>
      <c r="I3300" s="113" t="s">
        <v>986</v>
      </c>
      <c r="J3300" s="113" t="s">
        <v>320</v>
      </c>
      <c r="K3300" s="113" t="s">
        <v>382</v>
      </c>
      <c r="L3300" s="113" t="s">
        <v>420</v>
      </c>
      <c r="M3300" s="113" t="s">
        <v>388</v>
      </c>
      <c r="N3300" s="113" t="s">
        <v>44</v>
      </c>
      <c r="O3300" s="113" t="s">
        <v>433</v>
      </c>
      <c r="P3300" s="113" t="s">
        <v>824</v>
      </c>
      <c r="Q3300" s="113">
        <v>321</v>
      </c>
      <c r="R3300" s="113" t="s">
        <v>71</v>
      </c>
      <c r="S3300" s="84" t="str">
        <f t="shared" si="357"/>
        <v>DUCK</v>
      </c>
      <c r="T3300" s="84" t="str">
        <f t="shared" si="360"/>
        <v>темно-синий</v>
      </c>
      <c r="Y3300" s="60">
        <f t="shared" si="361"/>
        <v>2</v>
      </c>
      <c r="Z3300" s="49">
        <f t="shared" si="362"/>
        <v>70</v>
      </c>
      <c r="AA3300" s="60">
        <f t="shared" si="363"/>
        <v>2070</v>
      </c>
    </row>
    <row r="3301" spans="1:27">
      <c r="A3301" s="84" t="str">
        <f t="shared" si="358"/>
        <v>6620505321</v>
      </c>
      <c r="B3301" s="84" t="str">
        <f t="shared" si="359"/>
        <v>02-070-16</v>
      </c>
      <c r="C3301" s="113" t="s">
        <v>5793</v>
      </c>
      <c r="D3301" s="113" t="s">
        <v>5788</v>
      </c>
      <c r="E3301" s="113" t="s">
        <v>788</v>
      </c>
      <c r="F3301" s="114">
        <v>61</v>
      </c>
      <c r="G3301" s="113" t="s">
        <v>997</v>
      </c>
      <c r="H3301" s="113" t="s">
        <v>55</v>
      </c>
      <c r="I3301" s="113" t="s">
        <v>986</v>
      </c>
      <c r="J3301" s="113" t="s">
        <v>320</v>
      </c>
      <c r="K3301" s="113" t="s">
        <v>382</v>
      </c>
      <c r="L3301" s="113" t="s">
        <v>420</v>
      </c>
      <c r="M3301" s="113" t="s">
        <v>388</v>
      </c>
      <c r="N3301" s="113" t="s">
        <v>44</v>
      </c>
      <c r="O3301" s="113" t="s">
        <v>433</v>
      </c>
      <c r="P3301" s="113" t="s">
        <v>824</v>
      </c>
      <c r="Q3301" s="113">
        <v>321</v>
      </c>
      <c r="R3301" s="113" t="s">
        <v>71</v>
      </c>
      <c r="S3301" s="84" t="str">
        <f t="shared" si="357"/>
        <v>DUCK</v>
      </c>
      <c r="T3301" s="84" t="str">
        <f t="shared" si="360"/>
        <v>темно-синий</v>
      </c>
      <c r="Y3301" s="60">
        <f t="shared" si="361"/>
        <v>2</v>
      </c>
      <c r="Z3301" s="49">
        <f t="shared" si="362"/>
        <v>70</v>
      </c>
      <c r="AA3301" s="60">
        <f t="shared" si="363"/>
        <v>2070</v>
      </c>
    </row>
    <row r="3302" spans="1:27">
      <c r="A3302" s="84" t="str">
        <f t="shared" si="358"/>
        <v>6620505321</v>
      </c>
      <c r="B3302" s="84" t="str">
        <f t="shared" si="359"/>
        <v>02-070-16</v>
      </c>
      <c r="C3302" s="113" t="s">
        <v>5794</v>
      </c>
      <c r="D3302" s="113" t="s">
        <v>5788</v>
      </c>
      <c r="E3302" s="113" t="s">
        <v>835</v>
      </c>
      <c r="F3302" s="114">
        <v>62</v>
      </c>
      <c r="G3302" s="113" t="s">
        <v>997</v>
      </c>
      <c r="H3302" s="113" t="s">
        <v>55</v>
      </c>
      <c r="I3302" s="113" t="s">
        <v>986</v>
      </c>
      <c r="J3302" s="113" t="s">
        <v>320</v>
      </c>
      <c r="K3302" s="113" t="s">
        <v>382</v>
      </c>
      <c r="L3302" s="113" t="s">
        <v>420</v>
      </c>
      <c r="M3302" s="113" t="s">
        <v>388</v>
      </c>
      <c r="N3302" s="113" t="s">
        <v>44</v>
      </c>
      <c r="O3302" s="113" t="s">
        <v>433</v>
      </c>
      <c r="P3302" s="113" t="s">
        <v>824</v>
      </c>
      <c r="Q3302" s="113">
        <v>321</v>
      </c>
      <c r="R3302" s="113" t="s">
        <v>71</v>
      </c>
      <c r="S3302" s="84" t="str">
        <f t="shared" si="357"/>
        <v>DUCK</v>
      </c>
      <c r="T3302" s="84" t="str">
        <f t="shared" si="360"/>
        <v>темно-синий</v>
      </c>
      <c r="Y3302" s="60">
        <f t="shared" si="361"/>
        <v>2</v>
      </c>
      <c r="Z3302" s="49">
        <f t="shared" si="362"/>
        <v>70</v>
      </c>
      <c r="AA3302" s="60">
        <f t="shared" si="363"/>
        <v>2070</v>
      </c>
    </row>
    <row r="3303" spans="1:27">
      <c r="A3303" s="84" t="str">
        <f t="shared" si="358"/>
        <v>6620505321</v>
      </c>
      <c r="B3303" s="84" t="str">
        <f t="shared" si="359"/>
        <v>02-070-16</v>
      </c>
      <c r="C3303" s="113" t="s">
        <v>5795</v>
      </c>
      <c r="D3303" s="113" t="s">
        <v>5788</v>
      </c>
      <c r="E3303" s="113" t="s">
        <v>789</v>
      </c>
      <c r="F3303" s="114">
        <v>63</v>
      </c>
      <c r="G3303" s="113" t="s">
        <v>997</v>
      </c>
      <c r="H3303" s="113" t="s">
        <v>55</v>
      </c>
      <c r="I3303" s="113" t="s">
        <v>986</v>
      </c>
      <c r="J3303" s="113" t="s">
        <v>320</v>
      </c>
      <c r="K3303" s="113" t="s">
        <v>382</v>
      </c>
      <c r="L3303" s="113" t="s">
        <v>420</v>
      </c>
      <c r="M3303" s="113" t="s">
        <v>388</v>
      </c>
      <c r="N3303" s="113" t="s">
        <v>44</v>
      </c>
      <c r="O3303" s="113" t="s">
        <v>433</v>
      </c>
      <c r="P3303" s="113" t="s">
        <v>824</v>
      </c>
      <c r="Q3303" s="113">
        <v>321</v>
      </c>
      <c r="R3303" s="113" t="s">
        <v>71</v>
      </c>
      <c r="S3303" s="84" t="str">
        <f t="shared" si="357"/>
        <v>DUCK</v>
      </c>
      <c r="T3303" s="84" t="str">
        <f t="shared" si="360"/>
        <v>темно-синий</v>
      </c>
      <c r="Y3303" s="60">
        <f t="shared" si="361"/>
        <v>2</v>
      </c>
      <c r="Z3303" s="49">
        <f t="shared" si="362"/>
        <v>70</v>
      </c>
      <c r="AA3303" s="60">
        <f t="shared" si="363"/>
        <v>2070</v>
      </c>
    </row>
    <row r="3304" spans="1:27">
      <c r="A3304" s="84" t="str">
        <f t="shared" si="358"/>
        <v>6840501361</v>
      </c>
      <c r="B3304" s="84" t="str">
        <f t="shared" si="359"/>
        <v>02-373-91</v>
      </c>
      <c r="C3304" s="113" t="s">
        <v>5796</v>
      </c>
      <c r="D3304" s="113" t="s">
        <v>5797</v>
      </c>
      <c r="E3304" s="113" t="s">
        <v>797</v>
      </c>
      <c r="F3304" s="114">
        <v>58</v>
      </c>
      <c r="G3304" s="113" t="s">
        <v>3643</v>
      </c>
      <c r="H3304" s="113" t="s">
        <v>271</v>
      </c>
      <c r="I3304" s="113" t="s">
        <v>5798</v>
      </c>
      <c r="J3304" s="113" t="s">
        <v>318</v>
      </c>
      <c r="K3304" s="113" t="s">
        <v>382</v>
      </c>
      <c r="L3304" s="113" t="s">
        <v>420</v>
      </c>
      <c r="M3304" s="113" t="s">
        <v>388</v>
      </c>
      <c r="N3304" s="113" t="s">
        <v>44</v>
      </c>
      <c r="O3304" s="113" t="s">
        <v>428</v>
      </c>
      <c r="P3304" s="113" t="s">
        <v>824</v>
      </c>
      <c r="Q3304" s="113">
        <v>361</v>
      </c>
      <c r="R3304" s="113" t="s">
        <v>86</v>
      </c>
      <c r="S3304" s="84" t="str">
        <f t="shared" si="357"/>
        <v>HATTERAS CASHMERE</v>
      </c>
      <c r="T3304" s="84" t="str">
        <f t="shared" si="360"/>
        <v>темно-коричневый</v>
      </c>
      <c r="Y3304" s="60">
        <f t="shared" si="361"/>
        <v>2</v>
      </c>
      <c r="Z3304" s="49">
        <f t="shared" si="362"/>
        <v>373</v>
      </c>
      <c r="AA3304" s="60">
        <f t="shared" si="363"/>
        <v>2373</v>
      </c>
    </row>
    <row r="3305" spans="1:27">
      <c r="A3305" s="84" t="str">
        <f t="shared" si="358"/>
        <v>6840501361</v>
      </c>
      <c r="B3305" s="84" t="str">
        <f t="shared" si="359"/>
        <v>02-373-91</v>
      </c>
      <c r="C3305" s="113" t="s">
        <v>5799</v>
      </c>
      <c r="D3305" s="113" t="s">
        <v>5797</v>
      </c>
      <c r="E3305" s="113" t="s">
        <v>789</v>
      </c>
      <c r="F3305" s="114">
        <v>63</v>
      </c>
      <c r="G3305" s="113" t="s">
        <v>3643</v>
      </c>
      <c r="H3305" s="113" t="s">
        <v>271</v>
      </c>
      <c r="I3305" s="113" t="s">
        <v>5798</v>
      </c>
      <c r="J3305" s="113" t="s">
        <v>318</v>
      </c>
      <c r="K3305" s="113" t="s">
        <v>382</v>
      </c>
      <c r="L3305" s="113" t="s">
        <v>420</v>
      </c>
      <c r="M3305" s="113" t="s">
        <v>388</v>
      </c>
      <c r="N3305" s="113" t="s">
        <v>44</v>
      </c>
      <c r="O3305" s="113" t="s">
        <v>428</v>
      </c>
      <c r="P3305" s="113" t="s">
        <v>824</v>
      </c>
      <c r="Q3305" s="113">
        <v>361</v>
      </c>
      <c r="R3305" s="113" t="s">
        <v>86</v>
      </c>
      <c r="S3305" s="84" t="str">
        <f t="shared" si="357"/>
        <v>HATTERAS CASHMERE</v>
      </c>
      <c r="T3305" s="84" t="str">
        <f t="shared" si="360"/>
        <v>темно-коричневый</v>
      </c>
      <c r="Y3305" s="60">
        <f t="shared" si="361"/>
        <v>2</v>
      </c>
      <c r="Z3305" s="49">
        <f t="shared" si="362"/>
        <v>373</v>
      </c>
      <c r="AA3305" s="60">
        <f t="shared" si="363"/>
        <v>2373</v>
      </c>
    </row>
    <row r="3306" spans="1:27">
      <c r="A3306" s="84" t="str">
        <f t="shared" si="358"/>
        <v>6840528337</v>
      </c>
      <c r="B3306" s="84" t="str">
        <f t="shared" si="359"/>
        <v>02-646-08</v>
      </c>
      <c r="C3306" s="113" t="s">
        <v>5800</v>
      </c>
      <c r="D3306" s="113" t="s">
        <v>5801</v>
      </c>
      <c r="E3306" s="113" t="s">
        <v>813</v>
      </c>
      <c r="F3306" s="114">
        <v>56</v>
      </c>
      <c r="G3306" s="113" t="s">
        <v>5802</v>
      </c>
      <c r="H3306" s="113" t="s">
        <v>83</v>
      </c>
      <c r="I3306" s="113" t="s">
        <v>5803</v>
      </c>
      <c r="J3306" s="113" t="s">
        <v>318</v>
      </c>
      <c r="K3306" s="113" t="s">
        <v>382</v>
      </c>
      <c r="L3306" s="113" t="s">
        <v>420</v>
      </c>
      <c r="M3306" s="113" t="s">
        <v>388</v>
      </c>
      <c r="N3306" s="113" t="s">
        <v>44</v>
      </c>
      <c r="O3306" s="113" t="s">
        <v>428</v>
      </c>
      <c r="P3306" s="113" t="s">
        <v>824</v>
      </c>
      <c r="Q3306" s="113">
        <v>337</v>
      </c>
      <c r="R3306" s="113" t="s">
        <v>83</v>
      </c>
      <c r="S3306" s="84" t="str">
        <f t="shared" si="357"/>
        <v>HATTERAS VIRGIN WOOL</v>
      </c>
      <c r="T3306" s="84" t="str">
        <f t="shared" si="360"/>
        <v>серый</v>
      </c>
      <c r="Y3306" s="60">
        <f t="shared" si="361"/>
        <v>2</v>
      </c>
      <c r="Z3306" s="49">
        <f t="shared" si="362"/>
        <v>646</v>
      </c>
      <c r="AA3306" s="60">
        <f t="shared" si="363"/>
        <v>2646</v>
      </c>
    </row>
    <row r="3307" spans="1:27">
      <c r="A3307" s="84" t="str">
        <f t="shared" si="358"/>
        <v>6840528337</v>
      </c>
      <c r="B3307" s="84" t="str">
        <f t="shared" si="359"/>
        <v>02-646-08</v>
      </c>
      <c r="C3307" s="113" t="s">
        <v>5804</v>
      </c>
      <c r="D3307" s="113" t="s">
        <v>5801</v>
      </c>
      <c r="E3307" s="113" t="s">
        <v>787</v>
      </c>
      <c r="F3307" s="114">
        <v>57</v>
      </c>
      <c r="G3307" s="113" t="s">
        <v>5802</v>
      </c>
      <c r="H3307" s="113" t="s">
        <v>83</v>
      </c>
      <c r="I3307" s="113" t="s">
        <v>5803</v>
      </c>
      <c r="J3307" s="113" t="s">
        <v>318</v>
      </c>
      <c r="K3307" s="113" t="s">
        <v>382</v>
      </c>
      <c r="L3307" s="113" t="s">
        <v>420</v>
      </c>
      <c r="M3307" s="113" t="s">
        <v>388</v>
      </c>
      <c r="N3307" s="113" t="s">
        <v>44</v>
      </c>
      <c r="O3307" s="113" t="s">
        <v>428</v>
      </c>
      <c r="P3307" s="113" t="s">
        <v>824</v>
      </c>
      <c r="Q3307" s="113">
        <v>337</v>
      </c>
      <c r="R3307" s="113" t="s">
        <v>83</v>
      </c>
      <c r="S3307" s="84" t="str">
        <f t="shared" si="357"/>
        <v>HATTERAS VIRGIN WOOL</v>
      </c>
      <c r="T3307" s="84" t="str">
        <f t="shared" si="360"/>
        <v>серый</v>
      </c>
      <c r="Y3307" s="60">
        <f t="shared" si="361"/>
        <v>2</v>
      </c>
      <c r="Z3307" s="49">
        <f t="shared" si="362"/>
        <v>646</v>
      </c>
      <c r="AA3307" s="60">
        <f t="shared" si="363"/>
        <v>2646</v>
      </c>
    </row>
    <row r="3308" spans="1:27">
      <c r="A3308" s="84" t="str">
        <f t="shared" si="358"/>
        <v>6840528337</v>
      </c>
      <c r="B3308" s="84" t="str">
        <f t="shared" si="359"/>
        <v>02-646-08</v>
      </c>
      <c r="C3308" s="113" t="s">
        <v>5805</v>
      </c>
      <c r="D3308" s="113" t="s">
        <v>5801</v>
      </c>
      <c r="E3308" s="113" t="s">
        <v>797</v>
      </c>
      <c r="F3308" s="114">
        <v>58</v>
      </c>
      <c r="G3308" s="113" t="s">
        <v>5802</v>
      </c>
      <c r="H3308" s="113" t="s">
        <v>83</v>
      </c>
      <c r="I3308" s="113" t="s">
        <v>5803</v>
      </c>
      <c r="J3308" s="113" t="s">
        <v>318</v>
      </c>
      <c r="K3308" s="113" t="s">
        <v>382</v>
      </c>
      <c r="L3308" s="113" t="s">
        <v>420</v>
      </c>
      <c r="M3308" s="113" t="s">
        <v>388</v>
      </c>
      <c r="N3308" s="113" t="s">
        <v>44</v>
      </c>
      <c r="O3308" s="113" t="s">
        <v>428</v>
      </c>
      <c r="P3308" s="113" t="s">
        <v>824</v>
      </c>
      <c r="Q3308" s="113">
        <v>337</v>
      </c>
      <c r="R3308" s="113" t="s">
        <v>83</v>
      </c>
      <c r="S3308" s="84" t="str">
        <f t="shared" si="357"/>
        <v>HATTERAS VIRGIN WOOL</v>
      </c>
      <c r="T3308" s="84" t="str">
        <f t="shared" si="360"/>
        <v>серый</v>
      </c>
      <c r="Y3308" s="60">
        <f t="shared" si="361"/>
        <v>2</v>
      </c>
      <c r="Z3308" s="49">
        <f t="shared" si="362"/>
        <v>646</v>
      </c>
      <c r="AA3308" s="60">
        <f t="shared" si="363"/>
        <v>2646</v>
      </c>
    </row>
    <row r="3309" spans="1:27">
      <c r="A3309" s="84" t="str">
        <f t="shared" si="358"/>
        <v>6840528337</v>
      </c>
      <c r="B3309" s="84" t="str">
        <f t="shared" si="359"/>
        <v>02-646-08</v>
      </c>
      <c r="C3309" s="113" t="s">
        <v>5806</v>
      </c>
      <c r="D3309" s="113" t="s">
        <v>5801</v>
      </c>
      <c r="E3309" s="113" t="s">
        <v>785</v>
      </c>
      <c r="F3309" s="114">
        <v>59</v>
      </c>
      <c r="G3309" s="113" t="s">
        <v>5802</v>
      </c>
      <c r="H3309" s="113" t="s">
        <v>83</v>
      </c>
      <c r="I3309" s="113" t="s">
        <v>5803</v>
      </c>
      <c r="J3309" s="113" t="s">
        <v>318</v>
      </c>
      <c r="K3309" s="113" t="s">
        <v>382</v>
      </c>
      <c r="L3309" s="113" t="s">
        <v>420</v>
      </c>
      <c r="M3309" s="113" t="s">
        <v>388</v>
      </c>
      <c r="N3309" s="113" t="s">
        <v>44</v>
      </c>
      <c r="O3309" s="113" t="s">
        <v>428</v>
      </c>
      <c r="P3309" s="113" t="s">
        <v>824</v>
      </c>
      <c r="Q3309" s="113">
        <v>337</v>
      </c>
      <c r="R3309" s="113" t="s">
        <v>83</v>
      </c>
      <c r="S3309" s="84" t="str">
        <f t="shared" si="357"/>
        <v>HATTERAS VIRGIN WOOL</v>
      </c>
      <c r="T3309" s="84" t="str">
        <f t="shared" si="360"/>
        <v>серый</v>
      </c>
      <c r="Y3309" s="60">
        <f t="shared" si="361"/>
        <v>2</v>
      </c>
      <c r="Z3309" s="49">
        <f t="shared" si="362"/>
        <v>646</v>
      </c>
      <c r="AA3309" s="60">
        <f t="shared" si="363"/>
        <v>2646</v>
      </c>
    </row>
    <row r="3310" spans="1:27">
      <c r="A3310" s="84" t="str">
        <f t="shared" si="358"/>
        <v>6840528337</v>
      </c>
      <c r="B3310" s="84" t="str">
        <f t="shared" si="359"/>
        <v>02-646-08</v>
      </c>
      <c r="C3310" s="113" t="s">
        <v>5807</v>
      </c>
      <c r="D3310" s="113" t="s">
        <v>5801</v>
      </c>
      <c r="E3310" s="113" t="s">
        <v>798</v>
      </c>
      <c r="F3310" s="114">
        <v>60</v>
      </c>
      <c r="G3310" s="113" t="s">
        <v>5802</v>
      </c>
      <c r="H3310" s="113" t="s">
        <v>83</v>
      </c>
      <c r="I3310" s="113" t="s">
        <v>5803</v>
      </c>
      <c r="J3310" s="113" t="s">
        <v>318</v>
      </c>
      <c r="K3310" s="113" t="s">
        <v>382</v>
      </c>
      <c r="L3310" s="113" t="s">
        <v>420</v>
      </c>
      <c r="M3310" s="113" t="s">
        <v>388</v>
      </c>
      <c r="N3310" s="113" t="s">
        <v>44</v>
      </c>
      <c r="O3310" s="113" t="s">
        <v>428</v>
      </c>
      <c r="P3310" s="113" t="s">
        <v>824</v>
      </c>
      <c r="Q3310" s="113">
        <v>337</v>
      </c>
      <c r="R3310" s="113" t="s">
        <v>83</v>
      </c>
      <c r="S3310" s="84" t="str">
        <f t="shared" si="357"/>
        <v>HATTERAS VIRGIN WOOL</v>
      </c>
      <c r="T3310" s="84" t="str">
        <f t="shared" si="360"/>
        <v>серый</v>
      </c>
      <c r="Y3310" s="60">
        <f t="shared" si="361"/>
        <v>2</v>
      </c>
      <c r="Z3310" s="49">
        <f t="shared" si="362"/>
        <v>646</v>
      </c>
      <c r="AA3310" s="60">
        <f t="shared" si="363"/>
        <v>2646</v>
      </c>
    </row>
    <row r="3311" spans="1:27">
      <c r="A3311" s="84" t="str">
        <f t="shared" si="358"/>
        <v>6840528337</v>
      </c>
      <c r="B3311" s="84" t="str">
        <f t="shared" si="359"/>
        <v>02-646-08</v>
      </c>
      <c r="C3311" s="113" t="s">
        <v>5808</v>
      </c>
      <c r="D3311" s="113" t="s">
        <v>5801</v>
      </c>
      <c r="E3311" s="113" t="s">
        <v>788</v>
      </c>
      <c r="F3311" s="114">
        <v>61</v>
      </c>
      <c r="G3311" s="113" t="s">
        <v>5802</v>
      </c>
      <c r="H3311" s="113" t="s">
        <v>83</v>
      </c>
      <c r="I3311" s="113" t="s">
        <v>5803</v>
      </c>
      <c r="J3311" s="113" t="s">
        <v>318</v>
      </c>
      <c r="K3311" s="113" t="s">
        <v>382</v>
      </c>
      <c r="L3311" s="113" t="s">
        <v>420</v>
      </c>
      <c r="M3311" s="113" t="s">
        <v>388</v>
      </c>
      <c r="N3311" s="113" t="s">
        <v>44</v>
      </c>
      <c r="O3311" s="113" t="s">
        <v>428</v>
      </c>
      <c r="P3311" s="113" t="s">
        <v>824</v>
      </c>
      <c r="Q3311" s="113">
        <v>337</v>
      </c>
      <c r="R3311" s="113" t="s">
        <v>83</v>
      </c>
      <c r="S3311" s="84" t="str">
        <f t="shared" si="357"/>
        <v>HATTERAS VIRGIN WOOL</v>
      </c>
      <c r="T3311" s="84" t="str">
        <f t="shared" si="360"/>
        <v>серый</v>
      </c>
      <c r="Y3311" s="60">
        <f t="shared" si="361"/>
        <v>2</v>
      </c>
      <c r="Z3311" s="49">
        <f t="shared" si="362"/>
        <v>646</v>
      </c>
      <c r="AA3311" s="60">
        <f t="shared" si="363"/>
        <v>2646</v>
      </c>
    </row>
    <row r="3312" spans="1:27">
      <c r="A3312" s="84" t="str">
        <f t="shared" si="358"/>
        <v>6840528337</v>
      </c>
      <c r="B3312" s="84" t="str">
        <f t="shared" si="359"/>
        <v>02-646-08</v>
      </c>
      <c r="C3312" s="113" t="s">
        <v>5809</v>
      </c>
      <c r="D3312" s="113" t="s">
        <v>5801</v>
      </c>
      <c r="E3312" s="113" t="s">
        <v>835</v>
      </c>
      <c r="F3312" s="114">
        <v>62</v>
      </c>
      <c r="G3312" s="113" t="s">
        <v>5802</v>
      </c>
      <c r="H3312" s="113" t="s">
        <v>83</v>
      </c>
      <c r="I3312" s="113" t="s">
        <v>5803</v>
      </c>
      <c r="J3312" s="113" t="s">
        <v>318</v>
      </c>
      <c r="K3312" s="113" t="s">
        <v>382</v>
      </c>
      <c r="L3312" s="113" t="s">
        <v>420</v>
      </c>
      <c r="M3312" s="113" t="s">
        <v>388</v>
      </c>
      <c r="N3312" s="113" t="s">
        <v>44</v>
      </c>
      <c r="O3312" s="113" t="s">
        <v>428</v>
      </c>
      <c r="P3312" s="113" t="s">
        <v>824</v>
      </c>
      <c r="Q3312" s="113">
        <v>337</v>
      </c>
      <c r="R3312" s="113" t="s">
        <v>83</v>
      </c>
      <c r="S3312" s="84" t="str">
        <f t="shared" si="357"/>
        <v>HATTERAS VIRGIN WOOL</v>
      </c>
      <c r="T3312" s="84" t="str">
        <f t="shared" si="360"/>
        <v>серый</v>
      </c>
      <c r="Y3312" s="60">
        <f t="shared" si="361"/>
        <v>2</v>
      </c>
      <c r="Z3312" s="49">
        <f t="shared" si="362"/>
        <v>646</v>
      </c>
      <c r="AA3312" s="60">
        <f t="shared" si="363"/>
        <v>2646</v>
      </c>
    </row>
    <row r="3313" spans="1:27">
      <c r="A3313" s="84" t="str">
        <f t="shared" si="358"/>
        <v>6840528337</v>
      </c>
      <c r="B3313" s="84" t="str">
        <f t="shared" si="359"/>
        <v>02-646-08</v>
      </c>
      <c r="C3313" s="113" t="s">
        <v>5810</v>
      </c>
      <c r="D3313" s="113" t="s">
        <v>5801</v>
      </c>
      <c r="E3313" s="113" t="s">
        <v>789</v>
      </c>
      <c r="F3313" s="114">
        <v>63</v>
      </c>
      <c r="G3313" s="113" t="s">
        <v>5802</v>
      </c>
      <c r="H3313" s="113" t="s">
        <v>83</v>
      </c>
      <c r="I3313" s="113" t="s">
        <v>5803</v>
      </c>
      <c r="J3313" s="113" t="s">
        <v>318</v>
      </c>
      <c r="K3313" s="113" t="s">
        <v>382</v>
      </c>
      <c r="L3313" s="113" t="s">
        <v>420</v>
      </c>
      <c r="M3313" s="113" t="s">
        <v>388</v>
      </c>
      <c r="N3313" s="113" t="s">
        <v>44</v>
      </c>
      <c r="O3313" s="113" t="s">
        <v>428</v>
      </c>
      <c r="P3313" s="113" t="s">
        <v>824</v>
      </c>
      <c r="Q3313" s="113">
        <v>337</v>
      </c>
      <c r="R3313" s="113" t="s">
        <v>83</v>
      </c>
      <c r="S3313" s="84" t="str">
        <f t="shared" si="357"/>
        <v>HATTERAS VIRGIN WOOL</v>
      </c>
      <c r="T3313" s="84" t="str">
        <f t="shared" si="360"/>
        <v>серый</v>
      </c>
      <c r="Y3313" s="60">
        <f t="shared" si="361"/>
        <v>2</v>
      </c>
      <c r="Z3313" s="49">
        <f t="shared" si="362"/>
        <v>646</v>
      </c>
      <c r="AA3313" s="60">
        <f t="shared" si="363"/>
        <v>2646</v>
      </c>
    </row>
    <row r="3314" spans="1:27">
      <c r="A3314" s="84" t="str">
        <f t="shared" si="358"/>
        <v>68473066</v>
      </c>
      <c r="B3314" s="84" t="str">
        <f t="shared" si="359"/>
        <v>02-647-14</v>
      </c>
      <c r="C3314" s="113" t="s">
        <v>5811</v>
      </c>
      <c r="D3314" s="113" t="s">
        <v>5812</v>
      </c>
      <c r="E3314" s="113" t="s">
        <v>787</v>
      </c>
      <c r="F3314" s="114">
        <v>57</v>
      </c>
      <c r="G3314" s="113" t="s">
        <v>5813</v>
      </c>
      <c r="H3314" s="113" t="s">
        <v>86</v>
      </c>
      <c r="I3314" s="113" t="s">
        <v>902</v>
      </c>
      <c r="J3314" s="113" t="s">
        <v>318</v>
      </c>
      <c r="K3314" s="113" t="s">
        <v>382</v>
      </c>
      <c r="L3314" s="113" t="s">
        <v>420</v>
      </c>
      <c r="M3314" s="113" t="s">
        <v>388</v>
      </c>
      <c r="N3314" s="113" t="s">
        <v>32</v>
      </c>
      <c r="O3314" s="113" t="s">
        <v>386</v>
      </c>
      <c r="P3314" s="113" t="s">
        <v>824</v>
      </c>
      <c r="Q3314" s="113">
        <v>6</v>
      </c>
      <c r="R3314" s="113" t="s">
        <v>71</v>
      </c>
      <c r="S3314" s="84" t="str">
        <f t="shared" si="357"/>
        <v>HATTERAS CALF SPLIT</v>
      </c>
      <c r="T3314" s="84" t="str">
        <f t="shared" si="360"/>
        <v>коричневый</v>
      </c>
      <c r="Y3314" s="60">
        <f t="shared" si="361"/>
        <v>2</v>
      </c>
      <c r="Z3314" s="49">
        <f t="shared" si="362"/>
        <v>647</v>
      </c>
      <c r="AA3314" s="60">
        <f t="shared" si="363"/>
        <v>2647</v>
      </c>
    </row>
    <row r="3315" spans="1:27">
      <c r="A3315" s="84" t="str">
        <f t="shared" si="358"/>
        <v>68473066</v>
      </c>
      <c r="B3315" s="84" t="str">
        <f t="shared" si="359"/>
        <v>02-647-14</v>
      </c>
      <c r="C3315" s="113" t="s">
        <v>5814</v>
      </c>
      <c r="D3315" s="113" t="s">
        <v>5812</v>
      </c>
      <c r="E3315" s="113" t="s">
        <v>785</v>
      </c>
      <c r="F3315" s="114">
        <v>59</v>
      </c>
      <c r="G3315" s="113" t="s">
        <v>5813</v>
      </c>
      <c r="H3315" s="113" t="s">
        <v>86</v>
      </c>
      <c r="I3315" s="113" t="s">
        <v>902</v>
      </c>
      <c r="J3315" s="113" t="s">
        <v>318</v>
      </c>
      <c r="K3315" s="113" t="s">
        <v>382</v>
      </c>
      <c r="L3315" s="113" t="s">
        <v>420</v>
      </c>
      <c r="M3315" s="113" t="s">
        <v>388</v>
      </c>
      <c r="N3315" s="113" t="s">
        <v>32</v>
      </c>
      <c r="O3315" s="113" t="s">
        <v>386</v>
      </c>
      <c r="P3315" s="113" t="s">
        <v>824</v>
      </c>
      <c r="Q3315" s="113">
        <v>6</v>
      </c>
      <c r="R3315" s="113" t="s">
        <v>71</v>
      </c>
      <c r="S3315" s="84" t="str">
        <f t="shared" si="357"/>
        <v>HATTERAS CALF SPLIT</v>
      </c>
      <c r="T3315" s="84" t="str">
        <f t="shared" si="360"/>
        <v>коричневый</v>
      </c>
      <c r="Y3315" s="60">
        <f t="shared" si="361"/>
        <v>2</v>
      </c>
      <c r="Z3315" s="49">
        <f t="shared" si="362"/>
        <v>647</v>
      </c>
      <c r="AA3315" s="60">
        <f t="shared" si="363"/>
        <v>2647</v>
      </c>
    </row>
    <row r="3316" spans="1:27">
      <c r="A3316" s="84" t="str">
        <f t="shared" si="358"/>
        <v>68473066</v>
      </c>
      <c r="B3316" s="84" t="str">
        <f t="shared" si="359"/>
        <v>02-647-14</v>
      </c>
      <c r="C3316" s="113" t="s">
        <v>5815</v>
      </c>
      <c r="D3316" s="113" t="s">
        <v>5812</v>
      </c>
      <c r="E3316" s="113" t="s">
        <v>788</v>
      </c>
      <c r="F3316" s="114">
        <v>61</v>
      </c>
      <c r="G3316" s="113" t="s">
        <v>5813</v>
      </c>
      <c r="H3316" s="113" t="s">
        <v>86</v>
      </c>
      <c r="I3316" s="113" t="s">
        <v>902</v>
      </c>
      <c r="J3316" s="113" t="s">
        <v>318</v>
      </c>
      <c r="K3316" s="113" t="s">
        <v>382</v>
      </c>
      <c r="L3316" s="113" t="s">
        <v>420</v>
      </c>
      <c r="M3316" s="113" t="s">
        <v>388</v>
      </c>
      <c r="N3316" s="113" t="s">
        <v>32</v>
      </c>
      <c r="O3316" s="113" t="s">
        <v>386</v>
      </c>
      <c r="P3316" s="113" t="s">
        <v>824</v>
      </c>
      <c r="Q3316" s="113">
        <v>6</v>
      </c>
      <c r="R3316" s="113" t="s">
        <v>71</v>
      </c>
      <c r="S3316" s="84" t="str">
        <f t="shared" si="357"/>
        <v>HATTERAS CALF SPLIT</v>
      </c>
      <c r="T3316" s="84" t="str">
        <f t="shared" si="360"/>
        <v>коричневый</v>
      </c>
      <c r="Y3316" s="60">
        <f t="shared" si="361"/>
        <v>2</v>
      </c>
      <c r="Z3316" s="49">
        <f t="shared" si="362"/>
        <v>647</v>
      </c>
      <c r="AA3316" s="60">
        <f t="shared" si="363"/>
        <v>2647</v>
      </c>
    </row>
    <row r="3317" spans="1:27">
      <c r="A3317" s="84" t="str">
        <f t="shared" si="358"/>
        <v>68473066</v>
      </c>
      <c r="B3317" s="84" t="str">
        <f t="shared" si="359"/>
        <v>02-647-14</v>
      </c>
      <c r="C3317" s="113" t="s">
        <v>5816</v>
      </c>
      <c r="D3317" s="113" t="s">
        <v>5812</v>
      </c>
      <c r="E3317" s="113" t="s">
        <v>789</v>
      </c>
      <c r="F3317" s="114">
        <v>63</v>
      </c>
      <c r="G3317" s="113" t="s">
        <v>5813</v>
      </c>
      <c r="H3317" s="113" t="s">
        <v>86</v>
      </c>
      <c r="I3317" s="113" t="s">
        <v>902</v>
      </c>
      <c r="J3317" s="113" t="s">
        <v>318</v>
      </c>
      <c r="K3317" s="113" t="s">
        <v>382</v>
      </c>
      <c r="L3317" s="113" t="s">
        <v>420</v>
      </c>
      <c r="M3317" s="113" t="s">
        <v>388</v>
      </c>
      <c r="N3317" s="113" t="s">
        <v>32</v>
      </c>
      <c r="O3317" s="113" t="s">
        <v>386</v>
      </c>
      <c r="P3317" s="113" t="s">
        <v>824</v>
      </c>
      <c r="Q3317" s="113">
        <v>6</v>
      </c>
      <c r="R3317" s="113" t="s">
        <v>71</v>
      </c>
      <c r="S3317" s="84" t="str">
        <f t="shared" si="357"/>
        <v>HATTERAS CALF SPLIT</v>
      </c>
      <c r="T3317" s="84" t="str">
        <f t="shared" si="360"/>
        <v>коричневый</v>
      </c>
      <c r="Y3317" s="60">
        <f t="shared" si="361"/>
        <v>2</v>
      </c>
      <c r="Z3317" s="49">
        <f t="shared" si="362"/>
        <v>647</v>
      </c>
      <c r="AA3317" s="60">
        <f t="shared" si="363"/>
        <v>2647</v>
      </c>
    </row>
    <row r="3318" spans="1:27">
      <c r="A3318" s="84" t="str">
        <f t="shared" si="358"/>
        <v>85993612</v>
      </c>
      <c r="B3318" s="84" t="str">
        <f t="shared" si="359"/>
        <v>02-648-06</v>
      </c>
      <c r="C3318" s="113" t="s">
        <v>5817</v>
      </c>
      <c r="D3318" s="113" t="s">
        <v>5818</v>
      </c>
      <c r="E3318" s="113" t="s">
        <v>800</v>
      </c>
      <c r="F3318" s="114">
        <v>0</v>
      </c>
      <c r="G3318" s="113" t="s">
        <v>5819</v>
      </c>
      <c r="H3318" s="113" t="s">
        <v>71</v>
      </c>
      <c r="I3318" s="113" t="s">
        <v>819</v>
      </c>
      <c r="J3318" s="113" t="s">
        <v>515</v>
      </c>
      <c r="K3318" s="113" t="s">
        <v>382</v>
      </c>
      <c r="L3318" s="113" t="s">
        <v>420</v>
      </c>
      <c r="M3318" s="113" t="s">
        <v>389</v>
      </c>
      <c r="N3318" s="113" t="s">
        <v>44</v>
      </c>
      <c r="O3318" s="113" t="s">
        <v>385</v>
      </c>
      <c r="P3318" s="113" t="s">
        <v>824</v>
      </c>
      <c r="Q3318" s="113">
        <v>2</v>
      </c>
      <c r="R3318" s="113" t="s">
        <v>71</v>
      </c>
      <c r="S3318" s="84" t="str">
        <f t="shared" si="357"/>
        <v>BEANIE WOOL</v>
      </c>
      <c r="T3318" s="84" t="str">
        <f t="shared" si="360"/>
        <v>синий</v>
      </c>
      <c r="Y3318" s="60">
        <f t="shared" si="361"/>
        <v>2</v>
      </c>
      <c r="Z3318" s="49">
        <f t="shared" si="362"/>
        <v>648</v>
      </c>
      <c r="AA3318" s="60">
        <f t="shared" si="363"/>
        <v>2648</v>
      </c>
    </row>
    <row r="3319" spans="1:27">
      <c r="A3319" s="84" t="str">
        <f t="shared" si="358"/>
        <v>85993613</v>
      </c>
      <c r="B3319" s="84" t="str">
        <f t="shared" si="359"/>
        <v>02-648-08</v>
      </c>
      <c r="C3319" s="113" t="s">
        <v>5820</v>
      </c>
      <c r="D3319" s="113" t="s">
        <v>5821</v>
      </c>
      <c r="E3319" s="113" t="s">
        <v>800</v>
      </c>
      <c r="F3319" s="114">
        <v>0</v>
      </c>
      <c r="G3319" s="113" t="s">
        <v>5819</v>
      </c>
      <c r="H3319" s="113" t="s">
        <v>83</v>
      </c>
      <c r="I3319" s="113" t="s">
        <v>819</v>
      </c>
      <c r="J3319" s="113" t="s">
        <v>515</v>
      </c>
      <c r="K3319" s="113" t="s">
        <v>382</v>
      </c>
      <c r="L3319" s="113" t="s">
        <v>420</v>
      </c>
      <c r="M3319" s="113" t="s">
        <v>389</v>
      </c>
      <c r="N3319" s="113" t="s">
        <v>44</v>
      </c>
      <c r="O3319" s="113" t="s">
        <v>385</v>
      </c>
      <c r="P3319" s="113" t="s">
        <v>824</v>
      </c>
      <c r="Q3319" s="113">
        <v>3</v>
      </c>
      <c r="R3319" s="113" t="s">
        <v>83</v>
      </c>
      <c r="S3319" s="84" t="str">
        <f t="shared" si="357"/>
        <v>BEANIE WOOL</v>
      </c>
      <c r="T3319" s="84" t="str">
        <f t="shared" si="360"/>
        <v>серый</v>
      </c>
      <c r="Y3319" s="60">
        <f t="shared" si="361"/>
        <v>2</v>
      </c>
      <c r="Z3319" s="49">
        <f t="shared" si="362"/>
        <v>648</v>
      </c>
      <c r="AA3319" s="60">
        <f t="shared" si="363"/>
        <v>2648</v>
      </c>
    </row>
    <row r="3320" spans="1:27">
      <c r="A3320" s="84" t="str">
        <f t="shared" si="358"/>
        <v>85993614</v>
      </c>
      <c r="B3320" s="84" t="str">
        <f t="shared" si="359"/>
        <v>02-648-11</v>
      </c>
      <c r="C3320" s="113" t="s">
        <v>5822</v>
      </c>
      <c r="D3320" s="113" t="s">
        <v>5823</v>
      </c>
      <c r="E3320" s="113" t="s">
        <v>800</v>
      </c>
      <c r="F3320" s="114">
        <v>0</v>
      </c>
      <c r="G3320" s="113" t="s">
        <v>5819</v>
      </c>
      <c r="H3320" s="113" t="s">
        <v>60</v>
      </c>
      <c r="I3320" s="113" t="s">
        <v>819</v>
      </c>
      <c r="J3320" s="113" t="s">
        <v>515</v>
      </c>
      <c r="K3320" s="113" t="s">
        <v>382</v>
      </c>
      <c r="L3320" s="113" t="s">
        <v>420</v>
      </c>
      <c r="M3320" s="113" t="s">
        <v>389</v>
      </c>
      <c r="N3320" s="113" t="s">
        <v>44</v>
      </c>
      <c r="O3320" s="113" t="s">
        <v>385</v>
      </c>
      <c r="P3320" s="113" t="s">
        <v>824</v>
      </c>
      <c r="Q3320" s="113">
        <v>4</v>
      </c>
      <c r="R3320" s="113" t="s">
        <v>60</v>
      </c>
      <c r="S3320" s="84" t="str">
        <f t="shared" si="357"/>
        <v>BEANIE WOOL</v>
      </c>
      <c r="T3320" s="84" t="str">
        <f t="shared" si="360"/>
        <v>зеленый</v>
      </c>
      <c r="Y3320" s="60">
        <f t="shared" si="361"/>
        <v>2</v>
      </c>
      <c r="Z3320" s="49">
        <f t="shared" si="362"/>
        <v>648</v>
      </c>
      <c r="AA3320" s="60">
        <f t="shared" si="363"/>
        <v>2648</v>
      </c>
    </row>
    <row r="3321" spans="1:27">
      <c r="A3321" s="84" t="str">
        <f t="shared" si="358"/>
        <v>85993616</v>
      </c>
      <c r="B3321" s="84" t="str">
        <f t="shared" si="359"/>
        <v>02-648-14</v>
      </c>
      <c r="C3321" s="113" t="s">
        <v>5824</v>
      </c>
      <c r="D3321" s="113" t="s">
        <v>5825</v>
      </c>
      <c r="E3321" s="113" t="s">
        <v>800</v>
      </c>
      <c r="F3321" s="114">
        <v>0</v>
      </c>
      <c r="G3321" s="113" t="s">
        <v>5819</v>
      </c>
      <c r="H3321" s="113" t="s">
        <v>86</v>
      </c>
      <c r="I3321" s="113" t="s">
        <v>819</v>
      </c>
      <c r="J3321" s="113" t="s">
        <v>515</v>
      </c>
      <c r="K3321" s="113" t="s">
        <v>382</v>
      </c>
      <c r="L3321" s="113" t="s">
        <v>420</v>
      </c>
      <c r="M3321" s="113" t="s">
        <v>389</v>
      </c>
      <c r="N3321" s="113" t="s">
        <v>44</v>
      </c>
      <c r="O3321" s="113" t="s">
        <v>385</v>
      </c>
      <c r="P3321" s="113" t="s">
        <v>824</v>
      </c>
      <c r="Q3321" s="113">
        <v>6</v>
      </c>
      <c r="R3321" s="113" t="s">
        <v>86</v>
      </c>
      <c r="S3321" s="84" t="str">
        <f t="shared" si="357"/>
        <v>BEANIE WOOL</v>
      </c>
      <c r="T3321" s="84" t="str">
        <f t="shared" si="360"/>
        <v>коричневый</v>
      </c>
      <c r="Y3321" s="60">
        <f t="shared" si="361"/>
        <v>2</v>
      </c>
      <c r="Z3321" s="49">
        <f t="shared" si="362"/>
        <v>648</v>
      </c>
      <c r="AA3321" s="60">
        <f t="shared" si="363"/>
        <v>2648</v>
      </c>
    </row>
    <row r="3322" spans="1:27">
      <c r="A3322" s="84" t="str">
        <f t="shared" si="358"/>
        <v>8820502351</v>
      </c>
      <c r="B3322" s="84" t="str">
        <f t="shared" si="359"/>
        <v>02-455-11</v>
      </c>
      <c r="C3322" s="113" t="s">
        <v>5826</v>
      </c>
      <c r="D3322" s="113" t="s">
        <v>5827</v>
      </c>
      <c r="E3322" s="113" t="s">
        <v>787</v>
      </c>
      <c r="F3322" s="114">
        <v>57</v>
      </c>
      <c r="G3322" s="113" t="s">
        <v>4285</v>
      </c>
      <c r="H3322" s="113" t="s">
        <v>60</v>
      </c>
      <c r="I3322" s="113" t="s">
        <v>795</v>
      </c>
      <c r="J3322" s="113" t="s">
        <v>361</v>
      </c>
      <c r="K3322" s="113" t="s">
        <v>382</v>
      </c>
      <c r="L3322" s="113" t="s">
        <v>420</v>
      </c>
      <c r="M3322" s="113" t="s">
        <v>389</v>
      </c>
      <c r="N3322" s="113" t="s">
        <v>44</v>
      </c>
      <c r="O3322" s="113" t="s">
        <v>433</v>
      </c>
      <c r="P3322" s="113" t="s">
        <v>824</v>
      </c>
      <c r="Q3322" s="113">
        <v>351</v>
      </c>
      <c r="R3322" s="113" t="s">
        <v>60</v>
      </c>
      <c r="S3322" s="84" t="str">
        <f t="shared" si="357"/>
        <v>DOCKER WOOL HERRINGBONE</v>
      </c>
      <c r="T3322" s="84" t="str">
        <f t="shared" si="360"/>
        <v>зеленый</v>
      </c>
      <c r="Y3322" s="60">
        <f t="shared" si="361"/>
        <v>2</v>
      </c>
      <c r="Z3322" s="49">
        <f t="shared" si="362"/>
        <v>455</v>
      </c>
      <c r="AA3322" s="60">
        <f t="shared" si="363"/>
        <v>2455</v>
      </c>
    </row>
    <row r="3323" spans="1:27">
      <c r="A3323" s="84" t="str">
        <f t="shared" si="358"/>
        <v>8820502351</v>
      </c>
      <c r="B3323" s="84" t="str">
        <f t="shared" si="359"/>
        <v>02-455-11</v>
      </c>
      <c r="C3323" s="113" t="s">
        <v>5828</v>
      </c>
      <c r="D3323" s="113" t="s">
        <v>5827</v>
      </c>
      <c r="E3323" s="113" t="s">
        <v>785</v>
      </c>
      <c r="F3323" s="114">
        <v>59</v>
      </c>
      <c r="G3323" s="113" t="s">
        <v>4285</v>
      </c>
      <c r="H3323" s="113" t="s">
        <v>60</v>
      </c>
      <c r="I3323" s="113" t="s">
        <v>795</v>
      </c>
      <c r="J3323" s="113" t="s">
        <v>361</v>
      </c>
      <c r="K3323" s="113" t="s">
        <v>382</v>
      </c>
      <c r="L3323" s="113" t="s">
        <v>420</v>
      </c>
      <c r="M3323" s="113" t="s">
        <v>389</v>
      </c>
      <c r="N3323" s="113" t="s">
        <v>44</v>
      </c>
      <c r="O3323" s="113" t="s">
        <v>433</v>
      </c>
      <c r="P3323" s="113" t="s">
        <v>824</v>
      </c>
      <c r="Q3323" s="113">
        <v>351</v>
      </c>
      <c r="R3323" s="113" t="s">
        <v>60</v>
      </c>
      <c r="S3323" s="84" t="str">
        <f t="shared" si="357"/>
        <v>DOCKER WOOL HERRINGBONE</v>
      </c>
      <c r="T3323" s="84" t="str">
        <f t="shared" si="360"/>
        <v>зеленый</v>
      </c>
      <c r="Y3323" s="60">
        <f t="shared" si="361"/>
        <v>2</v>
      </c>
      <c r="Z3323" s="49">
        <f t="shared" si="362"/>
        <v>455</v>
      </c>
      <c r="AA3323" s="60">
        <f t="shared" si="363"/>
        <v>2455</v>
      </c>
    </row>
    <row r="3324" spans="1:27">
      <c r="A3324" s="84" t="str">
        <f t="shared" si="358"/>
        <v>8820502351</v>
      </c>
      <c r="B3324" s="84" t="str">
        <f t="shared" si="359"/>
        <v>02-455-11</v>
      </c>
      <c r="C3324" s="113" t="s">
        <v>5829</v>
      </c>
      <c r="D3324" s="113" t="s">
        <v>5827</v>
      </c>
      <c r="E3324" s="113" t="s">
        <v>788</v>
      </c>
      <c r="F3324" s="114">
        <v>61</v>
      </c>
      <c r="G3324" s="113" t="s">
        <v>4285</v>
      </c>
      <c r="H3324" s="113" t="s">
        <v>60</v>
      </c>
      <c r="I3324" s="113" t="s">
        <v>795</v>
      </c>
      <c r="J3324" s="113" t="s">
        <v>361</v>
      </c>
      <c r="K3324" s="113" t="s">
        <v>382</v>
      </c>
      <c r="L3324" s="113" t="s">
        <v>420</v>
      </c>
      <c r="M3324" s="113" t="s">
        <v>389</v>
      </c>
      <c r="N3324" s="113" t="s">
        <v>44</v>
      </c>
      <c r="O3324" s="113" t="s">
        <v>433</v>
      </c>
      <c r="P3324" s="113" t="s">
        <v>824</v>
      </c>
      <c r="Q3324" s="113">
        <v>351</v>
      </c>
      <c r="R3324" s="113" t="s">
        <v>60</v>
      </c>
      <c r="S3324" s="84" t="str">
        <f t="shared" si="357"/>
        <v>DOCKER WOOL HERRINGBONE</v>
      </c>
      <c r="T3324" s="84" t="str">
        <f t="shared" si="360"/>
        <v>зеленый</v>
      </c>
      <c r="Y3324" s="60">
        <f t="shared" si="361"/>
        <v>2</v>
      </c>
      <c r="Z3324" s="49">
        <f t="shared" si="362"/>
        <v>455</v>
      </c>
      <c r="AA3324" s="60">
        <f t="shared" si="363"/>
        <v>2455</v>
      </c>
    </row>
    <row r="3325" spans="1:27">
      <c r="A3325" s="84" t="str">
        <f t="shared" si="358"/>
        <v>9290305218</v>
      </c>
      <c r="B3325" s="84" t="str">
        <f t="shared" si="359"/>
        <v>02-649-72</v>
      </c>
      <c r="C3325" s="113" t="s">
        <v>5830</v>
      </c>
      <c r="D3325" s="113" t="s">
        <v>5831</v>
      </c>
      <c r="E3325" s="113" t="s">
        <v>787</v>
      </c>
      <c r="F3325" s="114">
        <v>57</v>
      </c>
      <c r="G3325" s="113" t="s">
        <v>5832</v>
      </c>
      <c r="H3325" s="113" t="s">
        <v>186</v>
      </c>
      <c r="I3325" s="113" t="s">
        <v>1018</v>
      </c>
      <c r="J3325" s="113" t="s">
        <v>343</v>
      </c>
      <c r="K3325" s="113" t="s">
        <v>382</v>
      </c>
      <c r="L3325" s="113" t="s">
        <v>420</v>
      </c>
      <c r="M3325" s="113" t="s">
        <v>389</v>
      </c>
      <c r="N3325" s="113" t="s">
        <v>44</v>
      </c>
      <c r="O3325" s="113" t="s">
        <v>386</v>
      </c>
      <c r="P3325" s="113" t="s">
        <v>824</v>
      </c>
      <c r="Q3325" s="113">
        <v>218</v>
      </c>
      <c r="R3325" s="113" t="s">
        <v>78</v>
      </c>
      <c r="S3325" s="84" t="str">
        <f t="shared" si="357"/>
        <v>BOMBER CAP SHADOW PLAID</v>
      </c>
      <c r="T3325" s="84" t="str">
        <f t="shared" si="360"/>
        <v>красный / черный</v>
      </c>
      <c r="Y3325" s="60">
        <f t="shared" si="361"/>
        <v>2</v>
      </c>
      <c r="Z3325" s="49">
        <f t="shared" si="362"/>
        <v>649</v>
      </c>
      <c r="AA3325" s="60">
        <f t="shared" si="363"/>
        <v>2649</v>
      </c>
    </row>
    <row r="3326" spans="1:27">
      <c r="A3326" s="84" t="str">
        <f t="shared" si="358"/>
        <v>9290305218</v>
      </c>
      <c r="B3326" s="84" t="str">
        <f t="shared" si="359"/>
        <v>02-649-72</v>
      </c>
      <c r="C3326" s="113" t="s">
        <v>5833</v>
      </c>
      <c r="D3326" s="113" t="s">
        <v>5831</v>
      </c>
      <c r="E3326" s="113" t="s">
        <v>785</v>
      </c>
      <c r="F3326" s="114">
        <v>59</v>
      </c>
      <c r="G3326" s="113" t="s">
        <v>5832</v>
      </c>
      <c r="H3326" s="113" t="s">
        <v>186</v>
      </c>
      <c r="I3326" s="113" t="s">
        <v>1018</v>
      </c>
      <c r="J3326" s="113" t="s">
        <v>343</v>
      </c>
      <c r="K3326" s="113" t="s">
        <v>382</v>
      </c>
      <c r="L3326" s="113" t="s">
        <v>420</v>
      </c>
      <c r="M3326" s="113" t="s">
        <v>389</v>
      </c>
      <c r="N3326" s="113" t="s">
        <v>44</v>
      </c>
      <c r="O3326" s="113" t="s">
        <v>386</v>
      </c>
      <c r="P3326" s="113" t="s">
        <v>824</v>
      </c>
      <c r="Q3326" s="113">
        <v>218</v>
      </c>
      <c r="R3326" s="113" t="s">
        <v>78</v>
      </c>
      <c r="S3326" s="84" t="str">
        <f t="shared" si="357"/>
        <v>BOMBER CAP SHADOW PLAID</v>
      </c>
      <c r="T3326" s="84" t="str">
        <f t="shared" si="360"/>
        <v>красный / черный</v>
      </c>
      <c r="Y3326" s="60">
        <f t="shared" si="361"/>
        <v>2</v>
      </c>
      <c r="Z3326" s="49">
        <f t="shared" si="362"/>
        <v>649</v>
      </c>
      <c r="AA3326" s="60">
        <f t="shared" si="363"/>
        <v>2649</v>
      </c>
    </row>
    <row r="3327" spans="1:27">
      <c r="A3327" s="84" t="str">
        <f t="shared" si="358"/>
        <v>9290305218</v>
      </c>
      <c r="B3327" s="84" t="str">
        <f t="shared" si="359"/>
        <v>02-649-72</v>
      </c>
      <c r="C3327" s="113" t="s">
        <v>5834</v>
      </c>
      <c r="D3327" s="113" t="s">
        <v>5831</v>
      </c>
      <c r="E3327" s="113" t="s">
        <v>788</v>
      </c>
      <c r="F3327" s="114">
        <v>61</v>
      </c>
      <c r="G3327" s="113" t="s">
        <v>5832</v>
      </c>
      <c r="H3327" s="113" t="s">
        <v>186</v>
      </c>
      <c r="I3327" s="113" t="s">
        <v>1018</v>
      </c>
      <c r="J3327" s="113" t="s">
        <v>343</v>
      </c>
      <c r="K3327" s="113" t="s">
        <v>382</v>
      </c>
      <c r="L3327" s="113" t="s">
        <v>420</v>
      </c>
      <c r="M3327" s="113" t="s">
        <v>389</v>
      </c>
      <c r="N3327" s="113" t="s">
        <v>44</v>
      </c>
      <c r="O3327" s="113" t="s">
        <v>386</v>
      </c>
      <c r="P3327" s="113" t="s">
        <v>824</v>
      </c>
      <c r="Q3327" s="113">
        <v>218</v>
      </c>
      <c r="R3327" s="113" t="s">
        <v>78</v>
      </c>
      <c r="S3327" s="84" t="str">
        <f t="shared" si="357"/>
        <v>BOMBER CAP SHADOW PLAID</v>
      </c>
      <c r="T3327" s="84" t="str">
        <f t="shared" si="360"/>
        <v>красный / черный</v>
      </c>
      <c r="Y3327" s="60">
        <f t="shared" si="361"/>
        <v>2</v>
      </c>
      <c r="Z3327" s="49">
        <f t="shared" si="362"/>
        <v>649</v>
      </c>
      <c r="AA3327" s="60">
        <f t="shared" si="363"/>
        <v>2649</v>
      </c>
    </row>
    <row r="3328" spans="1:27">
      <c r="A3328" s="84" t="str">
        <f t="shared" si="358"/>
        <v>92911063</v>
      </c>
      <c r="B3328" s="84" t="str">
        <f t="shared" si="359"/>
        <v>02-651-08</v>
      </c>
      <c r="C3328" s="113" t="s">
        <v>5835</v>
      </c>
      <c r="D3328" s="113" t="s">
        <v>5836</v>
      </c>
      <c r="E3328" s="113" t="s">
        <v>787</v>
      </c>
      <c r="F3328" s="114">
        <v>57</v>
      </c>
      <c r="G3328" s="113" t="s">
        <v>5837</v>
      </c>
      <c r="H3328" s="113" t="s">
        <v>83</v>
      </c>
      <c r="I3328" s="113" t="s">
        <v>5838</v>
      </c>
      <c r="J3328" s="113" t="s">
        <v>343</v>
      </c>
      <c r="K3328" s="113" t="s">
        <v>382</v>
      </c>
      <c r="L3328" s="113" t="s">
        <v>420</v>
      </c>
      <c r="M3328" s="113" t="s">
        <v>389</v>
      </c>
      <c r="N3328" s="113" t="s">
        <v>43</v>
      </c>
      <c r="O3328" s="113" t="s">
        <v>386</v>
      </c>
      <c r="P3328" s="113" t="s">
        <v>824</v>
      </c>
      <c r="Q3328" s="113">
        <v>3</v>
      </c>
      <c r="R3328" s="113" t="s">
        <v>83</v>
      </c>
      <c r="S3328" s="84" t="str">
        <f t="shared" si="357"/>
        <v>BOMBER CAP SOFT COTTON/CORD</v>
      </c>
      <c r="T3328" s="84" t="str">
        <f t="shared" si="360"/>
        <v>серый</v>
      </c>
      <c r="Y3328" s="60">
        <f t="shared" si="361"/>
        <v>2</v>
      </c>
      <c r="Z3328" s="49">
        <f t="shared" si="362"/>
        <v>651</v>
      </c>
      <c r="AA3328" s="60">
        <f t="shared" si="363"/>
        <v>2651</v>
      </c>
    </row>
    <row r="3329" spans="1:27">
      <c r="A3329" s="84" t="str">
        <f t="shared" si="358"/>
        <v>92911063</v>
      </c>
      <c r="B3329" s="84" t="str">
        <f t="shared" si="359"/>
        <v>02-651-08</v>
      </c>
      <c r="C3329" s="113" t="s">
        <v>5839</v>
      </c>
      <c r="D3329" s="113" t="s">
        <v>5836</v>
      </c>
      <c r="E3329" s="113" t="s">
        <v>785</v>
      </c>
      <c r="F3329" s="114">
        <v>59</v>
      </c>
      <c r="G3329" s="113" t="s">
        <v>5837</v>
      </c>
      <c r="H3329" s="113" t="s">
        <v>83</v>
      </c>
      <c r="I3329" s="113" t="s">
        <v>5838</v>
      </c>
      <c r="J3329" s="113" t="s">
        <v>343</v>
      </c>
      <c r="K3329" s="113" t="s">
        <v>382</v>
      </c>
      <c r="L3329" s="113" t="s">
        <v>420</v>
      </c>
      <c r="M3329" s="113" t="s">
        <v>389</v>
      </c>
      <c r="N3329" s="113" t="s">
        <v>43</v>
      </c>
      <c r="O3329" s="113" t="s">
        <v>386</v>
      </c>
      <c r="P3329" s="113" t="s">
        <v>824</v>
      </c>
      <c r="Q3329" s="113">
        <v>3</v>
      </c>
      <c r="R3329" s="113" t="s">
        <v>83</v>
      </c>
      <c r="S3329" s="84" t="str">
        <f t="shared" si="357"/>
        <v>BOMBER CAP SOFT COTTON/CORD</v>
      </c>
      <c r="T3329" s="84" t="str">
        <f t="shared" si="360"/>
        <v>серый</v>
      </c>
      <c r="Y3329" s="60">
        <f t="shared" si="361"/>
        <v>2</v>
      </c>
      <c r="Z3329" s="49">
        <f t="shared" si="362"/>
        <v>651</v>
      </c>
      <c r="AA3329" s="60">
        <f t="shared" si="363"/>
        <v>2651</v>
      </c>
    </row>
    <row r="3330" spans="1:27">
      <c r="A3330" s="84" t="str">
        <f t="shared" si="358"/>
        <v>92911063</v>
      </c>
      <c r="B3330" s="84" t="str">
        <f t="shared" si="359"/>
        <v>02-651-08</v>
      </c>
      <c r="C3330" s="113" t="s">
        <v>5840</v>
      </c>
      <c r="D3330" s="113" t="s">
        <v>5836</v>
      </c>
      <c r="E3330" s="113" t="s">
        <v>788</v>
      </c>
      <c r="F3330" s="114">
        <v>61</v>
      </c>
      <c r="G3330" s="113" t="s">
        <v>5837</v>
      </c>
      <c r="H3330" s="113" t="s">
        <v>83</v>
      </c>
      <c r="I3330" s="113" t="s">
        <v>5838</v>
      </c>
      <c r="J3330" s="113" t="s">
        <v>343</v>
      </c>
      <c r="K3330" s="113" t="s">
        <v>382</v>
      </c>
      <c r="L3330" s="113" t="s">
        <v>420</v>
      </c>
      <c r="M3330" s="113" t="s">
        <v>389</v>
      </c>
      <c r="N3330" s="113" t="s">
        <v>43</v>
      </c>
      <c r="O3330" s="113" t="s">
        <v>386</v>
      </c>
      <c r="P3330" s="113" t="s">
        <v>824</v>
      </c>
      <c r="Q3330" s="113">
        <v>3</v>
      </c>
      <c r="R3330" s="113" t="s">
        <v>83</v>
      </c>
      <c r="S3330" s="84" t="str">
        <f t="shared" ref="S3330:S3393" si="364">IF(A3330&lt;&gt;"",IF(FIND(" ",G3330)&gt;=1,MID(G3330,FIND(" ",G3330)+1,LEN(G3330)),""),"")</f>
        <v>BOMBER CAP SOFT COTTON/CORD</v>
      </c>
      <c r="T3330" s="84" t="str">
        <f t="shared" si="360"/>
        <v>серый</v>
      </c>
      <c r="Y3330" s="60">
        <f t="shared" si="361"/>
        <v>2</v>
      </c>
      <c r="Z3330" s="49">
        <f t="shared" si="362"/>
        <v>651</v>
      </c>
      <c r="AA3330" s="60">
        <f t="shared" si="363"/>
        <v>2651</v>
      </c>
    </row>
    <row r="3331" spans="1:27">
      <c r="A3331" s="84" t="str">
        <f t="shared" ref="A3331:A3394" si="365">IF(G3331&amp;Q3331&lt;&gt;"",IF(FIND(" ",G3331)&gt;=1,MID(G3331,1,FIND(" ",G3331)-1)&amp;Q3331,G3331&amp;Q3331),"")</f>
        <v>252800566</v>
      </c>
      <c r="B3331" s="84" t="str">
        <f t="shared" ref="B3331:B3394" si="366">IF(C3331&lt;&gt;"",LEFT(C3331,9),"")</f>
        <v>02-010-05</v>
      </c>
      <c r="C3331" s="113" t="s">
        <v>5841</v>
      </c>
      <c r="D3331" s="113" t="s">
        <v>5842</v>
      </c>
      <c r="E3331" s="113" t="s">
        <v>787</v>
      </c>
      <c r="F3331" s="114">
        <v>57</v>
      </c>
      <c r="G3331" s="113" t="s">
        <v>914</v>
      </c>
      <c r="H3331" s="113" t="s">
        <v>277</v>
      </c>
      <c r="I3331" s="113" t="s">
        <v>915</v>
      </c>
      <c r="J3331" s="113" t="s">
        <v>330</v>
      </c>
      <c r="K3331" s="113" t="s">
        <v>382</v>
      </c>
      <c r="L3331" s="113" t="s">
        <v>420</v>
      </c>
      <c r="M3331" s="113" t="s">
        <v>388</v>
      </c>
      <c r="N3331" s="113" t="s">
        <v>30</v>
      </c>
      <c r="O3331" s="113" t="s">
        <v>445</v>
      </c>
      <c r="P3331" s="113" t="s">
        <v>824</v>
      </c>
      <c r="Q3331" s="113">
        <v>66</v>
      </c>
      <c r="R3331" s="113" t="s">
        <v>83</v>
      </c>
      <c r="S3331" s="84" t="str">
        <f t="shared" si="364"/>
        <v>SARDIS</v>
      </c>
      <c r="T3331" s="84" t="str">
        <f t="shared" ref="T3331:T3394" si="367">IF(H3331&lt;&gt;"",H3331,"")</f>
        <v>темно-серый</v>
      </c>
      <c r="Y3331" s="60">
        <f t="shared" ref="Y3331:Y3394" si="368">IFERROR(VALUE(MID($C3331,1,2)),0)</f>
        <v>2</v>
      </c>
      <c r="Z3331" s="49">
        <f t="shared" ref="Z3331:Z3394" si="369">IFERROR(VALUE(MID($C3331,4,3)),0)</f>
        <v>10</v>
      </c>
      <c r="AA3331" s="60">
        <f t="shared" ref="AA3331:AA3394" si="370">VALUE(RIGHT("00"&amp;Y3331,2)&amp;RIGHT("000"&amp;Z3331,3))</f>
        <v>2010</v>
      </c>
    </row>
    <row r="3332" spans="1:27">
      <c r="A3332" s="84" t="str">
        <f t="shared" si="365"/>
        <v>252800566</v>
      </c>
      <c r="B3332" s="84" t="str">
        <f t="shared" si="366"/>
        <v>02-010-05</v>
      </c>
      <c r="C3332" s="113" t="s">
        <v>5843</v>
      </c>
      <c r="D3332" s="113" t="s">
        <v>5842</v>
      </c>
      <c r="E3332" s="113" t="s">
        <v>785</v>
      </c>
      <c r="F3332" s="114">
        <v>59</v>
      </c>
      <c r="G3332" s="113" t="s">
        <v>914</v>
      </c>
      <c r="H3332" s="113" t="s">
        <v>277</v>
      </c>
      <c r="I3332" s="113" t="s">
        <v>915</v>
      </c>
      <c r="J3332" s="113" t="s">
        <v>330</v>
      </c>
      <c r="K3332" s="113" t="s">
        <v>382</v>
      </c>
      <c r="L3332" s="113" t="s">
        <v>420</v>
      </c>
      <c r="M3332" s="113" t="s">
        <v>388</v>
      </c>
      <c r="N3332" s="113" t="s">
        <v>30</v>
      </c>
      <c r="O3332" s="113" t="s">
        <v>445</v>
      </c>
      <c r="P3332" s="113" t="s">
        <v>824</v>
      </c>
      <c r="Q3332" s="113">
        <v>66</v>
      </c>
      <c r="R3332" s="113" t="s">
        <v>83</v>
      </c>
      <c r="S3332" s="84" t="str">
        <f t="shared" si="364"/>
        <v>SARDIS</v>
      </c>
      <c r="T3332" s="84" t="str">
        <f t="shared" si="367"/>
        <v>темно-серый</v>
      </c>
      <c r="Y3332" s="60">
        <f t="shared" si="368"/>
        <v>2</v>
      </c>
      <c r="Z3332" s="49">
        <f t="shared" si="369"/>
        <v>10</v>
      </c>
      <c r="AA3332" s="60">
        <f t="shared" si="370"/>
        <v>2010</v>
      </c>
    </row>
    <row r="3333" spans="1:27">
      <c r="A3333" s="84" t="str">
        <f t="shared" si="365"/>
        <v>252800566</v>
      </c>
      <c r="B3333" s="84" t="str">
        <f t="shared" si="366"/>
        <v>02-010-05</v>
      </c>
      <c r="C3333" s="113" t="s">
        <v>5844</v>
      </c>
      <c r="D3333" s="113" t="s">
        <v>5842</v>
      </c>
      <c r="E3333" s="113" t="s">
        <v>788</v>
      </c>
      <c r="F3333" s="114">
        <v>61</v>
      </c>
      <c r="G3333" s="113" t="s">
        <v>914</v>
      </c>
      <c r="H3333" s="113" t="s">
        <v>277</v>
      </c>
      <c r="I3333" s="113" t="s">
        <v>915</v>
      </c>
      <c r="J3333" s="113" t="s">
        <v>330</v>
      </c>
      <c r="K3333" s="113" t="s">
        <v>382</v>
      </c>
      <c r="L3333" s="113" t="s">
        <v>420</v>
      </c>
      <c r="M3333" s="113" t="s">
        <v>388</v>
      </c>
      <c r="N3333" s="113" t="s">
        <v>30</v>
      </c>
      <c r="O3333" s="113" t="s">
        <v>445</v>
      </c>
      <c r="P3333" s="113" t="s">
        <v>824</v>
      </c>
      <c r="Q3333" s="113">
        <v>66</v>
      </c>
      <c r="R3333" s="113" t="s">
        <v>83</v>
      </c>
      <c r="S3333" s="84" t="str">
        <f t="shared" si="364"/>
        <v>SARDIS</v>
      </c>
      <c r="T3333" s="84" t="str">
        <f t="shared" si="367"/>
        <v>темно-серый</v>
      </c>
      <c r="Y3333" s="60">
        <f t="shared" si="368"/>
        <v>2</v>
      </c>
      <c r="Z3333" s="49">
        <f t="shared" si="369"/>
        <v>10</v>
      </c>
      <c r="AA3333" s="60">
        <f t="shared" si="370"/>
        <v>2010</v>
      </c>
    </row>
    <row r="3334" spans="1:27">
      <c r="A3334" s="84" t="str">
        <f t="shared" si="365"/>
        <v>359811366</v>
      </c>
      <c r="B3334" s="84" t="str">
        <f t="shared" si="366"/>
        <v>02-650-91</v>
      </c>
      <c r="C3334" s="113" t="s">
        <v>5845</v>
      </c>
      <c r="D3334" s="113" t="s">
        <v>5846</v>
      </c>
      <c r="E3334" s="113" t="s">
        <v>790</v>
      </c>
      <c r="F3334" s="114">
        <v>55</v>
      </c>
      <c r="G3334" s="113" t="s">
        <v>5847</v>
      </c>
      <c r="H3334" s="113" t="s">
        <v>271</v>
      </c>
      <c r="I3334" s="113" t="s">
        <v>1018</v>
      </c>
      <c r="J3334" s="113" t="s">
        <v>331</v>
      </c>
      <c r="K3334" s="113" t="s">
        <v>382</v>
      </c>
      <c r="L3334" s="113" t="s">
        <v>420</v>
      </c>
      <c r="M3334" s="113" t="s">
        <v>388</v>
      </c>
      <c r="N3334" s="113" t="s">
        <v>30</v>
      </c>
      <c r="O3334" s="113" t="s">
        <v>386</v>
      </c>
      <c r="P3334" s="113" t="s">
        <v>824</v>
      </c>
      <c r="Q3334" s="113">
        <v>66</v>
      </c>
      <c r="R3334" s="113" t="s">
        <v>86</v>
      </c>
      <c r="S3334" s="84" t="str">
        <f t="shared" si="364"/>
        <v>WESTERN WOOLFELT</v>
      </c>
      <c r="T3334" s="84" t="str">
        <f t="shared" si="367"/>
        <v>темно-коричневый</v>
      </c>
      <c r="Y3334" s="60">
        <f t="shared" si="368"/>
        <v>2</v>
      </c>
      <c r="Z3334" s="49">
        <f t="shared" si="369"/>
        <v>650</v>
      </c>
      <c r="AA3334" s="60">
        <f t="shared" si="370"/>
        <v>2650</v>
      </c>
    </row>
    <row r="3335" spans="1:27">
      <c r="A3335" s="84" t="str">
        <f t="shared" si="365"/>
        <v>359811366</v>
      </c>
      <c r="B3335" s="84" t="str">
        <f t="shared" si="366"/>
        <v>02-650-91</v>
      </c>
      <c r="C3335" s="113" t="s">
        <v>5848</v>
      </c>
      <c r="D3335" s="113" t="s">
        <v>5846</v>
      </c>
      <c r="E3335" s="113" t="s">
        <v>787</v>
      </c>
      <c r="F3335" s="114">
        <v>57</v>
      </c>
      <c r="G3335" s="113" t="s">
        <v>5847</v>
      </c>
      <c r="H3335" s="113" t="s">
        <v>271</v>
      </c>
      <c r="I3335" s="113" t="s">
        <v>1018</v>
      </c>
      <c r="J3335" s="113" t="s">
        <v>331</v>
      </c>
      <c r="K3335" s="113" t="s">
        <v>382</v>
      </c>
      <c r="L3335" s="113" t="s">
        <v>420</v>
      </c>
      <c r="M3335" s="113" t="s">
        <v>388</v>
      </c>
      <c r="N3335" s="113" t="s">
        <v>30</v>
      </c>
      <c r="O3335" s="113" t="s">
        <v>386</v>
      </c>
      <c r="P3335" s="113" t="s">
        <v>824</v>
      </c>
      <c r="Q3335" s="113">
        <v>66</v>
      </c>
      <c r="R3335" s="113" t="s">
        <v>86</v>
      </c>
      <c r="S3335" s="84" t="str">
        <f t="shared" si="364"/>
        <v>WESTERN WOOLFELT</v>
      </c>
      <c r="T3335" s="84" t="str">
        <f t="shared" si="367"/>
        <v>темно-коричневый</v>
      </c>
      <c r="Y3335" s="60">
        <f t="shared" si="368"/>
        <v>2</v>
      </c>
      <c r="Z3335" s="49">
        <f t="shared" si="369"/>
        <v>650</v>
      </c>
      <c r="AA3335" s="60">
        <f t="shared" si="370"/>
        <v>2650</v>
      </c>
    </row>
    <row r="3336" spans="1:27">
      <c r="A3336" s="84" t="str">
        <f t="shared" si="365"/>
        <v>359811366</v>
      </c>
      <c r="B3336" s="84" t="str">
        <f t="shared" si="366"/>
        <v>02-650-91</v>
      </c>
      <c r="C3336" s="113" t="s">
        <v>5849</v>
      </c>
      <c r="D3336" s="113" t="s">
        <v>5846</v>
      </c>
      <c r="E3336" s="113" t="s">
        <v>785</v>
      </c>
      <c r="F3336" s="114">
        <v>59</v>
      </c>
      <c r="G3336" s="113" t="s">
        <v>5847</v>
      </c>
      <c r="H3336" s="113" t="s">
        <v>271</v>
      </c>
      <c r="I3336" s="113" t="s">
        <v>1018</v>
      </c>
      <c r="J3336" s="113" t="s">
        <v>331</v>
      </c>
      <c r="K3336" s="113" t="s">
        <v>382</v>
      </c>
      <c r="L3336" s="113" t="s">
        <v>420</v>
      </c>
      <c r="M3336" s="113" t="s">
        <v>388</v>
      </c>
      <c r="N3336" s="113" t="s">
        <v>30</v>
      </c>
      <c r="O3336" s="113" t="s">
        <v>386</v>
      </c>
      <c r="P3336" s="113" t="s">
        <v>824</v>
      </c>
      <c r="Q3336" s="113">
        <v>66</v>
      </c>
      <c r="R3336" s="113" t="s">
        <v>86</v>
      </c>
      <c r="S3336" s="84" t="str">
        <f t="shared" si="364"/>
        <v>WESTERN WOOLFELT</v>
      </c>
      <c r="T3336" s="84" t="str">
        <f t="shared" si="367"/>
        <v>темно-коричневый</v>
      </c>
      <c r="Y3336" s="60">
        <f t="shared" si="368"/>
        <v>2</v>
      </c>
      <c r="Z3336" s="49">
        <f t="shared" si="369"/>
        <v>650</v>
      </c>
      <c r="AA3336" s="60">
        <f t="shared" si="370"/>
        <v>2650</v>
      </c>
    </row>
    <row r="3337" spans="1:27">
      <c r="A3337" s="84" t="str">
        <f t="shared" si="365"/>
        <v>359811366</v>
      </c>
      <c r="B3337" s="84" t="str">
        <f t="shared" si="366"/>
        <v>02-650-91</v>
      </c>
      <c r="C3337" s="113" t="s">
        <v>5850</v>
      </c>
      <c r="D3337" s="113" t="s">
        <v>5846</v>
      </c>
      <c r="E3337" s="113" t="s">
        <v>788</v>
      </c>
      <c r="F3337" s="114">
        <v>61</v>
      </c>
      <c r="G3337" s="113" t="s">
        <v>5847</v>
      </c>
      <c r="H3337" s="113" t="s">
        <v>271</v>
      </c>
      <c r="I3337" s="113" t="s">
        <v>1018</v>
      </c>
      <c r="J3337" s="113" t="s">
        <v>331</v>
      </c>
      <c r="K3337" s="113" t="s">
        <v>382</v>
      </c>
      <c r="L3337" s="113" t="s">
        <v>420</v>
      </c>
      <c r="M3337" s="113" t="s">
        <v>388</v>
      </c>
      <c r="N3337" s="113" t="s">
        <v>30</v>
      </c>
      <c r="O3337" s="113" t="s">
        <v>386</v>
      </c>
      <c r="P3337" s="113" t="s">
        <v>824</v>
      </c>
      <c r="Q3337" s="113">
        <v>66</v>
      </c>
      <c r="R3337" s="113" t="s">
        <v>86</v>
      </c>
      <c r="S3337" s="84" t="str">
        <f t="shared" si="364"/>
        <v>WESTERN WOOLFELT</v>
      </c>
      <c r="T3337" s="84" t="str">
        <f t="shared" si="367"/>
        <v>темно-коричневый</v>
      </c>
      <c r="Y3337" s="60">
        <f t="shared" si="368"/>
        <v>2</v>
      </c>
      <c r="Z3337" s="49">
        <f t="shared" si="369"/>
        <v>650</v>
      </c>
      <c r="AA3337" s="60">
        <f t="shared" si="370"/>
        <v>2650</v>
      </c>
    </row>
    <row r="3338" spans="1:27">
      <c r="A3338" s="84" t="str">
        <f t="shared" si="365"/>
        <v>929110716</v>
      </c>
      <c r="B3338" s="84" t="str">
        <f t="shared" si="366"/>
        <v>02-652-08</v>
      </c>
      <c r="C3338" s="113" t="s">
        <v>5851</v>
      </c>
      <c r="D3338" s="113" t="s">
        <v>5852</v>
      </c>
      <c r="E3338" s="113" t="s">
        <v>787</v>
      </c>
      <c r="F3338" s="114">
        <v>57</v>
      </c>
      <c r="G3338" s="113" t="s">
        <v>5853</v>
      </c>
      <c r="H3338" s="113" t="s">
        <v>83</v>
      </c>
      <c r="I3338" s="113" t="s">
        <v>5854</v>
      </c>
      <c r="J3338" s="113" t="s">
        <v>343</v>
      </c>
      <c r="K3338" s="113" t="s">
        <v>382</v>
      </c>
      <c r="L3338" s="113" t="s">
        <v>420</v>
      </c>
      <c r="M3338" s="113" t="s">
        <v>389</v>
      </c>
      <c r="N3338" s="113" t="s">
        <v>43</v>
      </c>
      <c r="O3338" s="113" t="s">
        <v>386</v>
      </c>
      <c r="P3338" s="113" t="s">
        <v>824</v>
      </c>
      <c r="Q3338" s="113">
        <v>16</v>
      </c>
      <c r="R3338" s="113" t="s">
        <v>83</v>
      </c>
      <c r="S3338" s="84" t="str">
        <f t="shared" si="364"/>
        <v>BOMBER CAP COTTON/PES</v>
      </c>
      <c r="T3338" s="84" t="str">
        <f t="shared" si="367"/>
        <v>серый</v>
      </c>
      <c r="Y3338" s="60">
        <f t="shared" si="368"/>
        <v>2</v>
      </c>
      <c r="Z3338" s="49">
        <f t="shared" si="369"/>
        <v>652</v>
      </c>
      <c r="AA3338" s="60">
        <f t="shared" si="370"/>
        <v>2652</v>
      </c>
    </row>
    <row r="3339" spans="1:27">
      <c r="A3339" s="84" t="str">
        <f t="shared" si="365"/>
        <v>929110716</v>
      </c>
      <c r="B3339" s="84" t="str">
        <f t="shared" si="366"/>
        <v>02-652-08</v>
      </c>
      <c r="C3339" s="113" t="s">
        <v>5855</v>
      </c>
      <c r="D3339" s="113" t="s">
        <v>5852</v>
      </c>
      <c r="E3339" s="113" t="s">
        <v>785</v>
      </c>
      <c r="F3339" s="114">
        <v>59</v>
      </c>
      <c r="G3339" s="113" t="s">
        <v>5853</v>
      </c>
      <c r="H3339" s="113" t="s">
        <v>83</v>
      </c>
      <c r="I3339" s="113" t="s">
        <v>5854</v>
      </c>
      <c r="J3339" s="113" t="s">
        <v>343</v>
      </c>
      <c r="K3339" s="113" t="s">
        <v>382</v>
      </c>
      <c r="L3339" s="113" t="s">
        <v>420</v>
      </c>
      <c r="M3339" s="113" t="s">
        <v>389</v>
      </c>
      <c r="N3339" s="113" t="s">
        <v>43</v>
      </c>
      <c r="O3339" s="113" t="s">
        <v>386</v>
      </c>
      <c r="P3339" s="113" t="s">
        <v>824</v>
      </c>
      <c r="Q3339" s="113">
        <v>16</v>
      </c>
      <c r="R3339" s="113" t="s">
        <v>83</v>
      </c>
      <c r="S3339" s="84" t="str">
        <f t="shared" si="364"/>
        <v>BOMBER CAP COTTON/PES</v>
      </c>
      <c r="T3339" s="84" t="str">
        <f t="shared" si="367"/>
        <v>серый</v>
      </c>
      <c r="Y3339" s="60">
        <f t="shared" si="368"/>
        <v>2</v>
      </c>
      <c r="Z3339" s="49">
        <f t="shared" si="369"/>
        <v>652</v>
      </c>
      <c r="AA3339" s="60">
        <f t="shared" si="370"/>
        <v>2652</v>
      </c>
    </row>
    <row r="3340" spans="1:27">
      <c r="A3340" s="84" t="str">
        <f t="shared" si="365"/>
        <v>929110716</v>
      </c>
      <c r="B3340" s="84" t="str">
        <f t="shared" si="366"/>
        <v>02-652-08</v>
      </c>
      <c r="C3340" s="113" t="s">
        <v>5856</v>
      </c>
      <c r="D3340" s="113" t="s">
        <v>5852</v>
      </c>
      <c r="E3340" s="113" t="s">
        <v>788</v>
      </c>
      <c r="F3340" s="114">
        <v>61</v>
      </c>
      <c r="G3340" s="113" t="s">
        <v>5853</v>
      </c>
      <c r="H3340" s="113" t="s">
        <v>83</v>
      </c>
      <c r="I3340" s="113" t="s">
        <v>5854</v>
      </c>
      <c r="J3340" s="113" t="s">
        <v>343</v>
      </c>
      <c r="K3340" s="113" t="s">
        <v>382</v>
      </c>
      <c r="L3340" s="113" t="s">
        <v>420</v>
      </c>
      <c r="M3340" s="113" t="s">
        <v>389</v>
      </c>
      <c r="N3340" s="113" t="s">
        <v>43</v>
      </c>
      <c r="O3340" s="113" t="s">
        <v>386</v>
      </c>
      <c r="P3340" s="113" t="s">
        <v>824</v>
      </c>
      <c r="Q3340" s="113">
        <v>16</v>
      </c>
      <c r="R3340" s="113" t="s">
        <v>83</v>
      </c>
      <c r="S3340" s="84" t="str">
        <f t="shared" si="364"/>
        <v>BOMBER CAP COTTON/PES</v>
      </c>
      <c r="T3340" s="84" t="str">
        <f t="shared" si="367"/>
        <v>серый</v>
      </c>
      <c r="Y3340" s="60">
        <f t="shared" si="368"/>
        <v>2</v>
      </c>
      <c r="Z3340" s="49">
        <f t="shared" si="369"/>
        <v>652</v>
      </c>
      <c r="AA3340" s="60">
        <f t="shared" si="370"/>
        <v>2652</v>
      </c>
    </row>
    <row r="3341" spans="1:27">
      <c r="A3341" s="84" t="e">
        <f t="shared" si="365"/>
        <v>#VALUE!</v>
      </c>
      <c r="B3341" s="84" t="str">
        <f t="shared" si="366"/>
        <v>02-022-56</v>
      </c>
      <c r="C3341" s="113" t="s">
        <v>5857</v>
      </c>
      <c r="D3341" s="113" t="s">
        <v>5858</v>
      </c>
      <c r="E3341" s="113" t="s">
        <v>800</v>
      </c>
      <c r="F3341" s="114">
        <v>0</v>
      </c>
      <c r="G3341" s="113" t="s">
        <v>5859</v>
      </c>
      <c r="H3341" s="113" t="s">
        <v>290</v>
      </c>
      <c r="I3341" s="113" t="s">
        <v>792</v>
      </c>
      <c r="J3341" s="113" t="s">
        <v>327</v>
      </c>
      <c r="K3341" s="113" t="s">
        <v>382</v>
      </c>
      <c r="L3341" s="113" t="s">
        <v>420</v>
      </c>
      <c r="M3341" s="113" t="s">
        <v>388</v>
      </c>
      <c r="N3341" s="113" t="s">
        <v>43</v>
      </c>
      <c r="O3341" s="113" t="s">
        <v>386</v>
      </c>
      <c r="P3341" s="113" t="s">
        <v>824</v>
      </c>
      <c r="Q3341" s="113" t="s">
        <v>808</v>
      </c>
      <c r="R3341" s="113" t="s">
        <v>195</v>
      </c>
      <c r="S3341" s="84" t="e">
        <f t="shared" si="364"/>
        <v>#VALUE!</v>
      </c>
      <c r="T3341" s="84" t="str">
        <f t="shared" si="367"/>
        <v>хаки</v>
      </c>
      <c r="Y3341" s="60">
        <f t="shared" si="368"/>
        <v>2</v>
      </c>
      <c r="Z3341" s="49">
        <f t="shared" si="369"/>
        <v>22</v>
      </c>
      <c r="AA3341" s="60">
        <f t="shared" si="370"/>
        <v>2022</v>
      </c>
    </row>
    <row r="3342" spans="1:27">
      <c r="A3342" s="84" t="e">
        <f t="shared" si="365"/>
        <v>#VALUE!</v>
      </c>
      <c r="B3342" s="84" t="str">
        <f t="shared" si="366"/>
        <v>02-023-09</v>
      </c>
      <c r="C3342" s="113" t="s">
        <v>5860</v>
      </c>
      <c r="D3342" s="113" t="s">
        <v>5861</v>
      </c>
      <c r="E3342" s="113" t="s">
        <v>800</v>
      </c>
      <c r="F3342" s="114">
        <v>0</v>
      </c>
      <c r="G3342" s="113" t="s">
        <v>5862</v>
      </c>
      <c r="H3342" s="113" t="s">
        <v>53</v>
      </c>
      <c r="I3342" s="113" t="s">
        <v>792</v>
      </c>
      <c r="J3342" s="113" t="s">
        <v>340</v>
      </c>
      <c r="K3342" s="113" t="s">
        <v>382</v>
      </c>
      <c r="L3342" s="113" t="s">
        <v>420</v>
      </c>
      <c r="M3342" s="113" t="s">
        <v>389</v>
      </c>
      <c r="N3342" s="113" t="s">
        <v>43</v>
      </c>
      <c r="O3342" s="113" t="s">
        <v>386</v>
      </c>
      <c r="P3342" s="113" t="s">
        <v>824</v>
      </c>
      <c r="Q3342" s="113" t="s">
        <v>5863</v>
      </c>
      <c r="R3342" s="113" t="s">
        <v>53</v>
      </c>
      <c r="S3342" s="84" t="e">
        <f t="shared" si="364"/>
        <v>#VALUE!</v>
      </c>
      <c r="T3342" s="84" t="str">
        <f t="shared" si="367"/>
        <v>черный</v>
      </c>
      <c r="Y3342" s="60">
        <f t="shared" si="368"/>
        <v>2</v>
      </c>
      <c r="Z3342" s="49">
        <f t="shared" si="369"/>
        <v>23</v>
      </c>
      <c r="AA3342" s="60">
        <f t="shared" si="370"/>
        <v>2023</v>
      </c>
    </row>
    <row r="3343" spans="1:27">
      <c r="A3343" s="84" t="e">
        <f t="shared" si="365"/>
        <v>#VALUE!</v>
      </c>
      <c r="B3343" s="84" t="str">
        <f t="shared" si="366"/>
        <v>02-024-07</v>
      </c>
      <c r="C3343" s="113" t="s">
        <v>5864</v>
      </c>
      <c r="D3343" s="113" t="s">
        <v>5865</v>
      </c>
      <c r="E3343" s="113" t="s">
        <v>787</v>
      </c>
      <c r="F3343" s="114">
        <v>57</v>
      </c>
      <c r="G3343" s="113" t="s">
        <v>5866</v>
      </c>
      <c r="H3343" s="113" t="s">
        <v>60</v>
      </c>
      <c r="I3343" s="113" t="s">
        <v>5867</v>
      </c>
      <c r="J3343" s="113" t="s">
        <v>350</v>
      </c>
      <c r="K3343" s="113" t="s">
        <v>382</v>
      </c>
      <c r="L3343" s="113" t="s">
        <v>420</v>
      </c>
      <c r="M3343" s="113" t="s">
        <v>388</v>
      </c>
      <c r="N3343" s="113" t="s">
        <v>43</v>
      </c>
      <c r="O3343" s="113" t="s">
        <v>386</v>
      </c>
      <c r="P3343" s="113" t="s">
        <v>824</v>
      </c>
      <c r="Q3343" s="113" t="s">
        <v>5868</v>
      </c>
      <c r="R3343" s="113" t="s">
        <v>60</v>
      </c>
      <c r="S3343" s="84" t="e">
        <f t="shared" si="364"/>
        <v>#VALUE!</v>
      </c>
      <c r="T3343" s="84" t="str">
        <f t="shared" si="367"/>
        <v>зеленый</v>
      </c>
      <c r="Y3343" s="60">
        <f t="shared" si="368"/>
        <v>2</v>
      </c>
      <c r="Z3343" s="49">
        <f t="shared" si="369"/>
        <v>24</v>
      </c>
      <c r="AA3343" s="60">
        <f t="shared" si="370"/>
        <v>2024</v>
      </c>
    </row>
    <row r="3344" spans="1:27">
      <c r="A3344" s="84" t="e">
        <f t="shared" si="365"/>
        <v>#VALUE!</v>
      </c>
      <c r="B3344" s="84" t="str">
        <f t="shared" si="366"/>
        <v>02-025-41</v>
      </c>
      <c r="C3344" s="113" t="s">
        <v>5869</v>
      </c>
      <c r="D3344" s="113" t="s">
        <v>5870</v>
      </c>
      <c r="E3344" s="113" t="s">
        <v>788</v>
      </c>
      <c r="F3344" s="114">
        <v>61</v>
      </c>
      <c r="G3344" s="113" t="s">
        <v>5871</v>
      </c>
      <c r="H3344" s="113" t="s">
        <v>286</v>
      </c>
      <c r="I3344" s="113" t="s">
        <v>786</v>
      </c>
      <c r="J3344" s="113" t="s">
        <v>345</v>
      </c>
      <c r="K3344" s="113" t="s">
        <v>382</v>
      </c>
      <c r="L3344" s="113" t="s">
        <v>420</v>
      </c>
      <c r="M3344" s="113" t="s">
        <v>388</v>
      </c>
      <c r="N3344" s="113" t="s">
        <v>30</v>
      </c>
      <c r="O3344" s="113" t="s">
        <v>445</v>
      </c>
      <c r="P3344" s="113" t="s">
        <v>824</v>
      </c>
      <c r="Q3344" s="113" t="s">
        <v>814</v>
      </c>
      <c r="R3344" s="113" t="s">
        <v>286</v>
      </c>
      <c r="S3344" s="84" t="e">
        <f t="shared" si="364"/>
        <v>#VALUE!</v>
      </c>
      <c r="T3344" s="84" t="str">
        <f t="shared" si="367"/>
        <v>фиолетовый</v>
      </c>
      <c r="Y3344" s="60">
        <f t="shared" si="368"/>
        <v>2</v>
      </c>
      <c r="Z3344" s="49">
        <f t="shared" si="369"/>
        <v>25</v>
      </c>
      <c r="AA3344" s="60">
        <f t="shared" si="370"/>
        <v>2025</v>
      </c>
    </row>
    <row r="3345" spans="1:27">
      <c r="A3345" s="84" t="e">
        <f t="shared" si="365"/>
        <v>#VALUE!</v>
      </c>
      <c r="B3345" s="84" t="str">
        <f t="shared" si="366"/>
        <v>02-026-14</v>
      </c>
      <c r="C3345" s="113" t="s">
        <v>5872</v>
      </c>
      <c r="D3345" s="113" t="s">
        <v>5873</v>
      </c>
      <c r="E3345" s="113" t="s">
        <v>798</v>
      </c>
      <c r="F3345" s="114">
        <v>60</v>
      </c>
      <c r="G3345" s="113" t="s">
        <v>5874</v>
      </c>
      <c r="H3345" s="113" t="s">
        <v>86</v>
      </c>
      <c r="I3345" s="113" t="s">
        <v>799</v>
      </c>
      <c r="J3345" s="113" t="s">
        <v>345</v>
      </c>
      <c r="K3345" s="113" t="s">
        <v>382</v>
      </c>
      <c r="L3345" s="113" t="s">
        <v>420</v>
      </c>
      <c r="M3345" s="113" t="s">
        <v>384</v>
      </c>
      <c r="N3345" s="113" t="s">
        <v>36</v>
      </c>
      <c r="O3345" s="113" t="s">
        <v>445</v>
      </c>
      <c r="P3345" s="113" t="s">
        <v>824</v>
      </c>
      <c r="Q3345" s="113" t="s">
        <v>809</v>
      </c>
      <c r="R3345" s="113" t="s">
        <v>86</v>
      </c>
      <c r="S3345" s="84" t="e">
        <f t="shared" si="364"/>
        <v>#VALUE!</v>
      </c>
      <c r="T3345" s="84" t="str">
        <f t="shared" si="367"/>
        <v>коричневый</v>
      </c>
      <c r="Y3345" s="60">
        <f t="shared" si="368"/>
        <v>2</v>
      </c>
      <c r="Z3345" s="49">
        <f t="shared" si="369"/>
        <v>26</v>
      </c>
      <c r="AA3345" s="60">
        <f t="shared" si="370"/>
        <v>2026</v>
      </c>
    </row>
    <row r="3346" spans="1:27">
      <c r="A3346" s="84" t="str">
        <f t="shared" si="365"/>
        <v>213840411</v>
      </c>
      <c r="B3346" s="84" t="str">
        <f t="shared" si="366"/>
        <v>02-012-14</v>
      </c>
      <c r="C3346" s="113" t="s">
        <v>5875</v>
      </c>
      <c r="D3346" s="113" t="s">
        <v>5876</v>
      </c>
      <c r="E3346" s="113" t="s">
        <v>785</v>
      </c>
      <c r="F3346" s="114">
        <v>59</v>
      </c>
      <c r="G3346" s="113" t="s">
        <v>5877</v>
      </c>
      <c r="H3346" s="113" t="s">
        <v>86</v>
      </c>
      <c r="I3346" s="113" t="s">
        <v>845</v>
      </c>
      <c r="J3346" s="113" t="s">
        <v>330</v>
      </c>
      <c r="K3346" s="113" t="s">
        <v>382</v>
      </c>
      <c r="L3346" s="113" t="s">
        <v>420</v>
      </c>
      <c r="M3346" s="113" t="s">
        <v>384</v>
      </c>
      <c r="N3346" s="113" t="s">
        <v>35</v>
      </c>
      <c r="O3346" s="113" t="s">
        <v>428</v>
      </c>
      <c r="P3346" s="113" t="s">
        <v>824</v>
      </c>
      <c r="Q3346" s="113">
        <v>11</v>
      </c>
      <c r="R3346" s="113" t="s">
        <v>86</v>
      </c>
      <c r="S3346" s="84" t="str">
        <f t="shared" si="364"/>
        <v>SCOTIA</v>
      </c>
      <c r="T3346" s="84" t="str">
        <f t="shared" si="367"/>
        <v>коричневый</v>
      </c>
      <c r="Y3346" s="60">
        <f t="shared" si="368"/>
        <v>2</v>
      </c>
      <c r="Z3346" s="49">
        <f t="shared" si="369"/>
        <v>12</v>
      </c>
      <c r="AA3346" s="60">
        <f t="shared" si="370"/>
        <v>2012</v>
      </c>
    </row>
    <row r="3347" spans="1:27">
      <c r="A3347" s="84" t="str">
        <f t="shared" si="365"/>
        <v>252800163</v>
      </c>
      <c r="B3347" s="84" t="str">
        <f t="shared" si="366"/>
        <v>02-001-14</v>
      </c>
      <c r="C3347" s="113" t="s">
        <v>5878</v>
      </c>
      <c r="D3347" s="113" t="s">
        <v>5879</v>
      </c>
      <c r="E3347" s="113" t="s">
        <v>785</v>
      </c>
      <c r="F3347" s="114">
        <v>59</v>
      </c>
      <c r="G3347" s="113" t="s">
        <v>863</v>
      </c>
      <c r="H3347" s="113" t="s">
        <v>86</v>
      </c>
      <c r="I3347" s="113" t="s">
        <v>786</v>
      </c>
      <c r="J3347" s="113" t="s">
        <v>330</v>
      </c>
      <c r="K3347" s="113" t="s">
        <v>382</v>
      </c>
      <c r="L3347" s="113" t="s">
        <v>420</v>
      </c>
      <c r="M3347" s="113" t="s">
        <v>388</v>
      </c>
      <c r="N3347" s="113" t="s">
        <v>30</v>
      </c>
      <c r="O3347" s="113" t="s">
        <v>445</v>
      </c>
      <c r="P3347" s="113" t="s">
        <v>824</v>
      </c>
      <c r="Q3347" s="113">
        <v>63</v>
      </c>
      <c r="R3347" s="113" t="s">
        <v>86</v>
      </c>
      <c r="S3347" s="84" t="str">
        <f t="shared" si="364"/>
        <v>NEWARK</v>
      </c>
      <c r="T3347" s="84" t="str">
        <f t="shared" si="367"/>
        <v>коричневый</v>
      </c>
      <c r="Y3347" s="60">
        <f t="shared" si="368"/>
        <v>2</v>
      </c>
      <c r="Z3347" s="49">
        <f t="shared" si="369"/>
        <v>1</v>
      </c>
      <c r="AA3347" s="60">
        <f t="shared" si="370"/>
        <v>2001</v>
      </c>
    </row>
    <row r="3348" spans="1:27">
      <c r="A3348" s="84" t="str">
        <f t="shared" si="365"/>
        <v>21982131</v>
      </c>
      <c r="B3348" s="84" t="str">
        <f t="shared" si="366"/>
        <v>02-002-09</v>
      </c>
      <c r="C3348" s="113" t="s">
        <v>5880</v>
      </c>
      <c r="D3348" s="113" t="s">
        <v>5881</v>
      </c>
      <c r="E3348" s="113" t="s">
        <v>785</v>
      </c>
      <c r="F3348" s="114">
        <v>59</v>
      </c>
      <c r="G3348" s="113" t="s">
        <v>5882</v>
      </c>
      <c r="H3348" s="113" t="s">
        <v>53</v>
      </c>
      <c r="I3348" s="113" t="s">
        <v>802</v>
      </c>
      <c r="J3348" s="113" t="s">
        <v>330</v>
      </c>
      <c r="K3348" s="113" t="s">
        <v>382</v>
      </c>
      <c r="L3348" s="113" t="s">
        <v>420</v>
      </c>
      <c r="M3348" s="113" t="s">
        <v>388</v>
      </c>
      <c r="N3348" s="113" t="s">
        <v>38</v>
      </c>
      <c r="O3348" s="113" t="s">
        <v>428</v>
      </c>
      <c r="P3348" s="113" t="s">
        <v>824</v>
      </c>
      <c r="Q3348" s="113">
        <v>1</v>
      </c>
      <c r="R3348" s="113" t="s">
        <v>53</v>
      </c>
      <c r="S3348" s="84" t="str">
        <f t="shared" si="364"/>
        <v>LEANDER</v>
      </c>
      <c r="T3348" s="84" t="str">
        <f t="shared" si="367"/>
        <v>черный</v>
      </c>
      <c r="Y3348" s="60">
        <f t="shared" si="368"/>
        <v>2</v>
      </c>
      <c r="Z3348" s="49">
        <f t="shared" si="369"/>
        <v>2</v>
      </c>
      <c r="AA3348" s="60">
        <f t="shared" si="370"/>
        <v>2002</v>
      </c>
    </row>
    <row r="3349" spans="1:27">
      <c r="A3349" s="84" t="str">
        <f t="shared" si="365"/>
        <v>21982131</v>
      </c>
      <c r="B3349" s="84" t="str">
        <f t="shared" si="366"/>
        <v>02-002-09</v>
      </c>
      <c r="C3349" s="113" t="s">
        <v>5883</v>
      </c>
      <c r="D3349" s="113" t="s">
        <v>5881</v>
      </c>
      <c r="E3349" s="113" t="s">
        <v>787</v>
      </c>
      <c r="F3349" s="114">
        <v>57</v>
      </c>
      <c r="G3349" s="113" t="s">
        <v>5882</v>
      </c>
      <c r="H3349" s="113" t="s">
        <v>53</v>
      </c>
      <c r="I3349" s="113" t="s">
        <v>802</v>
      </c>
      <c r="J3349" s="113" t="s">
        <v>330</v>
      </c>
      <c r="K3349" s="113" t="s">
        <v>382</v>
      </c>
      <c r="L3349" s="113" t="s">
        <v>420</v>
      </c>
      <c r="M3349" s="113" t="s">
        <v>388</v>
      </c>
      <c r="N3349" s="113" t="s">
        <v>38</v>
      </c>
      <c r="O3349" s="113" t="s">
        <v>428</v>
      </c>
      <c r="P3349" s="113" t="s">
        <v>824</v>
      </c>
      <c r="Q3349" s="113">
        <v>1</v>
      </c>
      <c r="R3349" s="113" t="s">
        <v>53</v>
      </c>
      <c r="S3349" s="84" t="str">
        <f t="shared" si="364"/>
        <v>LEANDER</v>
      </c>
      <c r="T3349" s="84" t="str">
        <f t="shared" si="367"/>
        <v>черный</v>
      </c>
      <c r="Y3349" s="60">
        <f t="shared" si="368"/>
        <v>2</v>
      </c>
      <c r="Z3349" s="49">
        <f t="shared" si="369"/>
        <v>2</v>
      </c>
      <c r="AA3349" s="60">
        <f t="shared" si="370"/>
        <v>2002</v>
      </c>
    </row>
    <row r="3350" spans="1:27">
      <c r="A3350" s="84" t="str">
        <f t="shared" si="365"/>
        <v>25180011</v>
      </c>
      <c r="B3350" s="84" t="str">
        <f t="shared" si="366"/>
        <v>02-003-09</v>
      </c>
      <c r="C3350" s="113" t="s">
        <v>5884</v>
      </c>
      <c r="D3350" s="113" t="s">
        <v>5885</v>
      </c>
      <c r="E3350" s="113" t="s">
        <v>785</v>
      </c>
      <c r="F3350" s="114">
        <v>59</v>
      </c>
      <c r="G3350" s="113" t="s">
        <v>5886</v>
      </c>
      <c r="H3350" s="113" t="s">
        <v>53</v>
      </c>
      <c r="I3350" s="113" t="s">
        <v>786</v>
      </c>
      <c r="J3350" s="113" t="s">
        <v>330</v>
      </c>
      <c r="K3350" s="113" t="s">
        <v>382</v>
      </c>
      <c r="L3350" s="113" t="s">
        <v>420</v>
      </c>
      <c r="M3350" s="113" t="s">
        <v>388</v>
      </c>
      <c r="N3350" s="113" t="s">
        <v>30</v>
      </c>
      <c r="O3350" s="113" t="s">
        <v>445</v>
      </c>
      <c r="P3350" s="113" t="s">
        <v>824</v>
      </c>
      <c r="Q3350" s="113">
        <v>1</v>
      </c>
      <c r="R3350" s="113" t="s">
        <v>53</v>
      </c>
      <c r="S3350" s="84" t="str">
        <f t="shared" si="364"/>
        <v>SELLS</v>
      </c>
      <c r="T3350" s="84" t="str">
        <f t="shared" si="367"/>
        <v>черный</v>
      </c>
      <c r="Y3350" s="60">
        <f t="shared" si="368"/>
        <v>2</v>
      </c>
      <c r="Z3350" s="49">
        <f t="shared" si="369"/>
        <v>3</v>
      </c>
      <c r="AA3350" s="60">
        <f t="shared" si="370"/>
        <v>2003</v>
      </c>
    </row>
    <row r="3351" spans="1:27">
      <c r="A3351" s="84" t="str">
        <f t="shared" si="365"/>
        <v>25280261</v>
      </c>
      <c r="B3351" s="84" t="str">
        <f t="shared" si="366"/>
        <v>02-004-09</v>
      </c>
      <c r="C3351" s="113" t="s">
        <v>5887</v>
      </c>
      <c r="D3351" s="113" t="s">
        <v>5888</v>
      </c>
      <c r="E3351" s="113" t="s">
        <v>785</v>
      </c>
      <c r="F3351" s="114">
        <v>59</v>
      </c>
      <c r="G3351" s="113" t="s">
        <v>5889</v>
      </c>
      <c r="H3351" s="113" t="s">
        <v>53</v>
      </c>
      <c r="I3351" s="113" t="s">
        <v>786</v>
      </c>
      <c r="J3351" s="113" t="s">
        <v>330</v>
      </c>
      <c r="K3351" s="113" t="s">
        <v>382</v>
      </c>
      <c r="L3351" s="113" t="s">
        <v>420</v>
      </c>
      <c r="M3351" s="113" t="s">
        <v>388</v>
      </c>
      <c r="N3351" s="113" t="s">
        <v>30</v>
      </c>
      <c r="O3351" s="113" t="s">
        <v>445</v>
      </c>
      <c r="P3351" s="113" t="s">
        <v>824</v>
      </c>
      <c r="Q3351" s="113">
        <v>1</v>
      </c>
      <c r="R3351" s="113" t="s">
        <v>53</v>
      </c>
      <c r="S3351" s="84" t="str">
        <f t="shared" si="364"/>
        <v>RUTHERFORD</v>
      </c>
      <c r="T3351" s="84" t="str">
        <f t="shared" si="367"/>
        <v>черный</v>
      </c>
      <c r="Y3351" s="60">
        <f t="shared" si="368"/>
        <v>2</v>
      </c>
      <c r="Z3351" s="49">
        <f t="shared" si="369"/>
        <v>4</v>
      </c>
      <c r="AA3351" s="60">
        <f t="shared" si="370"/>
        <v>2004</v>
      </c>
    </row>
    <row r="3352" spans="1:27">
      <c r="A3352" s="84" t="str">
        <f t="shared" si="365"/>
        <v>27180011</v>
      </c>
      <c r="B3352" s="84" t="str">
        <f t="shared" si="366"/>
        <v>02-005-09</v>
      </c>
      <c r="C3352" s="113" t="s">
        <v>5890</v>
      </c>
      <c r="D3352" s="113" t="s">
        <v>5891</v>
      </c>
      <c r="E3352" s="113" t="s">
        <v>785</v>
      </c>
      <c r="F3352" s="114">
        <v>59</v>
      </c>
      <c r="G3352" s="113" t="s">
        <v>5892</v>
      </c>
      <c r="H3352" s="113" t="s">
        <v>53</v>
      </c>
      <c r="I3352" s="113" t="s">
        <v>786</v>
      </c>
      <c r="J3352" s="113" t="s">
        <v>330</v>
      </c>
      <c r="K3352" s="113" t="s">
        <v>382</v>
      </c>
      <c r="L3352" s="113" t="s">
        <v>420</v>
      </c>
      <c r="M3352" s="113" t="s">
        <v>388</v>
      </c>
      <c r="N3352" s="113" t="s">
        <v>30</v>
      </c>
      <c r="O3352" s="113" t="s">
        <v>445</v>
      </c>
      <c r="P3352" s="113" t="s">
        <v>824</v>
      </c>
      <c r="Q3352" s="113">
        <v>1</v>
      </c>
      <c r="R3352" s="113" t="s">
        <v>53</v>
      </c>
      <c r="S3352" s="84" t="str">
        <f t="shared" si="364"/>
        <v>VAIL</v>
      </c>
      <c r="T3352" s="84" t="str">
        <f t="shared" si="367"/>
        <v>черный</v>
      </c>
      <c r="Y3352" s="60">
        <f t="shared" si="368"/>
        <v>2</v>
      </c>
      <c r="Z3352" s="49">
        <f t="shared" si="369"/>
        <v>5</v>
      </c>
      <c r="AA3352" s="60">
        <f t="shared" si="370"/>
        <v>2005</v>
      </c>
    </row>
    <row r="3353" spans="1:27">
      <c r="A3353" s="84" t="str">
        <f t="shared" si="365"/>
        <v>211820163</v>
      </c>
      <c r="B3353" s="84" t="str">
        <f t="shared" si="366"/>
        <v>02-006-14</v>
      </c>
      <c r="C3353" s="113" t="s">
        <v>5893</v>
      </c>
      <c r="D3353" s="113" t="s">
        <v>5894</v>
      </c>
      <c r="E3353" s="113" t="s">
        <v>797</v>
      </c>
      <c r="F3353" s="114">
        <v>58</v>
      </c>
      <c r="G3353" s="113" t="s">
        <v>828</v>
      </c>
      <c r="H3353" s="113" t="s">
        <v>86</v>
      </c>
      <c r="I3353" s="113" t="s">
        <v>802</v>
      </c>
      <c r="J3353" s="113" t="s">
        <v>330</v>
      </c>
      <c r="K3353" s="113" t="s">
        <v>382</v>
      </c>
      <c r="L3353" s="113" t="s">
        <v>420</v>
      </c>
      <c r="M3353" s="113" t="s">
        <v>388</v>
      </c>
      <c r="N3353" s="113" t="s">
        <v>38</v>
      </c>
      <c r="O3353" s="113" t="s">
        <v>442</v>
      </c>
      <c r="P3353" s="113" t="s">
        <v>824</v>
      </c>
      <c r="Q3353" s="113">
        <v>63</v>
      </c>
      <c r="R3353" s="113" t="s">
        <v>86</v>
      </c>
      <c r="S3353" s="84" t="str">
        <f t="shared" si="364"/>
        <v>PENN</v>
      </c>
      <c r="T3353" s="84" t="str">
        <f t="shared" si="367"/>
        <v>коричневый</v>
      </c>
      <c r="Y3353" s="60">
        <f t="shared" si="368"/>
        <v>2</v>
      </c>
      <c r="Z3353" s="49">
        <f t="shared" si="369"/>
        <v>6</v>
      </c>
      <c r="AA3353" s="60">
        <f t="shared" si="370"/>
        <v>2006</v>
      </c>
    </row>
    <row r="3354" spans="1:27">
      <c r="A3354" s="84" t="str">
        <f t="shared" si="365"/>
        <v>211820163</v>
      </c>
      <c r="B3354" s="84" t="str">
        <f t="shared" si="366"/>
        <v>02-006-14</v>
      </c>
      <c r="C3354" s="113" t="s">
        <v>5895</v>
      </c>
      <c r="D3354" s="113" t="s">
        <v>5894</v>
      </c>
      <c r="E3354" s="113" t="s">
        <v>798</v>
      </c>
      <c r="F3354" s="114">
        <v>60</v>
      </c>
      <c r="G3354" s="113" t="s">
        <v>828</v>
      </c>
      <c r="H3354" s="113" t="s">
        <v>86</v>
      </c>
      <c r="I3354" s="113" t="s">
        <v>802</v>
      </c>
      <c r="J3354" s="113" t="s">
        <v>330</v>
      </c>
      <c r="K3354" s="113" t="s">
        <v>382</v>
      </c>
      <c r="L3354" s="113" t="s">
        <v>420</v>
      </c>
      <c r="M3354" s="113" t="s">
        <v>388</v>
      </c>
      <c r="N3354" s="113" t="s">
        <v>38</v>
      </c>
      <c r="O3354" s="113" t="s">
        <v>442</v>
      </c>
      <c r="P3354" s="113" t="s">
        <v>824</v>
      </c>
      <c r="Q3354" s="113">
        <v>63</v>
      </c>
      <c r="R3354" s="113" t="s">
        <v>86</v>
      </c>
      <c r="S3354" s="84" t="str">
        <f t="shared" si="364"/>
        <v>PENN</v>
      </c>
      <c r="T3354" s="84" t="str">
        <f t="shared" si="367"/>
        <v>коричневый</v>
      </c>
      <c r="Y3354" s="60">
        <f t="shared" si="368"/>
        <v>2</v>
      </c>
      <c r="Z3354" s="49">
        <f t="shared" si="369"/>
        <v>6</v>
      </c>
      <c r="AA3354" s="60">
        <f t="shared" si="370"/>
        <v>2006</v>
      </c>
    </row>
    <row r="3355" spans="1:27">
      <c r="A3355" s="84" t="str">
        <f t="shared" si="365"/>
        <v>211820163</v>
      </c>
      <c r="B3355" s="84" t="str">
        <f t="shared" si="366"/>
        <v>02-006-14</v>
      </c>
      <c r="C3355" s="113" t="s">
        <v>5896</v>
      </c>
      <c r="D3355" s="113" t="s">
        <v>5894</v>
      </c>
      <c r="E3355" s="113" t="s">
        <v>789</v>
      </c>
      <c r="F3355" s="114">
        <v>63</v>
      </c>
      <c r="G3355" s="113" t="s">
        <v>828</v>
      </c>
      <c r="H3355" s="113" t="s">
        <v>86</v>
      </c>
      <c r="I3355" s="113" t="s">
        <v>802</v>
      </c>
      <c r="J3355" s="113" t="s">
        <v>330</v>
      </c>
      <c r="K3355" s="113" t="s">
        <v>382</v>
      </c>
      <c r="L3355" s="113" t="s">
        <v>420</v>
      </c>
      <c r="M3355" s="113" t="s">
        <v>388</v>
      </c>
      <c r="N3355" s="113" t="s">
        <v>38</v>
      </c>
      <c r="O3355" s="113" t="s">
        <v>442</v>
      </c>
      <c r="P3355" s="113" t="s">
        <v>824</v>
      </c>
      <c r="Q3355" s="113">
        <v>63</v>
      </c>
      <c r="R3355" s="113" t="s">
        <v>86</v>
      </c>
      <c r="S3355" s="84" t="str">
        <f t="shared" si="364"/>
        <v>PENN</v>
      </c>
      <c r="T3355" s="84" t="str">
        <f t="shared" si="367"/>
        <v>коричневый</v>
      </c>
      <c r="Y3355" s="60">
        <f t="shared" si="368"/>
        <v>2</v>
      </c>
      <c r="Z3355" s="49">
        <f t="shared" si="369"/>
        <v>6</v>
      </c>
      <c r="AA3355" s="60">
        <f t="shared" si="370"/>
        <v>2006</v>
      </c>
    </row>
    <row r="3356" spans="1:27">
      <c r="A3356" s="84" t="str">
        <f t="shared" si="365"/>
        <v>211820163</v>
      </c>
      <c r="B3356" s="84" t="str">
        <f t="shared" si="366"/>
        <v>02-006-14</v>
      </c>
      <c r="C3356" s="113" t="s">
        <v>5897</v>
      </c>
      <c r="D3356" s="113" t="s">
        <v>5894</v>
      </c>
      <c r="E3356" s="113" t="s">
        <v>787</v>
      </c>
      <c r="F3356" s="114">
        <v>57</v>
      </c>
      <c r="G3356" s="113" t="s">
        <v>828</v>
      </c>
      <c r="H3356" s="113" t="s">
        <v>86</v>
      </c>
      <c r="I3356" s="113" t="s">
        <v>802</v>
      </c>
      <c r="J3356" s="113" t="s">
        <v>330</v>
      </c>
      <c r="K3356" s="113" t="s">
        <v>382</v>
      </c>
      <c r="L3356" s="113" t="s">
        <v>420</v>
      </c>
      <c r="M3356" s="113" t="s">
        <v>388</v>
      </c>
      <c r="N3356" s="113" t="s">
        <v>38</v>
      </c>
      <c r="O3356" s="113" t="s">
        <v>442</v>
      </c>
      <c r="P3356" s="113" t="s">
        <v>824</v>
      </c>
      <c r="Q3356" s="113">
        <v>63</v>
      </c>
      <c r="R3356" s="113" t="s">
        <v>86</v>
      </c>
      <c r="S3356" s="84" t="str">
        <f t="shared" si="364"/>
        <v>PENN</v>
      </c>
      <c r="T3356" s="84" t="str">
        <f t="shared" si="367"/>
        <v>коричневый</v>
      </c>
      <c r="Y3356" s="60">
        <f t="shared" si="368"/>
        <v>2</v>
      </c>
      <c r="Z3356" s="49">
        <f t="shared" si="369"/>
        <v>6</v>
      </c>
      <c r="AA3356" s="60">
        <f t="shared" si="370"/>
        <v>2006</v>
      </c>
    </row>
    <row r="3357" spans="1:27">
      <c r="A3357" s="84" t="str">
        <f t="shared" si="365"/>
        <v>211820163</v>
      </c>
      <c r="B3357" s="84" t="str">
        <f t="shared" si="366"/>
        <v>02-006-14</v>
      </c>
      <c r="C3357" s="113" t="s">
        <v>5898</v>
      </c>
      <c r="D3357" s="113" t="s">
        <v>5894</v>
      </c>
      <c r="E3357" s="113" t="s">
        <v>788</v>
      </c>
      <c r="F3357" s="114">
        <v>61</v>
      </c>
      <c r="G3357" s="113" t="s">
        <v>828</v>
      </c>
      <c r="H3357" s="113" t="s">
        <v>86</v>
      </c>
      <c r="I3357" s="113" t="s">
        <v>802</v>
      </c>
      <c r="J3357" s="113" t="s">
        <v>330</v>
      </c>
      <c r="K3357" s="113" t="s">
        <v>382</v>
      </c>
      <c r="L3357" s="113" t="s">
        <v>420</v>
      </c>
      <c r="M3357" s="113" t="s">
        <v>388</v>
      </c>
      <c r="N3357" s="113" t="s">
        <v>38</v>
      </c>
      <c r="O3357" s="113" t="s">
        <v>442</v>
      </c>
      <c r="P3357" s="113" t="s">
        <v>824</v>
      </c>
      <c r="Q3357" s="113">
        <v>63</v>
      </c>
      <c r="R3357" s="113" t="s">
        <v>86</v>
      </c>
      <c r="S3357" s="84" t="str">
        <f t="shared" si="364"/>
        <v>PENN</v>
      </c>
      <c r="T3357" s="84" t="str">
        <f t="shared" si="367"/>
        <v>коричневый</v>
      </c>
      <c r="Y3357" s="60">
        <f t="shared" si="368"/>
        <v>2</v>
      </c>
      <c r="Z3357" s="49">
        <f t="shared" si="369"/>
        <v>6</v>
      </c>
      <c r="AA3357" s="60">
        <f t="shared" si="370"/>
        <v>2006</v>
      </c>
    </row>
    <row r="3358" spans="1:27">
      <c r="A3358" s="84" t="str">
        <f t="shared" si="365"/>
        <v>211820163</v>
      </c>
      <c r="B3358" s="84" t="str">
        <f t="shared" si="366"/>
        <v>02-006-14</v>
      </c>
      <c r="C3358" s="113" t="s">
        <v>5899</v>
      </c>
      <c r="D3358" s="113" t="s">
        <v>5894</v>
      </c>
      <c r="E3358" s="113" t="s">
        <v>785</v>
      </c>
      <c r="F3358" s="114">
        <v>59</v>
      </c>
      <c r="G3358" s="113" t="s">
        <v>828</v>
      </c>
      <c r="H3358" s="113" t="s">
        <v>86</v>
      </c>
      <c r="I3358" s="113" t="s">
        <v>802</v>
      </c>
      <c r="J3358" s="113" t="s">
        <v>330</v>
      </c>
      <c r="K3358" s="113" t="s">
        <v>382</v>
      </c>
      <c r="L3358" s="113" t="s">
        <v>420</v>
      </c>
      <c r="M3358" s="113" t="s">
        <v>388</v>
      </c>
      <c r="N3358" s="113" t="s">
        <v>38</v>
      </c>
      <c r="O3358" s="113" t="s">
        <v>442</v>
      </c>
      <c r="P3358" s="113" t="s">
        <v>824</v>
      </c>
      <c r="Q3358" s="113">
        <v>63</v>
      </c>
      <c r="R3358" s="113" t="s">
        <v>86</v>
      </c>
      <c r="S3358" s="84" t="str">
        <f t="shared" si="364"/>
        <v>PENN</v>
      </c>
      <c r="T3358" s="84" t="str">
        <f t="shared" si="367"/>
        <v>коричневый</v>
      </c>
      <c r="Y3358" s="60">
        <f t="shared" si="368"/>
        <v>2</v>
      </c>
      <c r="Z3358" s="49">
        <f t="shared" si="369"/>
        <v>6</v>
      </c>
      <c r="AA3358" s="60">
        <f t="shared" si="370"/>
        <v>2006</v>
      </c>
    </row>
    <row r="3359" spans="1:27">
      <c r="A3359" s="84" t="str">
        <f t="shared" si="365"/>
        <v>319800163</v>
      </c>
      <c r="B3359" s="84" t="str">
        <f t="shared" si="366"/>
        <v>02-007-14</v>
      </c>
      <c r="C3359" s="113" t="s">
        <v>5900</v>
      </c>
      <c r="D3359" s="113" t="s">
        <v>5901</v>
      </c>
      <c r="E3359" s="113" t="s">
        <v>785</v>
      </c>
      <c r="F3359" s="114">
        <v>59</v>
      </c>
      <c r="G3359" s="113" t="s">
        <v>5902</v>
      </c>
      <c r="H3359" s="113" t="s">
        <v>86</v>
      </c>
      <c r="I3359" s="113" t="s">
        <v>786</v>
      </c>
      <c r="J3359" s="113" t="s">
        <v>331</v>
      </c>
      <c r="K3359" s="113" t="s">
        <v>382</v>
      </c>
      <c r="L3359" s="113" t="s">
        <v>420</v>
      </c>
      <c r="M3359" s="113" t="s">
        <v>388</v>
      </c>
      <c r="N3359" s="113" t="s">
        <v>30</v>
      </c>
      <c r="O3359" s="113" t="s">
        <v>445</v>
      </c>
      <c r="P3359" s="113" t="s">
        <v>824</v>
      </c>
      <c r="Q3359" s="113">
        <v>63</v>
      </c>
      <c r="R3359" s="113" t="s">
        <v>86</v>
      </c>
      <c r="S3359" s="84" t="str">
        <f t="shared" si="364"/>
        <v>VICTORVILLE</v>
      </c>
      <c r="T3359" s="84" t="str">
        <f t="shared" si="367"/>
        <v>коричневый</v>
      </c>
      <c r="Y3359" s="60">
        <f t="shared" si="368"/>
        <v>2</v>
      </c>
      <c r="Z3359" s="49">
        <f t="shared" si="369"/>
        <v>7</v>
      </c>
      <c r="AA3359" s="60">
        <f t="shared" si="370"/>
        <v>2007</v>
      </c>
    </row>
    <row r="3360" spans="1:27">
      <c r="A3360" s="84" t="str">
        <f t="shared" si="365"/>
        <v>26382081</v>
      </c>
      <c r="B3360" s="84" t="str">
        <f t="shared" si="366"/>
        <v>02-008-09</v>
      </c>
      <c r="C3360" s="113" t="s">
        <v>5903</v>
      </c>
      <c r="D3360" s="113" t="s">
        <v>5904</v>
      </c>
      <c r="E3360" s="113" t="s">
        <v>785</v>
      </c>
      <c r="F3360" s="114">
        <v>59</v>
      </c>
      <c r="G3360" s="113" t="s">
        <v>5905</v>
      </c>
      <c r="H3360" s="113" t="s">
        <v>53</v>
      </c>
      <c r="I3360" s="113" t="s">
        <v>802</v>
      </c>
      <c r="J3360" s="113" t="s">
        <v>330</v>
      </c>
      <c r="K3360" s="113" t="s">
        <v>382</v>
      </c>
      <c r="L3360" s="113" t="s">
        <v>420</v>
      </c>
      <c r="M3360" s="113" t="s">
        <v>388</v>
      </c>
      <c r="N3360" s="113" t="s">
        <v>38</v>
      </c>
      <c r="O3360" s="113" t="s">
        <v>428</v>
      </c>
      <c r="P3360" s="113" t="s">
        <v>824</v>
      </c>
      <c r="Q3360" s="113">
        <v>1</v>
      </c>
      <c r="R3360" s="113" t="s">
        <v>53</v>
      </c>
      <c r="S3360" s="84" t="str">
        <f t="shared" si="364"/>
        <v>IPSWICH</v>
      </c>
      <c r="T3360" s="84" t="str">
        <f t="shared" si="367"/>
        <v>черный</v>
      </c>
      <c r="Y3360" s="60">
        <f t="shared" si="368"/>
        <v>2</v>
      </c>
      <c r="Z3360" s="49">
        <f t="shared" si="369"/>
        <v>8</v>
      </c>
      <c r="AA3360" s="60">
        <f t="shared" si="370"/>
        <v>2008</v>
      </c>
    </row>
    <row r="3361" spans="1:27">
      <c r="A3361" s="84" t="str">
        <f t="shared" si="365"/>
        <v>25981151</v>
      </c>
      <c r="B3361" s="84" t="str">
        <f t="shared" si="366"/>
        <v>02-009-09</v>
      </c>
      <c r="C3361" s="113" t="s">
        <v>5906</v>
      </c>
      <c r="D3361" s="113" t="s">
        <v>5907</v>
      </c>
      <c r="E3361" s="113" t="s">
        <v>787</v>
      </c>
      <c r="F3361" s="114">
        <v>57</v>
      </c>
      <c r="G3361" s="113" t="s">
        <v>5908</v>
      </c>
      <c r="H3361" s="113" t="s">
        <v>53</v>
      </c>
      <c r="I3361" s="113" t="s">
        <v>786</v>
      </c>
      <c r="J3361" s="113" t="s">
        <v>330</v>
      </c>
      <c r="K3361" s="113" t="s">
        <v>382</v>
      </c>
      <c r="L3361" s="113" t="s">
        <v>420</v>
      </c>
      <c r="M3361" s="113" t="s">
        <v>388</v>
      </c>
      <c r="N3361" s="113" t="s">
        <v>30</v>
      </c>
      <c r="O3361" s="113" t="s">
        <v>386</v>
      </c>
      <c r="P3361" s="113" t="s">
        <v>824</v>
      </c>
      <c r="Q3361" s="113">
        <v>1</v>
      </c>
      <c r="R3361" s="113" t="s">
        <v>53</v>
      </c>
      <c r="S3361" s="84" t="str">
        <f t="shared" si="364"/>
        <v>JACKSON</v>
      </c>
      <c r="T3361" s="84" t="str">
        <f t="shared" si="367"/>
        <v>черный</v>
      </c>
      <c r="Y3361" s="60">
        <f t="shared" si="368"/>
        <v>2</v>
      </c>
      <c r="Z3361" s="49">
        <f t="shared" si="369"/>
        <v>9</v>
      </c>
      <c r="AA3361" s="60">
        <f t="shared" si="370"/>
        <v>2009</v>
      </c>
    </row>
    <row r="3362" spans="1:27">
      <c r="A3362" s="84" t="str">
        <f t="shared" si="365"/>
        <v>25981151</v>
      </c>
      <c r="B3362" s="84" t="str">
        <f t="shared" si="366"/>
        <v>02-009-09</v>
      </c>
      <c r="C3362" s="113" t="s">
        <v>5909</v>
      </c>
      <c r="D3362" s="113" t="s">
        <v>5907</v>
      </c>
      <c r="E3362" s="113" t="s">
        <v>788</v>
      </c>
      <c r="F3362" s="114">
        <v>61</v>
      </c>
      <c r="G3362" s="113" t="s">
        <v>5908</v>
      </c>
      <c r="H3362" s="113" t="s">
        <v>53</v>
      </c>
      <c r="I3362" s="113" t="s">
        <v>786</v>
      </c>
      <c r="J3362" s="113" t="s">
        <v>330</v>
      </c>
      <c r="K3362" s="113" t="s">
        <v>382</v>
      </c>
      <c r="L3362" s="113" t="s">
        <v>420</v>
      </c>
      <c r="M3362" s="113" t="s">
        <v>388</v>
      </c>
      <c r="N3362" s="113" t="s">
        <v>30</v>
      </c>
      <c r="O3362" s="113" t="s">
        <v>386</v>
      </c>
      <c r="P3362" s="113" t="s">
        <v>824</v>
      </c>
      <c r="Q3362" s="113">
        <v>1</v>
      </c>
      <c r="R3362" s="113" t="s">
        <v>53</v>
      </c>
      <c r="S3362" s="84" t="str">
        <f t="shared" si="364"/>
        <v>JACKSON</v>
      </c>
      <c r="T3362" s="84" t="str">
        <f t="shared" si="367"/>
        <v>черный</v>
      </c>
      <c r="Y3362" s="60">
        <f t="shared" si="368"/>
        <v>2</v>
      </c>
      <c r="Z3362" s="49">
        <f t="shared" si="369"/>
        <v>9</v>
      </c>
      <c r="AA3362" s="60">
        <f t="shared" si="370"/>
        <v>2009</v>
      </c>
    </row>
    <row r="3363" spans="1:27">
      <c r="A3363" s="84" t="str">
        <f t="shared" si="365"/>
        <v>25981151</v>
      </c>
      <c r="B3363" s="84" t="str">
        <f t="shared" si="366"/>
        <v>02-009-09</v>
      </c>
      <c r="C3363" s="113" t="s">
        <v>5910</v>
      </c>
      <c r="D3363" s="113" t="s">
        <v>5907</v>
      </c>
      <c r="E3363" s="113" t="s">
        <v>785</v>
      </c>
      <c r="F3363" s="114">
        <v>59</v>
      </c>
      <c r="G3363" s="113" t="s">
        <v>5908</v>
      </c>
      <c r="H3363" s="113" t="s">
        <v>53</v>
      </c>
      <c r="I3363" s="113" t="s">
        <v>786</v>
      </c>
      <c r="J3363" s="113" t="s">
        <v>330</v>
      </c>
      <c r="K3363" s="113" t="s">
        <v>382</v>
      </c>
      <c r="L3363" s="113" t="s">
        <v>420</v>
      </c>
      <c r="M3363" s="113" t="s">
        <v>388</v>
      </c>
      <c r="N3363" s="113" t="s">
        <v>30</v>
      </c>
      <c r="O3363" s="113" t="s">
        <v>386</v>
      </c>
      <c r="P3363" s="113" t="s">
        <v>824</v>
      </c>
      <c r="Q3363" s="113">
        <v>1</v>
      </c>
      <c r="R3363" s="113" t="s">
        <v>53</v>
      </c>
      <c r="S3363" s="84" t="str">
        <f t="shared" si="364"/>
        <v>JACKSON</v>
      </c>
      <c r="T3363" s="84" t="str">
        <f t="shared" si="367"/>
        <v>черный</v>
      </c>
      <c r="Y3363" s="60">
        <f t="shared" si="368"/>
        <v>2</v>
      </c>
      <c r="Z3363" s="49">
        <f t="shared" si="369"/>
        <v>9</v>
      </c>
      <c r="AA3363" s="60">
        <f t="shared" si="370"/>
        <v>2009</v>
      </c>
    </row>
    <row r="3364" spans="1:27">
      <c r="A3364" s="84" t="str">
        <f t="shared" si="365"/>
        <v>25280051</v>
      </c>
      <c r="B3364" s="84" t="str">
        <f t="shared" si="366"/>
        <v>02-010-09</v>
      </c>
      <c r="C3364" s="113" t="s">
        <v>5911</v>
      </c>
      <c r="D3364" s="113" t="s">
        <v>5912</v>
      </c>
      <c r="E3364" s="113" t="s">
        <v>787</v>
      </c>
      <c r="F3364" s="114">
        <v>57</v>
      </c>
      <c r="G3364" s="113" t="s">
        <v>914</v>
      </c>
      <c r="H3364" s="113" t="s">
        <v>53</v>
      </c>
      <c r="I3364" s="113" t="s">
        <v>786</v>
      </c>
      <c r="J3364" s="113" t="s">
        <v>330</v>
      </c>
      <c r="K3364" s="113" t="s">
        <v>382</v>
      </c>
      <c r="L3364" s="113" t="s">
        <v>420</v>
      </c>
      <c r="M3364" s="113" t="s">
        <v>388</v>
      </c>
      <c r="N3364" s="113" t="s">
        <v>30</v>
      </c>
      <c r="O3364" s="113" t="s">
        <v>445</v>
      </c>
      <c r="P3364" s="113" t="s">
        <v>824</v>
      </c>
      <c r="Q3364" s="113">
        <v>1</v>
      </c>
      <c r="R3364" s="113" t="s">
        <v>60</v>
      </c>
      <c r="S3364" s="84" t="str">
        <f t="shared" si="364"/>
        <v>SARDIS</v>
      </c>
      <c r="T3364" s="84" t="str">
        <f t="shared" si="367"/>
        <v>черный</v>
      </c>
      <c r="Y3364" s="60">
        <f t="shared" si="368"/>
        <v>2</v>
      </c>
      <c r="Z3364" s="49">
        <f t="shared" si="369"/>
        <v>10</v>
      </c>
      <c r="AA3364" s="60">
        <f t="shared" si="370"/>
        <v>2010</v>
      </c>
    </row>
    <row r="3365" spans="1:27">
      <c r="A3365" s="84" t="str">
        <f t="shared" si="365"/>
        <v>25280051</v>
      </c>
      <c r="B3365" s="84" t="str">
        <f t="shared" si="366"/>
        <v>02-010-09</v>
      </c>
      <c r="C3365" s="113" t="s">
        <v>5913</v>
      </c>
      <c r="D3365" s="113" t="s">
        <v>5912</v>
      </c>
      <c r="E3365" s="113" t="s">
        <v>785</v>
      </c>
      <c r="F3365" s="114">
        <v>59</v>
      </c>
      <c r="G3365" s="113" t="s">
        <v>914</v>
      </c>
      <c r="H3365" s="113" t="s">
        <v>53</v>
      </c>
      <c r="I3365" s="113" t="s">
        <v>786</v>
      </c>
      <c r="J3365" s="113" t="s">
        <v>330</v>
      </c>
      <c r="K3365" s="113" t="s">
        <v>382</v>
      </c>
      <c r="L3365" s="113" t="s">
        <v>420</v>
      </c>
      <c r="M3365" s="113" t="s">
        <v>388</v>
      </c>
      <c r="N3365" s="113" t="s">
        <v>30</v>
      </c>
      <c r="O3365" s="113" t="s">
        <v>445</v>
      </c>
      <c r="P3365" s="113" t="s">
        <v>824</v>
      </c>
      <c r="Q3365" s="113">
        <v>1</v>
      </c>
      <c r="R3365" s="113" t="s">
        <v>60</v>
      </c>
      <c r="S3365" s="84" t="str">
        <f t="shared" si="364"/>
        <v>SARDIS</v>
      </c>
      <c r="T3365" s="84" t="str">
        <f t="shared" si="367"/>
        <v>черный</v>
      </c>
      <c r="Y3365" s="60">
        <f t="shared" si="368"/>
        <v>2</v>
      </c>
      <c r="Z3365" s="49">
        <f t="shared" si="369"/>
        <v>10</v>
      </c>
      <c r="AA3365" s="60">
        <f t="shared" si="370"/>
        <v>2010</v>
      </c>
    </row>
    <row r="3366" spans="1:27">
      <c r="A3366" s="84" t="str">
        <f t="shared" si="365"/>
        <v>25180052</v>
      </c>
      <c r="B3366" s="84" t="str">
        <f t="shared" si="366"/>
        <v>02-011-16</v>
      </c>
      <c r="C3366" s="113" t="s">
        <v>5914</v>
      </c>
      <c r="D3366" s="113" t="s">
        <v>5915</v>
      </c>
      <c r="E3366" s="113" t="s">
        <v>785</v>
      </c>
      <c r="F3366" s="114">
        <v>59</v>
      </c>
      <c r="G3366" s="113" t="s">
        <v>5916</v>
      </c>
      <c r="H3366" s="113" t="s">
        <v>55</v>
      </c>
      <c r="I3366" s="113" t="s">
        <v>786</v>
      </c>
      <c r="J3366" s="113" t="s">
        <v>330</v>
      </c>
      <c r="K3366" s="113" t="s">
        <v>382</v>
      </c>
      <c r="L3366" s="113" t="s">
        <v>420</v>
      </c>
      <c r="M3366" s="113" t="s">
        <v>388</v>
      </c>
      <c r="N3366" s="113" t="s">
        <v>30</v>
      </c>
      <c r="O3366" s="113" t="s">
        <v>445</v>
      </c>
      <c r="P3366" s="113" t="s">
        <v>824</v>
      </c>
      <c r="Q3366" s="113">
        <v>2</v>
      </c>
      <c r="R3366" s="113" t="s">
        <v>71</v>
      </c>
      <c r="S3366" s="84" t="str">
        <f t="shared" si="364"/>
        <v>VANCOUVER</v>
      </c>
      <c r="T3366" s="84" t="str">
        <f t="shared" si="367"/>
        <v>темно-синий</v>
      </c>
      <c r="Y3366" s="60">
        <f t="shared" si="368"/>
        <v>2</v>
      </c>
      <c r="Z3366" s="49">
        <f t="shared" si="369"/>
        <v>11</v>
      </c>
      <c r="AA3366" s="60">
        <f t="shared" si="370"/>
        <v>2011</v>
      </c>
    </row>
    <row r="3367" spans="1:27">
      <c r="A3367" s="84" t="str">
        <f t="shared" si="365"/>
        <v>25180052</v>
      </c>
      <c r="B3367" s="84" t="str">
        <f t="shared" si="366"/>
        <v>02-011-16</v>
      </c>
      <c r="C3367" s="113" t="s">
        <v>5917</v>
      </c>
      <c r="D3367" s="113" t="s">
        <v>5915</v>
      </c>
      <c r="E3367" s="113" t="s">
        <v>787</v>
      </c>
      <c r="F3367" s="114">
        <v>57</v>
      </c>
      <c r="G3367" s="113" t="s">
        <v>5916</v>
      </c>
      <c r="H3367" s="113" t="s">
        <v>55</v>
      </c>
      <c r="I3367" s="113" t="s">
        <v>786</v>
      </c>
      <c r="J3367" s="113" t="s">
        <v>330</v>
      </c>
      <c r="K3367" s="113" t="s">
        <v>382</v>
      </c>
      <c r="L3367" s="113" t="s">
        <v>420</v>
      </c>
      <c r="M3367" s="113" t="s">
        <v>388</v>
      </c>
      <c r="N3367" s="113" t="s">
        <v>30</v>
      </c>
      <c r="O3367" s="113" t="s">
        <v>445</v>
      </c>
      <c r="P3367" s="113" t="s">
        <v>824</v>
      </c>
      <c r="Q3367" s="113">
        <v>2</v>
      </c>
      <c r="R3367" s="113" t="s">
        <v>71</v>
      </c>
      <c r="S3367" s="84" t="str">
        <f t="shared" si="364"/>
        <v>VANCOUVER</v>
      </c>
      <c r="T3367" s="84" t="str">
        <f t="shared" si="367"/>
        <v>темно-синий</v>
      </c>
      <c r="Y3367" s="60">
        <f t="shared" si="368"/>
        <v>2</v>
      </c>
      <c r="Z3367" s="49">
        <f t="shared" si="369"/>
        <v>11</v>
      </c>
      <c r="AA3367" s="60">
        <f t="shared" si="370"/>
        <v>2011</v>
      </c>
    </row>
    <row r="3368" spans="1:27">
      <c r="A3368" s="84" t="str">
        <f t="shared" si="365"/>
        <v>21984187</v>
      </c>
      <c r="B3368" s="84" t="str">
        <f t="shared" si="366"/>
        <v>02-013-02</v>
      </c>
      <c r="C3368" s="113" t="s">
        <v>5918</v>
      </c>
      <c r="D3368" s="113" t="s">
        <v>5919</v>
      </c>
      <c r="E3368" s="113" t="s">
        <v>785</v>
      </c>
      <c r="F3368" s="114">
        <v>59</v>
      </c>
      <c r="G3368" s="113" t="s">
        <v>5920</v>
      </c>
      <c r="H3368" s="113" t="s">
        <v>63</v>
      </c>
      <c r="I3368" s="113" t="s">
        <v>845</v>
      </c>
      <c r="J3368" s="113" t="s">
        <v>330</v>
      </c>
      <c r="K3368" s="113" t="s">
        <v>382</v>
      </c>
      <c r="L3368" s="113" t="s">
        <v>420</v>
      </c>
      <c r="M3368" s="113" t="s">
        <v>384</v>
      </c>
      <c r="N3368" s="113" t="s">
        <v>35</v>
      </c>
      <c r="O3368" s="113" t="s">
        <v>428</v>
      </c>
      <c r="P3368" s="113" t="s">
        <v>824</v>
      </c>
      <c r="Q3368" s="113">
        <v>7</v>
      </c>
      <c r="R3368" s="113" t="s">
        <v>63</v>
      </c>
      <c r="S3368" s="84" t="str">
        <f t="shared" si="364"/>
        <v>MANCHESTER</v>
      </c>
      <c r="T3368" s="84" t="str">
        <f t="shared" si="367"/>
        <v>бежевый</v>
      </c>
      <c r="Y3368" s="60">
        <f t="shared" si="368"/>
        <v>2</v>
      </c>
      <c r="Z3368" s="49">
        <f t="shared" si="369"/>
        <v>13</v>
      </c>
      <c r="AA3368" s="60">
        <f t="shared" si="370"/>
        <v>2013</v>
      </c>
    </row>
    <row r="3369" spans="1:27">
      <c r="A3369" s="84" t="str">
        <f t="shared" si="365"/>
        <v>21984117</v>
      </c>
      <c r="B3369" s="84" t="str">
        <f t="shared" si="366"/>
        <v>02-014-02</v>
      </c>
      <c r="C3369" s="113" t="s">
        <v>5921</v>
      </c>
      <c r="D3369" s="113" t="s">
        <v>5922</v>
      </c>
      <c r="E3369" s="113" t="s">
        <v>785</v>
      </c>
      <c r="F3369" s="114">
        <v>59</v>
      </c>
      <c r="G3369" s="113" t="s">
        <v>5923</v>
      </c>
      <c r="H3369" s="113" t="s">
        <v>63</v>
      </c>
      <c r="I3369" s="113" t="s">
        <v>845</v>
      </c>
      <c r="J3369" s="113" t="s">
        <v>330</v>
      </c>
      <c r="K3369" s="113" t="s">
        <v>382</v>
      </c>
      <c r="L3369" s="113" t="s">
        <v>420</v>
      </c>
      <c r="M3369" s="113" t="s">
        <v>384</v>
      </c>
      <c r="N3369" s="113" t="s">
        <v>35</v>
      </c>
      <c r="O3369" s="113" t="s">
        <v>396</v>
      </c>
      <c r="P3369" s="113" t="s">
        <v>824</v>
      </c>
      <c r="Q3369" s="113">
        <v>7</v>
      </c>
      <c r="R3369" s="113" t="s">
        <v>63</v>
      </c>
      <c r="S3369" s="84" t="str">
        <f t="shared" si="364"/>
        <v>RAYMORE</v>
      </c>
      <c r="T3369" s="84" t="str">
        <f t="shared" si="367"/>
        <v>бежевый</v>
      </c>
      <c r="Y3369" s="60">
        <f t="shared" si="368"/>
        <v>2</v>
      </c>
      <c r="Z3369" s="49">
        <f t="shared" si="369"/>
        <v>14</v>
      </c>
      <c r="AA3369" s="60">
        <f t="shared" si="370"/>
        <v>2014</v>
      </c>
    </row>
    <row r="3370" spans="1:27">
      <c r="A3370" s="84" t="str">
        <f t="shared" si="365"/>
        <v>11984177</v>
      </c>
      <c r="B3370" s="84" t="str">
        <f t="shared" si="366"/>
        <v>02-015-02</v>
      </c>
      <c r="C3370" s="113" t="s">
        <v>5924</v>
      </c>
      <c r="D3370" s="113" t="s">
        <v>5925</v>
      </c>
      <c r="E3370" s="113" t="s">
        <v>785</v>
      </c>
      <c r="F3370" s="114">
        <v>59</v>
      </c>
      <c r="G3370" s="113" t="s">
        <v>5926</v>
      </c>
      <c r="H3370" s="113" t="s">
        <v>63</v>
      </c>
      <c r="I3370" s="113" t="s">
        <v>845</v>
      </c>
      <c r="J3370" s="113" t="s">
        <v>330</v>
      </c>
      <c r="K3370" s="113" t="s">
        <v>382</v>
      </c>
      <c r="L3370" s="113" t="s">
        <v>420</v>
      </c>
      <c r="M3370" s="113" t="s">
        <v>384</v>
      </c>
      <c r="N3370" s="113" t="s">
        <v>35</v>
      </c>
      <c r="O3370" s="113" t="s">
        <v>396</v>
      </c>
      <c r="P3370" s="113" t="s">
        <v>824</v>
      </c>
      <c r="Q3370" s="113">
        <v>7</v>
      </c>
      <c r="R3370" s="113" t="s">
        <v>63</v>
      </c>
      <c r="S3370" s="84" t="str">
        <f t="shared" si="364"/>
        <v>NORMAN</v>
      </c>
      <c r="T3370" s="84" t="str">
        <f t="shared" si="367"/>
        <v>бежевый</v>
      </c>
      <c r="Y3370" s="60">
        <f t="shared" si="368"/>
        <v>2</v>
      </c>
      <c r="Z3370" s="49">
        <f t="shared" si="369"/>
        <v>15</v>
      </c>
      <c r="AA3370" s="60">
        <f t="shared" si="370"/>
        <v>2015</v>
      </c>
    </row>
    <row r="3371" spans="1:27">
      <c r="A3371" s="84" t="str">
        <f t="shared" si="365"/>
        <v>24984097</v>
      </c>
      <c r="B3371" s="84" t="str">
        <f t="shared" si="366"/>
        <v>02-016-02</v>
      </c>
      <c r="C3371" s="113" t="s">
        <v>5927</v>
      </c>
      <c r="D3371" s="113" t="s">
        <v>5928</v>
      </c>
      <c r="E3371" s="113" t="s">
        <v>785</v>
      </c>
      <c r="F3371" s="114">
        <v>59</v>
      </c>
      <c r="G3371" s="113" t="s">
        <v>5929</v>
      </c>
      <c r="H3371" s="113" t="s">
        <v>63</v>
      </c>
      <c r="I3371" s="113" t="s">
        <v>845</v>
      </c>
      <c r="J3371" s="113" t="s">
        <v>330</v>
      </c>
      <c r="K3371" s="113" t="s">
        <v>382</v>
      </c>
      <c r="L3371" s="113" t="s">
        <v>420</v>
      </c>
      <c r="M3371" s="113" t="s">
        <v>384</v>
      </c>
      <c r="N3371" s="113" t="s">
        <v>35</v>
      </c>
      <c r="O3371" s="113" t="s">
        <v>428</v>
      </c>
      <c r="P3371" s="113" t="s">
        <v>824</v>
      </c>
      <c r="Q3371" s="113">
        <v>7</v>
      </c>
      <c r="R3371" s="113" t="s">
        <v>63</v>
      </c>
      <c r="S3371" s="84" t="str">
        <f t="shared" si="364"/>
        <v>RIALTO</v>
      </c>
      <c r="T3371" s="84" t="str">
        <f t="shared" si="367"/>
        <v>бежевый</v>
      </c>
      <c r="Y3371" s="60">
        <f t="shared" si="368"/>
        <v>2</v>
      </c>
      <c r="Z3371" s="49">
        <f t="shared" si="369"/>
        <v>16</v>
      </c>
      <c r="AA3371" s="60">
        <f t="shared" si="370"/>
        <v>2016</v>
      </c>
    </row>
    <row r="3372" spans="1:27">
      <c r="A3372" s="84" t="str">
        <f t="shared" si="365"/>
        <v>21984017</v>
      </c>
      <c r="B3372" s="84" t="str">
        <f t="shared" si="366"/>
        <v>02-017-02</v>
      </c>
      <c r="C3372" s="113" t="s">
        <v>5930</v>
      </c>
      <c r="D3372" s="113" t="s">
        <v>5931</v>
      </c>
      <c r="E3372" s="113" t="s">
        <v>785</v>
      </c>
      <c r="F3372" s="114">
        <v>59</v>
      </c>
      <c r="G3372" s="113" t="s">
        <v>5932</v>
      </c>
      <c r="H3372" s="113" t="s">
        <v>63</v>
      </c>
      <c r="I3372" s="113" t="s">
        <v>845</v>
      </c>
      <c r="J3372" s="113" t="s">
        <v>330</v>
      </c>
      <c r="K3372" s="113" t="s">
        <v>382</v>
      </c>
      <c r="L3372" s="113" t="s">
        <v>420</v>
      </c>
      <c r="M3372" s="113" t="s">
        <v>384</v>
      </c>
      <c r="N3372" s="113" t="s">
        <v>35</v>
      </c>
      <c r="O3372" s="113" t="s">
        <v>396</v>
      </c>
      <c r="P3372" s="113" t="s">
        <v>824</v>
      </c>
      <c r="Q3372" s="113">
        <v>7</v>
      </c>
      <c r="R3372" s="113" t="s">
        <v>63</v>
      </c>
      <c r="S3372" s="84" t="str">
        <f t="shared" si="364"/>
        <v>LOUISVILLE</v>
      </c>
      <c r="T3372" s="84" t="str">
        <f t="shared" si="367"/>
        <v>бежевый</v>
      </c>
      <c r="Y3372" s="60">
        <f t="shared" si="368"/>
        <v>2</v>
      </c>
      <c r="Z3372" s="49">
        <f t="shared" si="369"/>
        <v>17</v>
      </c>
      <c r="AA3372" s="60">
        <f t="shared" si="370"/>
        <v>2017</v>
      </c>
    </row>
    <row r="3373" spans="1:27">
      <c r="A3373" s="84" t="str">
        <f t="shared" si="365"/>
        <v>242850171</v>
      </c>
      <c r="B3373" s="84" t="str">
        <f t="shared" si="366"/>
        <v>02-018-17</v>
      </c>
      <c r="C3373" s="113" t="s">
        <v>5933</v>
      </c>
      <c r="D3373" s="113" t="s">
        <v>5934</v>
      </c>
      <c r="E3373" s="113" t="s">
        <v>785</v>
      </c>
      <c r="F3373" s="114">
        <v>59</v>
      </c>
      <c r="G3373" s="113" t="s">
        <v>5935</v>
      </c>
      <c r="H3373" s="113" t="s">
        <v>57</v>
      </c>
      <c r="I3373" s="113" t="s">
        <v>796</v>
      </c>
      <c r="J3373" s="113" t="s">
        <v>330</v>
      </c>
      <c r="K3373" s="113" t="s">
        <v>382</v>
      </c>
      <c r="L3373" s="113" t="s">
        <v>420</v>
      </c>
      <c r="M3373" s="113" t="s">
        <v>384</v>
      </c>
      <c r="N3373" s="113" t="s">
        <v>35</v>
      </c>
      <c r="O3373" s="113" t="s">
        <v>428</v>
      </c>
      <c r="P3373" s="113" t="s">
        <v>824</v>
      </c>
      <c r="Q3373" s="113">
        <v>71</v>
      </c>
      <c r="R3373" s="113" t="s">
        <v>57</v>
      </c>
      <c r="S3373" s="84" t="str">
        <f t="shared" si="364"/>
        <v>TOKEEN</v>
      </c>
      <c r="T3373" s="84" t="str">
        <f t="shared" si="367"/>
        <v>белый</v>
      </c>
      <c r="Y3373" s="60">
        <f t="shared" si="368"/>
        <v>2</v>
      </c>
      <c r="Z3373" s="49">
        <f t="shared" si="369"/>
        <v>18</v>
      </c>
      <c r="AA3373" s="60">
        <f t="shared" si="370"/>
        <v>2018</v>
      </c>
    </row>
    <row r="3374" spans="1:27">
      <c r="A3374" s="84" t="str">
        <f t="shared" si="365"/>
        <v>241850271</v>
      </c>
      <c r="B3374" s="84" t="str">
        <f t="shared" si="366"/>
        <v>02-019-36</v>
      </c>
      <c r="C3374" s="113" t="s">
        <v>5936</v>
      </c>
      <c r="D3374" s="113" t="s">
        <v>5937</v>
      </c>
      <c r="E3374" s="113" t="s">
        <v>785</v>
      </c>
      <c r="F3374" s="114">
        <v>59</v>
      </c>
      <c r="G3374" s="113" t="s">
        <v>5938</v>
      </c>
      <c r="H3374" s="113" t="s">
        <v>187</v>
      </c>
      <c r="I3374" s="113" t="s">
        <v>806</v>
      </c>
      <c r="J3374" s="113" t="s">
        <v>330</v>
      </c>
      <c r="K3374" s="113" t="s">
        <v>382</v>
      </c>
      <c r="L3374" s="113" t="s">
        <v>420</v>
      </c>
      <c r="M3374" s="113" t="s">
        <v>384</v>
      </c>
      <c r="N3374" s="113" t="s">
        <v>36</v>
      </c>
      <c r="O3374" s="113" t="s">
        <v>386</v>
      </c>
      <c r="P3374" s="113" t="s">
        <v>824</v>
      </c>
      <c r="Q3374" s="113">
        <v>71</v>
      </c>
      <c r="R3374" s="113" t="s">
        <v>63</v>
      </c>
      <c r="S3374" s="84" t="str">
        <f t="shared" si="364"/>
        <v>ARIPEKA</v>
      </c>
      <c r="T3374" s="84" t="str">
        <f t="shared" si="367"/>
        <v>кремовый</v>
      </c>
      <c r="Y3374" s="60">
        <f t="shared" si="368"/>
        <v>2</v>
      </c>
      <c r="Z3374" s="49">
        <f t="shared" si="369"/>
        <v>19</v>
      </c>
      <c r="AA3374" s="60">
        <f t="shared" si="370"/>
        <v>2019</v>
      </c>
    </row>
    <row r="3375" spans="1:27">
      <c r="A3375" s="84" t="str">
        <f t="shared" si="365"/>
        <v>241850271</v>
      </c>
      <c r="B3375" s="84" t="str">
        <f t="shared" si="366"/>
        <v>02-019-36</v>
      </c>
      <c r="C3375" s="113" t="s">
        <v>5939</v>
      </c>
      <c r="D3375" s="113" t="s">
        <v>5937</v>
      </c>
      <c r="E3375" s="113" t="s">
        <v>789</v>
      </c>
      <c r="F3375" s="114">
        <v>63</v>
      </c>
      <c r="G3375" s="113" t="s">
        <v>5938</v>
      </c>
      <c r="H3375" s="113" t="s">
        <v>187</v>
      </c>
      <c r="I3375" s="113" t="s">
        <v>806</v>
      </c>
      <c r="J3375" s="113" t="s">
        <v>330</v>
      </c>
      <c r="K3375" s="113" t="s">
        <v>382</v>
      </c>
      <c r="L3375" s="113" t="s">
        <v>420</v>
      </c>
      <c r="M3375" s="113" t="s">
        <v>384</v>
      </c>
      <c r="N3375" s="113" t="s">
        <v>36</v>
      </c>
      <c r="O3375" s="113" t="s">
        <v>386</v>
      </c>
      <c r="P3375" s="113" t="s">
        <v>824</v>
      </c>
      <c r="Q3375" s="113">
        <v>71</v>
      </c>
      <c r="R3375" s="113" t="s">
        <v>63</v>
      </c>
      <c r="S3375" s="84" t="str">
        <f t="shared" si="364"/>
        <v>ARIPEKA</v>
      </c>
      <c r="T3375" s="84" t="str">
        <f t="shared" si="367"/>
        <v>кремовый</v>
      </c>
      <c r="Y3375" s="60">
        <f t="shared" si="368"/>
        <v>2</v>
      </c>
      <c r="Z3375" s="49">
        <f t="shared" si="369"/>
        <v>19</v>
      </c>
      <c r="AA3375" s="60">
        <f t="shared" si="370"/>
        <v>2019</v>
      </c>
    </row>
    <row r="3376" spans="1:27">
      <c r="A3376" s="84" t="str">
        <f t="shared" si="365"/>
        <v>241850271</v>
      </c>
      <c r="B3376" s="84" t="str">
        <f t="shared" si="366"/>
        <v>02-019-36</v>
      </c>
      <c r="C3376" s="113" t="s">
        <v>5940</v>
      </c>
      <c r="D3376" s="113" t="s">
        <v>5937</v>
      </c>
      <c r="E3376" s="113" t="s">
        <v>790</v>
      </c>
      <c r="F3376" s="114">
        <v>55</v>
      </c>
      <c r="G3376" s="113" t="s">
        <v>5938</v>
      </c>
      <c r="H3376" s="113" t="s">
        <v>187</v>
      </c>
      <c r="I3376" s="113" t="s">
        <v>806</v>
      </c>
      <c r="J3376" s="113" t="s">
        <v>330</v>
      </c>
      <c r="K3376" s="113" t="s">
        <v>382</v>
      </c>
      <c r="L3376" s="113" t="s">
        <v>420</v>
      </c>
      <c r="M3376" s="113" t="s">
        <v>384</v>
      </c>
      <c r="N3376" s="113" t="s">
        <v>36</v>
      </c>
      <c r="O3376" s="113" t="s">
        <v>386</v>
      </c>
      <c r="P3376" s="113" t="s">
        <v>824</v>
      </c>
      <c r="Q3376" s="113">
        <v>71</v>
      </c>
      <c r="R3376" s="113" t="s">
        <v>63</v>
      </c>
      <c r="S3376" s="84" t="str">
        <f t="shared" si="364"/>
        <v>ARIPEKA</v>
      </c>
      <c r="T3376" s="84" t="str">
        <f t="shared" si="367"/>
        <v>кремовый</v>
      </c>
      <c r="Y3376" s="60">
        <f t="shared" si="368"/>
        <v>2</v>
      </c>
      <c r="Z3376" s="49">
        <f t="shared" si="369"/>
        <v>19</v>
      </c>
      <c r="AA3376" s="60">
        <f t="shared" si="370"/>
        <v>2019</v>
      </c>
    </row>
    <row r="3377" spans="1:27">
      <c r="A3377" s="84" t="str">
        <f t="shared" si="365"/>
        <v>241850271</v>
      </c>
      <c r="B3377" s="84" t="str">
        <f t="shared" si="366"/>
        <v>02-019-36</v>
      </c>
      <c r="C3377" s="113" t="s">
        <v>5941</v>
      </c>
      <c r="D3377" s="113" t="s">
        <v>5937</v>
      </c>
      <c r="E3377" s="113" t="s">
        <v>787</v>
      </c>
      <c r="F3377" s="114">
        <v>57</v>
      </c>
      <c r="G3377" s="113" t="s">
        <v>5938</v>
      </c>
      <c r="H3377" s="113" t="s">
        <v>187</v>
      </c>
      <c r="I3377" s="113" t="s">
        <v>806</v>
      </c>
      <c r="J3377" s="113" t="s">
        <v>330</v>
      </c>
      <c r="K3377" s="113" t="s">
        <v>382</v>
      </c>
      <c r="L3377" s="113" t="s">
        <v>420</v>
      </c>
      <c r="M3377" s="113" t="s">
        <v>384</v>
      </c>
      <c r="N3377" s="113" t="s">
        <v>36</v>
      </c>
      <c r="O3377" s="113" t="s">
        <v>386</v>
      </c>
      <c r="P3377" s="113" t="s">
        <v>824</v>
      </c>
      <c r="Q3377" s="113">
        <v>71</v>
      </c>
      <c r="R3377" s="113" t="s">
        <v>63</v>
      </c>
      <c r="S3377" s="84" t="str">
        <f t="shared" si="364"/>
        <v>ARIPEKA</v>
      </c>
      <c r="T3377" s="84" t="str">
        <f t="shared" si="367"/>
        <v>кремовый</v>
      </c>
      <c r="Y3377" s="60">
        <f t="shared" si="368"/>
        <v>2</v>
      </c>
      <c r="Z3377" s="49">
        <f t="shared" si="369"/>
        <v>19</v>
      </c>
      <c r="AA3377" s="60">
        <f t="shared" si="370"/>
        <v>2019</v>
      </c>
    </row>
    <row r="3378" spans="1:27">
      <c r="A3378" s="84" t="str">
        <f t="shared" si="365"/>
        <v>241850271</v>
      </c>
      <c r="B3378" s="84" t="str">
        <f t="shared" si="366"/>
        <v>02-019-36</v>
      </c>
      <c r="C3378" s="113" t="s">
        <v>5942</v>
      </c>
      <c r="D3378" s="113" t="s">
        <v>5937</v>
      </c>
      <c r="E3378" s="113" t="s">
        <v>788</v>
      </c>
      <c r="F3378" s="114">
        <v>61</v>
      </c>
      <c r="G3378" s="113" t="s">
        <v>5938</v>
      </c>
      <c r="H3378" s="113" t="s">
        <v>187</v>
      </c>
      <c r="I3378" s="113" t="s">
        <v>806</v>
      </c>
      <c r="J3378" s="113" t="s">
        <v>330</v>
      </c>
      <c r="K3378" s="113" t="s">
        <v>382</v>
      </c>
      <c r="L3378" s="113" t="s">
        <v>420</v>
      </c>
      <c r="M3378" s="113" t="s">
        <v>384</v>
      </c>
      <c r="N3378" s="113" t="s">
        <v>36</v>
      </c>
      <c r="O3378" s="113" t="s">
        <v>386</v>
      </c>
      <c r="P3378" s="113" t="s">
        <v>824</v>
      </c>
      <c r="Q3378" s="113">
        <v>71</v>
      </c>
      <c r="R3378" s="113" t="s">
        <v>63</v>
      </c>
      <c r="S3378" s="84" t="str">
        <f t="shared" si="364"/>
        <v>ARIPEKA</v>
      </c>
      <c r="T3378" s="84" t="str">
        <f t="shared" si="367"/>
        <v>кремовый</v>
      </c>
      <c r="Y3378" s="60">
        <f t="shared" si="368"/>
        <v>2</v>
      </c>
      <c r="Z3378" s="49">
        <f t="shared" si="369"/>
        <v>19</v>
      </c>
      <c r="AA3378" s="60">
        <f t="shared" si="370"/>
        <v>2019</v>
      </c>
    </row>
    <row r="3379" spans="1:27">
      <c r="A3379" s="84" t="str">
        <f t="shared" si="365"/>
        <v>21384017</v>
      </c>
      <c r="B3379" s="84" t="str">
        <f t="shared" si="366"/>
        <v>02-020-02</v>
      </c>
      <c r="C3379" s="113" t="s">
        <v>5943</v>
      </c>
      <c r="D3379" s="113" t="s">
        <v>5944</v>
      </c>
      <c r="E3379" s="113" t="s">
        <v>788</v>
      </c>
      <c r="F3379" s="114">
        <v>61</v>
      </c>
      <c r="G3379" s="113" t="s">
        <v>5945</v>
      </c>
      <c r="H3379" s="113" t="s">
        <v>63</v>
      </c>
      <c r="I3379" s="113" t="s">
        <v>845</v>
      </c>
      <c r="J3379" s="113" t="s">
        <v>330</v>
      </c>
      <c r="K3379" s="113" t="s">
        <v>382</v>
      </c>
      <c r="L3379" s="113" t="s">
        <v>420</v>
      </c>
      <c r="M3379" s="113" t="s">
        <v>384</v>
      </c>
      <c r="N3379" s="113" t="s">
        <v>35</v>
      </c>
      <c r="O3379" s="113" t="s">
        <v>385</v>
      </c>
      <c r="P3379" s="113" t="s">
        <v>824</v>
      </c>
      <c r="Q3379" s="113">
        <v>7</v>
      </c>
      <c r="R3379" s="113" t="s">
        <v>63</v>
      </c>
      <c r="S3379" s="84" t="str">
        <f t="shared" si="364"/>
        <v>JENKINS</v>
      </c>
      <c r="T3379" s="84" t="str">
        <f t="shared" si="367"/>
        <v>бежевый</v>
      </c>
      <c r="Y3379" s="60">
        <f t="shared" si="368"/>
        <v>2</v>
      </c>
      <c r="Z3379" s="49">
        <f t="shared" si="369"/>
        <v>20</v>
      </c>
      <c r="AA3379" s="60">
        <f t="shared" si="370"/>
        <v>2020</v>
      </c>
    </row>
    <row r="3380" spans="1:27">
      <c r="A3380" s="84" t="str">
        <f t="shared" si="365"/>
        <v>21384017</v>
      </c>
      <c r="B3380" s="84" t="str">
        <f t="shared" si="366"/>
        <v>02-020-02</v>
      </c>
      <c r="C3380" s="113" t="s">
        <v>5946</v>
      </c>
      <c r="D3380" s="113" t="s">
        <v>5944</v>
      </c>
      <c r="E3380" s="113" t="s">
        <v>785</v>
      </c>
      <c r="F3380" s="114">
        <v>59</v>
      </c>
      <c r="G3380" s="113" t="s">
        <v>5945</v>
      </c>
      <c r="H3380" s="113" t="s">
        <v>63</v>
      </c>
      <c r="I3380" s="113" t="s">
        <v>845</v>
      </c>
      <c r="J3380" s="113" t="s">
        <v>330</v>
      </c>
      <c r="K3380" s="113" t="s">
        <v>382</v>
      </c>
      <c r="L3380" s="113" t="s">
        <v>420</v>
      </c>
      <c r="M3380" s="113" t="s">
        <v>384</v>
      </c>
      <c r="N3380" s="113" t="s">
        <v>35</v>
      </c>
      <c r="O3380" s="113" t="s">
        <v>385</v>
      </c>
      <c r="P3380" s="113" t="s">
        <v>824</v>
      </c>
      <c r="Q3380" s="113">
        <v>7</v>
      </c>
      <c r="R3380" s="113" t="s">
        <v>63</v>
      </c>
      <c r="S3380" s="84" t="str">
        <f t="shared" si="364"/>
        <v>JENKINS</v>
      </c>
      <c r="T3380" s="84" t="str">
        <f t="shared" si="367"/>
        <v>бежевый</v>
      </c>
      <c r="Y3380" s="60">
        <f t="shared" si="368"/>
        <v>2</v>
      </c>
      <c r="Z3380" s="49">
        <f t="shared" si="369"/>
        <v>20</v>
      </c>
      <c r="AA3380" s="60">
        <f t="shared" si="370"/>
        <v>2020</v>
      </c>
    </row>
    <row r="3381" spans="1:27">
      <c r="A3381" s="84" t="str">
        <f t="shared" si="365"/>
        <v>21384017</v>
      </c>
      <c r="B3381" s="84" t="str">
        <f t="shared" si="366"/>
        <v>02-020-02</v>
      </c>
      <c r="C3381" s="113" t="s">
        <v>5947</v>
      </c>
      <c r="D3381" s="113" t="s">
        <v>5944</v>
      </c>
      <c r="E3381" s="113" t="s">
        <v>787</v>
      </c>
      <c r="F3381" s="114">
        <v>57</v>
      </c>
      <c r="G3381" s="113" t="s">
        <v>5945</v>
      </c>
      <c r="H3381" s="113" t="s">
        <v>63</v>
      </c>
      <c r="I3381" s="113" t="s">
        <v>845</v>
      </c>
      <c r="J3381" s="113" t="s">
        <v>330</v>
      </c>
      <c r="K3381" s="113" t="s">
        <v>382</v>
      </c>
      <c r="L3381" s="113" t="s">
        <v>420</v>
      </c>
      <c r="M3381" s="113" t="s">
        <v>384</v>
      </c>
      <c r="N3381" s="113" t="s">
        <v>35</v>
      </c>
      <c r="O3381" s="113" t="s">
        <v>385</v>
      </c>
      <c r="P3381" s="113" t="s">
        <v>824</v>
      </c>
      <c r="Q3381" s="113">
        <v>7</v>
      </c>
      <c r="R3381" s="113" t="s">
        <v>63</v>
      </c>
      <c r="S3381" s="84" t="str">
        <f t="shared" si="364"/>
        <v>JENKINS</v>
      </c>
      <c r="T3381" s="84" t="str">
        <f t="shared" si="367"/>
        <v>бежевый</v>
      </c>
      <c r="Y3381" s="60">
        <f t="shared" si="368"/>
        <v>2</v>
      </c>
      <c r="Z3381" s="49">
        <f t="shared" si="369"/>
        <v>20</v>
      </c>
      <c r="AA3381" s="60">
        <f t="shared" si="370"/>
        <v>2020</v>
      </c>
    </row>
    <row r="3382" spans="1:27">
      <c r="A3382" s="84" t="str">
        <f t="shared" si="365"/>
        <v>62911022</v>
      </c>
      <c r="B3382" s="84" t="str">
        <f t="shared" si="366"/>
        <v>02-021-06</v>
      </c>
      <c r="C3382" s="113" t="s">
        <v>5948</v>
      </c>
      <c r="D3382" s="113" t="s">
        <v>5949</v>
      </c>
      <c r="E3382" s="113" t="s">
        <v>790</v>
      </c>
      <c r="F3382" s="114">
        <v>55</v>
      </c>
      <c r="G3382" s="113" t="s">
        <v>5950</v>
      </c>
      <c r="H3382" s="113" t="s">
        <v>71</v>
      </c>
      <c r="I3382" s="113" t="s">
        <v>792</v>
      </c>
      <c r="J3382" s="113" t="s">
        <v>348</v>
      </c>
      <c r="K3382" s="113" t="s">
        <v>382</v>
      </c>
      <c r="L3382" s="113" t="s">
        <v>420</v>
      </c>
      <c r="M3382" s="113" t="s">
        <v>388</v>
      </c>
      <c r="N3382" s="113" t="s">
        <v>43</v>
      </c>
      <c r="O3382" s="113" t="s">
        <v>386</v>
      </c>
      <c r="P3382" s="113" t="s">
        <v>824</v>
      </c>
      <c r="Q3382" s="113">
        <v>2</v>
      </c>
      <c r="R3382" s="113" t="s">
        <v>71</v>
      </c>
      <c r="S3382" s="84" t="str">
        <f t="shared" si="364"/>
        <v>ALLENPORT</v>
      </c>
      <c r="T3382" s="84" t="str">
        <f t="shared" si="367"/>
        <v>синий</v>
      </c>
      <c r="Y3382" s="60">
        <f t="shared" si="368"/>
        <v>2</v>
      </c>
      <c r="Z3382" s="49">
        <f t="shared" si="369"/>
        <v>21</v>
      </c>
      <c r="AA3382" s="60">
        <f t="shared" si="370"/>
        <v>2021</v>
      </c>
    </row>
    <row r="3383" spans="1:27">
      <c r="A3383" s="84" t="str">
        <f t="shared" si="365"/>
        <v>62911022</v>
      </c>
      <c r="B3383" s="84" t="str">
        <f t="shared" si="366"/>
        <v>02-021-06</v>
      </c>
      <c r="C3383" s="113" t="s">
        <v>5951</v>
      </c>
      <c r="D3383" s="113" t="s">
        <v>5949</v>
      </c>
      <c r="E3383" s="113" t="s">
        <v>788</v>
      </c>
      <c r="F3383" s="114">
        <v>61</v>
      </c>
      <c r="G3383" s="113" t="s">
        <v>5950</v>
      </c>
      <c r="H3383" s="113" t="s">
        <v>71</v>
      </c>
      <c r="I3383" s="113" t="s">
        <v>792</v>
      </c>
      <c r="J3383" s="113" t="s">
        <v>348</v>
      </c>
      <c r="K3383" s="113" t="s">
        <v>382</v>
      </c>
      <c r="L3383" s="113" t="s">
        <v>420</v>
      </c>
      <c r="M3383" s="113" t="s">
        <v>388</v>
      </c>
      <c r="N3383" s="113" t="s">
        <v>43</v>
      </c>
      <c r="O3383" s="113" t="s">
        <v>386</v>
      </c>
      <c r="P3383" s="113" t="s">
        <v>824</v>
      </c>
      <c r="Q3383" s="113">
        <v>2</v>
      </c>
      <c r="R3383" s="113" t="s">
        <v>71</v>
      </c>
      <c r="S3383" s="84" t="str">
        <f t="shared" si="364"/>
        <v>ALLENPORT</v>
      </c>
      <c r="T3383" s="84" t="str">
        <f t="shared" si="367"/>
        <v>синий</v>
      </c>
      <c r="Y3383" s="60">
        <f t="shared" si="368"/>
        <v>2</v>
      </c>
      <c r="Z3383" s="49">
        <f t="shared" si="369"/>
        <v>21</v>
      </c>
      <c r="AA3383" s="60">
        <f t="shared" si="370"/>
        <v>2021</v>
      </c>
    </row>
    <row r="3384" spans="1:27">
      <c r="A3384" s="84" t="str">
        <f t="shared" si="365"/>
        <v>62911022</v>
      </c>
      <c r="B3384" s="84" t="str">
        <f t="shared" si="366"/>
        <v>02-021-06</v>
      </c>
      <c r="C3384" s="113" t="s">
        <v>5952</v>
      </c>
      <c r="D3384" s="113" t="s">
        <v>5949</v>
      </c>
      <c r="E3384" s="113" t="s">
        <v>787</v>
      </c>
      <c r="F3384" s="114">
        <v>57</v>
      </c>
      <c r="G3384" s="113" t="s">
        <v>5950</v>
      </c>
      <c r="H3384" s="113" t="s">
        <v>71</v>
      </c>
      <c r="I3384" s="113" t="s">
        <v>792</v>
      </c>
      <c r="J3384" s="113" t="s">
        <v>348</v>
      </c>
      <c r="K3384" s="113" t="s">
        <v>382</v>
      </c>
      <c r="L3384" s="113" t="s">
        <v>420</v>
      </c>
      <c r="M3384" s="113" t="s">
        <v>388</v>
      </c>
      <c r="N3384" s="113" t="s">
        <v>43</v>
      </c>
      <c r="O3384" s="113" t="s">
        <v>386</v>
      </c>
      <c r="P3384" s="113" t="s">
        <v>824</v>
      </c>
      <c r="Q3384" s="113">
        <v>2</v>
      </c>
      <c r="R3384" s="113" t="s">
        <v>71</v>
      </c>
      <c r="S3384" s="84" t="str">
        <f t="shared" si="364"/>
        <v>ALLENPORT</v>
      </c>
      <c r="T3384" s="84" t="str">
        <f t="shared" si="367"/>
        <v>синий</v>
      </c>
      <c r="Y3384" s="60">
        <f t="shared" si="368"/>
        <v>2</v>
      </c>
      <c r="Z3384" s="49">
        <f t="shared" si="369"/>
        <v>21</v>
      </c>
      <c r="AA3384" s="60">
        <f t="shared" si="370"/>
        <v>2021</v>
      </c>
    </row>
    <row r="3385" spans="1:27">
      <c r="A3385" s="84" t="str">
        <f t="shared" si="365"/>
        <v>62911022</v>
      </c>
      <c r="B3385" s="84" t="str">
        <f t="shared" si="366"/>
        <v>02-021-06</v>
      </c>
      <c r="C3385" s="113" t="s">
        <v>5953</v>
      </c>
      <c r="D3385" s="113" t="s">
        <v>5949</v>
      </c>
      <c r="E3385" s="113" t="s">
        <v>785</v>
      </c>
      <c r="F3385" s="114">
        <v>59</v>
      </c>
      <c r="G3385" s="113" t="s">
        <v>5950</v>
      </c>
      <c r="H3385" s="113" t="s">
        <v>71</v>
      </c>
      <c r="I3385" s="113" t="s">
        <v>792</v>
      </c>
      <c r="J3385" s="113" t="s">
        <v>348</v>
      </c>
      <c r="K3385" s="113" t="s">
        <v>382</v>
      </c>
      <c r="L3385" s="113" t="s">
        <v>420</v>
      </c>
      <c r="M3385" s="113" t="s">
        <v>388</v>
      </c>
      <c r="N3385" s="113" t="s">
        <v>43</v>
      </c>
      <c r="O3385" s="113" t="s">
        <v>386</v>
      </c>
      <c r="P3385" s="113" t="s">
        <v>824</v>
      </c>
      <c r="Q3385" s="113">
        <v>2</v>
      </c>
      <c r="R3385" s="113" t="s">
        <v>71</v>
      </c>
      <c r="S3385" s="84" t="str">
        <f t="shared" si="364"/>
        <v>ALLENPORT</v>
      </c>
      <c r="T3385" s="84" t="str">
        <f t="shared" si="367"/>
        <v>синий</v>
      </c>
      <c r="Y3385" s="60">
        <f t="shared" si="368"/>
        <v>2</v>
      </c>
      <c r="Z3385" s="49">
        <f t="shared" si="369"/>
        <v>21</v>
      </c>
      <c r="AA3385" s="60">
        <f t="shared" si="370"/>
        <v>2021</v>
      </c>
    </row>
    <row r="3386" spans="1:27">
      <c r="A3386" s="84" t="str">
        <f t="shared" si="365"/>
        <v>21982221</v>
      </c>
      <c r="B3386" s="84" t="str">
        <f t="shared" si="366"/>
        <v>02-028-09</v>
      </c>
      <c r="C3386" s="113" t="s">
        <v>5954</v>
      </c>
      <c r="D3386" s="113" t="s">
        <v>5955</v>
      </c>
      <c r="E3386" s="113" t="s">
        <v>785</v>
      </c>
      <c r="F3386" s="114">
        <v>59</v>
      </c>
      <c r="G3386" s="113" t="s">
        <v>5956</v>
      </c>
      <c r="H3386" s="113" t="s">
        <v>53</v>
      </c>
      <c r="I3386" s="113" t="s">
        <v>802</v>
      </c>
      <c r="J3386" s="113" t="s">
        <v>330</v>
      </c>
      <c r="K3386" s="113" t="s">
        <v>382</v>
      </c>
      <c r="L3386" s="113" t="s">
        <v>420</v>
      </c>
      <c r="M3386" s="113" t="s">
        <v>388</v>
      </c>
      <c r="N3386" s="113" t="s">
        <v>38</v>
      </c>
      <c r="O3386" s="113" t="s">
        <v>445</v>
      </c>
      <c r="P3386" s="113" t="s">
        <v>824</v>
      </c>
      <c r="Q3386" s="113">
        <v>1</v>
      </c>
      <c r="R3386" s="113" t="s">
        <v>53</v>
      </c>
      <c r="S3386" s="84" t="str">
        <f t="shared" si="364"/>
        <v>VIRGINIA</v>
      </c>
      <c r="T3386" s="84" t="str">
        <f t="shared" si="367"/>
        <v>черный</v>
      </c>
      <c r="Y3386" s="60">
        <f t="shared" si="368"/>
        <v>2</v>
      </c>
      <c r="Z3386" s="49">
        <f t="shared" si="369"/>
        <v>28</v>
      </c>
      <c r="AA3386" s="60">
        <f t="shared" si="370"/>
        <v>2028</v>
      </c>
    </row>
    <row r="3387" spans="1:27">
      <c r="A3387" s="84" t="str">
        <f t="shared" si="365"/>
        <v>21981191</v>
      </c>
      <c r="B3387" s="84" t="str">
        <f t="shared" si="366"/>
        <v>02-029-09</v>
      </c>
      <c r="C3387" s="113" t="s">
        <v>5957</v>
      </c>
      <c r="D3387" s="113" t="s">
        <v>5958</v>
      </c>
      <c r="E3387" s="113" t="s">
        <v>787</v>
      </c>
      <c r="F3387" s="114">
        <v>57</v>
      </c>
      <c r="G3387" s="113" t="s">
        <v>5959</v>
      </c>
      <c r="H3387" s="113" t="s">
        <v>53</v>
      </c>
      <c r="I3387" s="113" t="s">
        <v>786</v>
      </c>
      <c r="J3387" s="113" t="s">
        <v>330</v>
      </c>
      <c r="K3387" s="113" t="s">
        <v>382</v>
      </c>
      <c r="L3387" s="113" t="s">
        <v>420</v>
      </c>
      <c r="M3387" s="113" t="s">
        <v>388</v>
      </c>
      <c r="N3387" s="113" t="s">
        <v>30</v>
      </c>
      <c r="O3387" s="113" t="s">
        <v>386</v>
      </c>
      <c r="P3387" s="113" t="s">
        <v>824</v>
      </c>
      <c r="Q3387" s="113">
        <v>1</v>
      </c>
      <c r="R3387" s="113" t="s">
        <v>53</v>
      </c>
      <c r="S3387" s="84" t="str">
        <f t="shared" si="364"/>
        <v>VIRGINIA</v>
      </c>
      <c r="T3387" s="84" t="str">
        <f t="shared" si="367"/>
        <v>черный</v>
      </c>
      <c r="Y3387" s="60">
        <f t="shared" si="368"/>
        <v>2</v>
      </c>
      <c r="Z3387" s="49">
        <f t="shared" si="369"/>
        <v>29</v>
      </c>
      <c r="AA3387" s="60">
        <f t="shared" si="370"/>
        <v>2029</v>
      </c>
    </row>
    <row r="3388" spans="1:27">
      <c r="A3388" s="84" t="str">
        <f t="shared" si="365"/>
        <v>21981191</v>
      </c>
      <c r="B3388" s="84" t="str">
        <f t="shared" si="366"/>
        <v>02-029-09</v>
      </c>
      <c r="C3388" s="113" t="s">
        <v>5960</v>
      </c>
      <c r="D3388" s="113" t="s">
        <v>5958</v>
      </c>
      <c r="E3388" s="113" t="s">
        <v>785</v>
      </c>
      <c r="F3388" s="114">
        <v>59</v>
      </c>
      <c r="G3388" s="113" t="s">
        <v>5959</v>
      </c>
      <c r="H3388" s="113" t="s">
        <v>53</v>
      </c>
      <c r="I3388" s="113" t="s">
        <v>786</v>
      </c>
      <c r="J3388" s="113" t="s">
        <v>330</v>
      </c>
      <c r="K3388" s="113" t="s">
        <v>382</v>
      </c>
      <c r="L3388" s="113" t="s">
        <v>420</v>
      </c>
      <c r="M3388" s="113" t="s">
        <v>388</v>
      </c>
      <c r="N3388" s="113" t="s">
        <v>30</v>
      </c>
      <c r="O3388" s="113" t="s">
        <v>386</v>
      </c>
      <c r="P3388" s="113" t="s">
        <v>824</v>
      </c>
      <c r="Q3388" s="113">
        <v>1</v>
      </c>
      <c r="R3388" s="113" t="s">
        <v>53</v>
      </c>
      <c r="S3388" s="84" t="str">
        <f t="shared" si="364"/>
        <v>VIRGINIA</v>
      </c>
      <c r="T3388" s="84" t="str">
        <f t="shared" si="367"/>
        <v>черный</v>
      </c>
      <c r="Y3388" s="60">
        <f t="shared" si="368"/>
        <v>2</v>
      </c>
      <c r="Z3388" s="49">
        <f t="shared" si="369"/>
        <v>29</v>
      </c>
      <c r="AA3388" s="60">
        <f t="shared" si="370"/>
        <v>2029</v>
      </c>
    </row>
    <row r="3389" spans="1:27">
      <c r="A3389" s="84" t="str">
        <f t="shared" si="365"/>
        <v>21981193</v>
      </c>
      <c r="B3389" s="84" t="str">
        <f t="shared" si="366"/>
        <v>02-029-08</v>
      </c>
      <c r="C3389" s="113" t="s">
        <v>5961</v>
      </c>
      <c r="D3389" s="113" t="s">
        <v>5962</v>
      </c>
      <c r="E3389" s="113" t="s">
        <v>785</v>
      </c>
      <c r="F3389" s="114">
        <v>59</v>
      </c>
      <c r="G3389" s="113" t="s">
        <v>5959</v>
      </c>
      <c r="H3389" s="113" t="s">
        <v>83</v>
      </c>
      <c r="I3389" s="113" t="s">
        <v>786</v>
      </c>
      <c r="J3389" s="113" t="s">
        <v>330</v>
      </c>
      <c r="K3389" s="113" t="s">
        <v>382</v>
      </c>
      <c r="L3389" s="113" t="s">
        <v>420</v>
      </c>
      <c r="M3389" s="113" t="s">
        <v>388</v>
      </c>
      <c r="N3389" s="113" t="s">
        <v>30</v>
      </c>
      <c r="O3389" s="113" t="s">
        <v>445</v>
      </c>
      <c r="P3389" s="113" t="s">
        <v>824</v>
      </c>
      <c r="Q3389" s="113">
        <v>3</v>
      </c>
      <c r="R3389" s="113" t="s">
        <v>83</v>
      </c>
      <c r="S3389" s="84" t="str">
        <f t="shared" si="364"/>
        <v>VIRGINIA</v>
      </c>
      <c r="T3389" s="84" t="str">
        <f t="shared" si="367"/>
        <v>серый</v>
      </c>
      <c r="Y3389" s="60">
        <f t="shared" si="368"/>
        <v>2</v>
      </c>
      <c r="Z3389" s="49">
        <f t="shared" si="369"/>
        <v>29</v>
      </c>
      <c r="AA3389" s="60">
        <f t="shared" si="370"/>
        <v>2029</v>
      </c>
    </row>
    <row r="3390" spans="1:27">
      <c r="A3390" s="84" t="str">
        <f t="shared" si="365"/>
        <v>20981041</v>
      </c>
      <c r="B3390" s="84" t="str">
        <f t="shared" si="366"/>
        <v>02-030-18</v>
      </c>
      <c r="C3390" s="113" t="s">
        <v>5963</v>
      </c>
      <c r="D3390" s="113" t="s">
        <v>5964</v>
      </c>
      <c r="E3390" s="113" t="s">
        <v>787</v>
      </c>
      <c r="F3390" s="114">
        <v>57</v>
      </c>
      <c r="G3390" s="113" t="s">
        <v>5965</v>
      </c>
      <c r="H3390" s="113" t="s">
        <v>78</v>
      </c>
      <c r="I3390" s="113" t="s">
        <v>786</v>
      </c>
      <c r="J3390" s="113" t="s">
        <v>323</v>
      </c>
      <c r="K3390" s="113" t="s">
        <v>387</v>
      </c>
      <c r="L3390" s="113" t="s">
        <v>420</v>
      </c>
      <c r="M3390" s="113" t="s">
        <v>388</v>
      </c>
      <c r="N3390" s="113" t="s">
        <v>30</v>
      </c>
      <c r="O3390" s="113" t="s">
        <v>445</v>
      </c>
      <c r="P3390" s="113" t="s">
        <v>824</v>
      </c>
      <c r="Q3390" s="113">
        <v>1</v>
      </c>
      <c r="R3390" s="113" t="s">
        <v>78</v>
      </c>
      <c r="S3390" s="84" t="str">
        <f t="shared" si="364"/>
        <v>VERMONT</v>
      </c>
      <c r="T3390" s="84" t="str">
        <f t="shared" si="367"/>
        <v>красный</v>
      </c>
      <c r="Y3390" s="60">
        <f t="shared" si="368"/>
        <v>2</v>
      </c>
      <c r="Z3390" s="49">
        <f t="shared" si="369"/>
        <v>30</v>
      </c>
      <c r="AA3390" s="60">
        <f t="shared" si="370"/>
        <v>2030</v>
      </c>
    </row>
    <row r="3391" spans="1:27">
      <c r="A3391" s="84" t="str">
        <f t="shared" si="365"/>
        <v>16981071</v>
      </c>
      <c r="B3391" s="84" t="str">
        <f t="shared" si="366"/>
        <v>02-031-09</v>
      </c>
      <c r="C3391" s="113" t="s">
        <v>5966</v>
      </c>
      <c r="D3391" s="113" t="s">
        <v>5967</v>
      </c>
      <c r="E3391" s="113" t="s">
        <v>788</v>
      </c>
      <c r="F3391" s="114">
        <v>61</v>
      </c>
      <c r="G3391" s="113" t="s">
        <v>5968</v>
      </c>
      <c r="H3391" s="113" t="s">
        <v>53</v>
      </c>
      <c r="I3391" s="113" t="s">
        <v>786</v>
      </c>
      <c r="J3391" s="113" t="s">
        <v>346</v>
      </c>
      <c r="K3391" s="113" t="s">
        <v>382</v>
      </c>
      <c r="L3391" s="113" t="s">
        <v>420</v>
      </c>
      <c r="M3391" s="113" t="s">
        <v>388</v>
      </c>
      <c r="N3391" s="113" t="s">
        <v>44</v>
      </c>
      <c r="O3391" s="113" t="s">
        <v>386</v>
      </c>
      <c r="P3391" s="113" t="s">
        <v>824</v>
      </c>
      <c r="Q3391" s="113">
        <v>1</v>
      </c>
      <c r="R3391" s="113" t="s">
        <v>53</v>
      </c>
      <c r="S3391" s="84" t="str">
        <f t="shared" si="364"/>
        <v>PORKPIE</v>
      </c>
      <c r="T3391" s="84" t="str">
        <f t="shared" si="367"/>
        <v>черный</v>
      </c>
      <c r="Y3391" s="60">
        <f t="shared" si="368"/>
        <v>2</v>
      </c>
      <c r="Z3391" s="49">
        <f t="shared" si="369"/>
        <v>31</v>
      </c>
      <c r="AA3391" s="60">
        <f t="shared" si="370"/>
        <v>2031</v>
      </c>
    </row>
    <row r="3392" spans="1:27">
      <c r="A3392" s="84" t="str">
        <f t="shared" si="365"/>
        <v>16981071</v>
      </c>
      <c r="B3392" s="84" t="str">
        <f t="shared" si="366"/>
        <v>02-031-09</v>
      </c>
      <c r="C3392" s="113" t="s">
        <v>5969</v>
      </c>
      <c r="D3392" s="113" t="s">
        <v>5967</v>
      </c>
      <c r="E3392" s="113" t="s">
        <v>790</v>
      </c>
      <c r="F3392" s="114">
        <v>55</v>
      </c>
      <c r="G3392" s="113" t="s">
        <v>5968</v>
      </c>
      <c r="H3392" s="113" t="s">
        <v>53</v>
      </c>
      <c r="I3392" s="113" t="s">
        <v>786</v>
      </c>
      <c r="J3392" s="113" t="s">
        <v>346</v>
      </c>
      <c r="K3392" s="113" t="s">
        <v>382</v>
      </c>
      <c r="L3392" s="113" t="s">
        <v>420</v>
      </c>
      <c r="M3392" s="113" t="s">
        <v>388</v>
      </c>
      <c r="N3392" s="113" t="s">
        <v>44</v>
      </c>
      <c r="O3392" s="113" t="s">
        <v>386</v>
      </c>
      <c r="P3392" s="113" t="s">
        <v>824</v>
      </c>
      <c r="Q3392" s="113">
        <v>1</v>
      </c>
      <c r="R3392" s="113" t="s">
        <v>53</v>
      </c>
      <c r="S3392" s="84" t="str">
        <f t="shared" si="364"/>
        <v>PORKPIE</v>
      </c>
      <c r="T3392" s="84" t="str">
        <f t="shared" si="367"/>
        <v>черный</v>
      </c>
      <c r="Y3392" s="60">
        <f t="shared" si="368"/>
        <v>2</v>
      </c>
      <c r="Z3392" s="49">
        <f t="shared" si="369"/>
        <v>31</v>
      </c>
      <c r="AA3392" s="60">
        <f t="shared" si="370"/>
        <v>2031</v>
      </c>
    </row>
    <row r="3393" spans="1:27">
      <c r="A3393" s="84" t="str">
        <f t="shared" si="365"/>
        <v>16981071</v>
      </c>
      <c r="B3393" s="84" t="str">
        <f t="shared" si="366"/>
        <v>02-031-09</v>
      </c>
      <c r="C3393" s="113" t="s">
        <v>5970</v>
      </c>
      <c r="D3393" s="113" t="s">
        <v>5967</v>
      </c>
      <c r="E3393" s="113" t="s">
        <v>789</v>
      </c>
      <c r="F3393" s="114">
        <v>63</v>
      </c>
      <c r="G3393" s="113" t="s">
        <v>5968</v>
      </c>
      <c r="H3393" s="113" t="s">
        <v>53</v>
      </c>
      <c r="I3393" s="113" t="s">
        <v>786</v>
      </c>
      <c r="J3393" s="113" t="s">
        <v>346</v>
      </c>
      <c r="K3393" s="113" t="s">
        <v>382</v>
      </c>
      <c r="L3393" s="113" t="s">
        <v>420</v>
      </c>
      <c r="M3393" s="113" t="s">
        <v>388</v>
      </c>
      <c r="N3393" s="113" t="s">
        <v>44</v>
      </c>
      <c r="O3393" s="113" t="s">
        <v>386</v>
      </c>
      <c r="P3393" s="113" t="s">
        <v>824</v>
      </c>
      <c r="Q3393" s="113">
        <v>1</v>
      </c>
      <c r="R3393" s="113" t="s">
        <v>53</v>
      </c>
      <c r="S3393" s="84" t="str">
        <f t="shared" si="364"/>
        <v>PORKPIE</v>
      </c>
      <c r="T3393" s="84" t="str">
        <f t="shared" si="367"/>
        <v>черный</v>
      </c>
      <c r="Y3393" s="60">
        <f t="shared" si="368"/>
        <v>2</v>
      </c>
      <c r="Z3393" s="49">
        <f t="shared" si="369"/>
        <v>31</v>
      </c>
      <c r="AA3393" s="60">
        <f t="shared" si="370"/>
        <v>2031</v>
      </c>
    </row>
    <row r="3394" spans="1:27">
      <c r="A3394" s="84" t="str">
        <f t="shared" si="365"/>
        <v>16981071</v>
      </c>
      <c r="B3394" s="84" t="str">
        <f t="shared" si="366"/>
        <v>02-031-09</v>
      </c>
      <c r="C3394" s="113" t="s">
        <v>5971</v>
      </c>
      <c r="D3394" s="113" t="s">
        <v>5967</v>
      </c>
      <c r="E3394" s="113" t="s">
        <v>787</v>
      </c>
      <c r="F3394" s="114">
        <v>57</v>
      </c>
      <c r="G3394" s="113" t="s">
        <v>5968</v>
      </c>
      <c r="H3394" s="113" t="s">
        <v>53</v>
      </c>
      <c r="I3394" s="113" t="s">
        <v>786</v>
      </c>
      <c r="J3394" s="113" t="s">
        <v>346</v>
      </c>
      <c r="K3394" s="113" t="s">
        <v>382</v>
      </c>
      <c r="L3394" s="113" t="s">
        <v>420</v>
      </c>
      <c r="M3394" s="113" t="s">
        <v>388</v>
      </c>
      <c r="N3394" s="113" t="s">
        <v>44</v>
      </c>
      <c r="O3394" s="113" t="s">
        <v>386</v>
      </c>
      <c r="P3394" s="113" t="s">
        <v>824</v>
      </c>
      <c r="Q3394" s="113">
        <v>1</v>
      </c>
      <c r="R3394" s="113" t="s">
        <v>53</v>
      </c>
      <c r="S3394" s="84" t="str">
        <f t="shared" ref="S3394:S3457" si="371">IF(A3394&lt;&gt;"",IF(FIND(" ",G3394)&gt;=1,MID(G3394,FIND(" ",G3394)+1,LEN(G3394)),""),"")</f>
        <v>PORKPIE</v>
      </c>
      <c r="T3394" s="84" t="str">
        <f t="shared" si="367"/>
        <v>черный</v>
      </c>
      <c r="Y3394" s="60">
        <f t="shared" si="368"/>
        <v>2</v>
      </c>
      <c r="Z3394" s="49">
        <f t="shared" si="369"/>
        <v>31</v>
      </c>
      <c r="AA3394" s="60">
        <f t="shared" si="370"/>
        <v>2031</v>
      </c>
    </row>
    <row r="3395" spans="1:27">
      <c r="A3395" s="84" t="str">
        <f t="shared" ref="A3395:A3424" si="372">IF(G3395&amp;Q3395&lt;&gt;"",IF(FIND(" ",G3395)&gt;=1,MID(G3395,1,FIND(" ",G3395)-1)&amp;Q3395,G3395&amp;Q3395),"")</f>
        <v>16981071</v>
      </c>
      <c r="B3395" s="84" t="str">
        <f t="shared" ref="B3395:B3424" si="373">IF(C3395&lt;&gt;"",LEFT(C3395,9),"")</f>
        <v>02-031-09</v>
      </c>
      <c r="C3395" s="113" t="s">
        <v>5972</v>
      </c>
      <c r="D3395" s="113" t="s">
        <v>5967</v>
      </c>
      <c r="E3395" s="113" t="s">
        <v>785</v>
      </c>
      <c r="F3395" s="114">
        <v>59</v>
      </c>
      <c r="G3395" s="113" t="s">
        <v>5968</v>
      </c>
      <c r="H3395" s="113" t="s">
        <v>53</v>
      </c>
      <c r="I3395" s="113" t="s">
        <v>786</v>
      </c>
      <c r="J3395" s="113" t="s">
        <v>346</v>
      </c>
      <c r="K3395" s="113" t="s">
        <v>382</v>
      </c>
      <c r="L3395" s="113" t="s">
        <v>420</v>
      </c>
      <c r="M3395" s="113" t="s">
        <v>388</v>
      </c>
      <c r="N3395" s="113" t="s">
        <v>44</v>
      </c>
      <c r="O3395" s="113" t="s">
        <v>386</v>
      </c>
      <c r="P3395" s="113" t="s">
        <v>824</v>
      </c>
      <c r="Q3395" s="113">
        <v>1</v>
      </c>
      <c r="R3395" s="113" t="s">
        <v>53</v>
      </c>
      <c r="S3395" s="84" t="str">
        <f t="shared" si="371"/>
        <v>PORKPIE</v>
      </c>
      <c r="T3395" s="84" t="str">
        <f t="shared" ref="T3395:T3458" si="374">IF(H3395&lt;&gt;"",H3395,"")</f>
        <v>черный</v>
      </c>
      <c r="Y3395" s="60">
        <f t="shared" ref="Y3395:Y3458" si="375">IFERROR(VALUE(MID($C3395,1,2)),0)</f>
        <v>2</v>
      </c>
      <c r="Z3395" s="49">
        <f t="shared" ref="Z3395:Z3458" si="376">IFERROR(VALUE(MID($C3395,4,3)),0)</f>
        <v>31</v>
      </c>
      <c r="AA3395" s="60">
        <f t="shared" ref="AA3395:AA3458" si="377">VALUE(RIGHT("00"&amp;Y3395,2)&amp;RIGHT("000"&amp;Z3395,3))</f>
        <v>2031</v>
      </c>
    </row>
    <row r="3396" spans="1:27">
      <c r="A3396" s="84" t="str">
        <f t="shared" si="372"/>
        <v>259820831</v>
      </c>
      <c r="B3396" s="84" t="str">
        <f t="shared" si="373"/>
        <v>02-032-08</v>
      </c>
      <c r="C3396" s="113" t="s">
        <v>5973</v>
      </c>
      <c r="D3396" s="113" t="s">
        <v>5974</v>
      </c>
      <c r="E3396" s="113" t="s">
        <v>797</v>
      </c>
      <c r="F3396" s="114">
        <v>58</v>
      </c>
      <c r="G3396" s="113" t="s">
        <v>946</v>
      </c>
      <c r="H3396" s="113" t="s">
        <v>83</v>
      </c>
      <c r="I3396" s="113" t="s">
        <v>802</v>
      </c>
      <c r="J3396" s="113" t="s">
        <v>330</v>
      </c>
      <c r="K3396" s="113" t="s">
        <v>382</v>
      </c>
      <c r="L3396" s="113" t="s">
        <v>420</v>
      </c>
      <c r="M3396" s="113" t="s">
        <v>388</v>
      </c>
      <c r="N3396" s="113" t="s">
        <v>38</v>
      </c>
      <c r="O3396" s="113" t="s">
        <v>442</v>
      </c>
      <c r="P3396" s="113" t="s">
        <v>824</v>
      </c>
      <c r="Q3396" s="113">
        <v>31</v>
      </c>
      <c r="R3396" s="113" t="s">
        <v>83</v>
      </c>
      <c r="S3396" s="84" t="str">
        <f t="shared" si="371"/>
        <v>IONA</v>
      </c>
      <c r="T3396" s="84" t="str">
        <f t="shared" si="374"/>
        <v>серый</v>
      </c>
      <c r="Y3396" s="60">
        <f t="shared" si="375"/>
        <v>2</v>
      </c>
      <c r="Z3396" s="49">
        <f t="shared" si="376"/>
        <v>32</v>
      </c>
      <c r="AA3396" s="60">
        <f t="shared" si="377"/>
        <v>2032</v>
      </c>
    </row>
    <row r="3397" spans="1:27">
      <c r="A3397" s="84" t="str">
        <f t="shared" si="372"/>
        <v>259820877</v>
      </c>
      <c r="B3397" s="84" t="str">
        <f t="shared" si="373"/>
        <v>02-032-14</v>
      </c>
      <c r="C3397" s="113" t="s">
        <v>5975</v>
      </c>
      <c r="D3397" s="113" t="s">
        <v>5976</v>
      </c>
      <c r="E3397" s="113" t="s">
        <v>787</v>
      </c>
      <c r="F3397" s="114">
        <v>57</v>
      </c>
      <c r="G3397" s="113" t="s">
        <v>946</v>
      </c>
      <c r="H3397" s="113" t="s">
        <v>86</v>
      </c>
      <c r="I3397" s="113" t="s">
        <v>802</v>
      </c>
      <c r="J3397" s="113" t="s">
        <v>330</v>
      </c>
      <c r="K3397" s="113" t="s">
        <v>382</v>
      </c>
      <c r="L3397" s="113" t="s">
        <v>420</v>
      </c>
      <c r="M3397" s="113" t="s">
        <v>388</v>
      </c>
      <c r="N3397" s="113" t="s">
        <v>38</v>
      </c>
      <c r="O3397" s="113" t="s">
        <v>442</v>
      </c>
      <c r="P3397" s="113" t="s">
        <v>824</v>
      </c>
      <c r="Q3397" s="113">
        <v>77</v>
      </c>
      <c r="R3397" s="113" t="s">
        <v>86</v>
      </c>
      <c r="S3397" s="84" t="str">
        <f t="shared" si="371"/>
        <v>IONA</v>
      </c>
      <c r="T3397" s="84" t="str">
        <f t="shared" si="374"/>
        <v>коричневый</v>
      </c>
      <c r="Y3397" s="60">
        <f t="shared" si="375"/>
        <v>2</v>
      </c>
      <c r="Z3397" s="49">
        <f t="shared" si="376"/>
        <v>32</v>
      </c>
      <c r="AA3397" s="60">
        <f t="shared" si="377"/>
        <v>2032</v>
      </c>
    </row>
    <row r="3398" spans="1:27">
      <c r="A3398" s="84" t="str">
        <f t="shared" si="372"/>
        <v>259820877</v>
      </c>
      <c r="B3398" s="84" t="str">
        <f t="shared" si="373"/>
        <v>02-032-14</v>
      </c>
      <c r="C3398" s="113" t="s">
        <v>5977</v>
      </c>
      <c r="D3398" s="113" t="s">
        <v>5976</v>
      </c>
      <c r="E3398" s="113" t="s">
        <v>785</v>
      </c>
      <c r="F3398" s="114">
        <v>59</v>
      </c>
      <c r="G3398" s="113" t="s">
        <v>946</v>
      </c>
      <c r="H3398" s="113" t="s">
        <v>86</v>
      </c>
      <c r="I3398" s="113" t="s">
        <v>802</v>
      </c>
      <c r="J3398" s="113" t="s">
        <v>330</v>
      </c>
      <c r="K3398" s="113" t="s">
        <v>382</v>
      </c>
      <c r="L3398" s="113" t="s">
        <v>420</v>
      </c>
      <c r="M3398" s="113" t="s">
        <v>388</v>
      </c>
      <c r="N3398" s="113" t="s">
        <v>38</v>
      </c>
      <c r="O3398" s="113" t="s">
        <v>442</v>
      </c>
      <c r="P3398" s="113" t="s">
        <v>824</v>
      </c>
      <c r="Q3398" s="113">
        <v>77</v>
      </c>
      <c r="R3398" s="113" t="s">
        <v>86</v>
      </c>
      <c r="S3398" s="84" t="str">
        <f t="shared" si="371"/>
        <v>IONA</v>
      </c>
      <c r="T3398" s="84" t="str">
        <f t="shared" si="374"/>
        <v>коричневый</v>
      </c>
      <c r="Y3398" s="60">
        <f t="shared" si="375"/>
        <v>2</v>
      </c>
      <c r="Z3398" s="49">
        <f t="shared" si="376"/>
        <v>32</v>
      </c>
      <c r="AA3398" s="60">
        <f t="shared" si="377"/>
        <v>2032</v>
      </c>
    </row>
    <row r="3399" spans="1:27">
      <c r="A3399" s="84" t="str">
        <f t="shared" si="372"/>
        <v>21182012</v>
      </c>
      <c r="B3399" s="84" t="str">
        <f t="shared" si="373"/>
        <v>02-006-16</v>
      </c>
      <c r="C3399" s="113" t="s">
        <v>5978</v>
      </c>
      <c r="D3399" s="113" t="s">
        <v>5979</v>
      </c>
      <c r="E3399" s="113" t="s">
        <v>797</v>
      </c>
      <c r="F3399" s="114">
        <v>58</v>
      </c>
      <c r="G3399" s="113" t="s">
        <v>828</v>
      </c>
      <c r="H3399" s="113" t="s">
        <v>55</v>
      </c>
      <c r="I3399" s="113" t="s">
        <v>802</v>
      </c>
      <c r="J3399" s="113" t="s">
        <v>330</v>
      </c>
      <c r="K3399" s="113" t="s">
        <v>382</v>
      </c>
      <c r="L3399" s="113" t="s">
        <v>420</v>
      </c>
      <c r="M3399" s="113" t="s">
        <v>388</v>
      </c>
      <c r="N3399" s="113" t="s">
        <v>38</v>
      </c>
      <c r="O3399" s="113" t="s">
        <v>442</v>
      </c>
      <c r="P3399" s="113" t="s">
        <v>824</v>
      </c>
      <c r="Q3399" s="113">
        <v>2</v>
      </c>
      <c r="R3399" s="113" t="s">
        <v>71</v>
      </c>
      <c r="S3399" s="84" t="str">
        <f t="shared" si="371"/>
        <v>PENN</v>
      </c>
      <c r="T3399" s="84" t="str">
        <f t="shared" si="374"/>
        <v>темно-синий</v>
      </c>
      <c r="Y3399" s="60">
        <f t="shared" si="375"/>
        <v>2</v>
      </c>
      <c r="Z3399" s="49">
        <f t="shared" si="376"/>
        <v>6</v>
      </c>
      <c r="AA3399" s="60">
        <f t="shared" si="377"/>
        <v>2006</v>
      </c>
    </row>
    <row r="3400" spans="1:27">
      <c r="A3400" s="84" t="str">
        <f t="shared" si="372"/>
        <v>21182012</v>
      </c>
      <c r="B3400" s="84" t="str">
        <f t="shared" si="373"/>
        <v>02-006-16</v>
      </c>
      <c r="C3400" s="113" t="s">
        <v>5980</v>
      </c>
      <c r="D3400" s="113" t="s">
        <v>5979</v>
      </c>
      <c r="E3400" s="113" t="s">
        <v>798</v>
      </c>
      <c r="F3400" s="114">
        <v>60</v>
      </c>
      <c r="G3400" s="113" t="s">
        <v>828</v>
      </c>
      <c r="H3400" s="113" t="s">
        <v>55</v>
      </c>
      <c r="I3400" s="113" t="s">
        <v>802</v>
      </c>
      <c r="J3400" s="113" t="s">
        <v>330</v>
      </c>
      <c r="K3400" s="113" t="s">
        <v>382</v>
      </c>
      <c r="L3400" s="113" t="s">
        <v>420</v>
      </c>
      <c r="M3400" s="113" t="s">
        <v>388</v>
      </c>
      <c r="N3400" s="113" t="s">
        <v>38</v>
      </c>
      <c r="O3400" s="113" t="s">
        <v>442</v>
      </c>
      <c r="P3400" s="113" t="s">
        <v>824</v>
      </c>
      <c r="Q3400" s="113">
        <v>2</v>
      </c>
      <c r="R3400" s="113" t="s">
        <v>71</v>
      </c>
      <c r="S3400" s="84" t="str">
        <f t="shared" si="371"/>
        <v>PENN</v>
      </c>
      <c r="T3400" s="84" t="str">
        <f t="shared" si="374"/>
        <v>темно-синий</v>
      </c>
      <c r="Y3400" s="60">
        <f t="shared" si="375"/>
        <v>2</v>
      </c>
      <c r="Z3400" s="49">
        <f t="shared" si="376"/>
        <v>6</v>
      </c>
      <c r="AA3400" s="60">
        <f t="shared" si="377"/>
        <v>2006</v>
      </c>
    </row>
    <row r="3401" spans="1:27">
      <c r="A3401" s="84" t="str">
        <f t="shared" si="372"/>
        <v>21182012</v>
      </c>
      <c r="B3401" s="84" t="str">
        <f t="shared" si="373"/>
        <v>02-006-16</v>
      </c>
      <c r="C3401" s="113" t="s">
        <v>5981</v>
      </c>
      <c r="D3401" s="113" t="s">
        <v>5979</v>
      </c>
      <c r="E3401" s="113" t="s">
        <v>835</v>
      </c>
      <c r="F3401" s="114">
        <v>62</v>
      </c>
      <c r="G3401" s="113" t="s">
        <v>828</v>
      </c>
      <c r="H3401" s="113" t="s">
        <v>55</v>
      </c>
      <c r="I3401" s="113" t="s">
        <v>802</v>
      </c>
      <c r="J3401" s="113" t="s">
        <v>330</v>
      </c>
      <c r="K3401" s="113" t="s">
        <v>382</v>
      </c>
      <c r="L3401" s="113" t="s">
        <v>420</v>
      </c>
      <c r="M3401" s="113" t="s">
        <v>388</v>
      </c>
      <c r="N3401" s="113" t="s">
        <v>38</v>
      </c>
      <c r="O3401" s="113" t="s">
        <v>442</v>
      </c>
      <c r="P3401" s="113" t="s">
        <v>824</v>
      </c>
      <c r="Q3401" s="113">
        <v>2</v>
      </c>
      <c r="R3401" s="113" t="s">
        <v>71</v>
      </c>
      <c r="S3401" s="84" t="str">
        <f t="shared" si="371"/>
        <v>PENN</v>
      </c>
      <c r="T3401" s="84" t="str">
        <f t="shared" si="374"/>
        <v>темно-синий</v>
      </c>
      <c r="Y3401" s="60">
        <f t="shared" si="375"/>
        <v>2</v>
      </c>
      <c r="Z3401" s="49">
        <f t="shared" si="376"/>
        <v>6</v>
      </c>
      <c r="AA3401" s="60">
        <f t="shared" si="377"/>
        <v>2006</v>
      </c>
    </row>
    <row r="3402" spans="1:27">
      <c r="A3402" s="84" t="str">
        <f t="shared" si="372"/>
        <v>21182012</v>
      </c>
      <c r="B3402" s="84" t="str">
        <f t="shared" si="373"/>
        <v>02-006-16</v>
      </c>
      <c r="C3402" s="113" t="s">
        <v>5982</v>
      </c>
      <c r="D3402" s="113" t="s">
        <v>5979</v>
      </c>
      <c r="E3402" s="113" t="s">
        <v>789</v>
      </c>
      <c r="F3402" s="114">
        <v>63</v>
      </c>
      <c r="G3402" s="113" t="s">
        <v>828</v>
      </c>
      <c r="H3402" s="113" t="s">
        <v>55</v>
      </c>
      <c r="I3402" s="113" t="s">
        <v>802</v>
      </c>
      <c r="J3402" s="113" t="s">
        <v>330</v>
      </c>
      <c r="K3402" s="113" t="s">
        <v>382</v>
      </c>
      <c r="L3402" s="113" t="s">
        <v>420</v>
      </c>
      <c r="M3402" s="113" t="s">
        <v>388</v>
      </c>
      <c r="N3402" s="113" t="s">
        <v>38</v>
      </c>
      <c r="O3402" s="113" t="s">
        <v>442</v>
      </c>
      <c r="P3402" s="113" t="s">
        <v>824</v>
      </c>
      <c r="Q3402" s="113">
        <v>2</v>
      </c>
      <c r="R3402" s="113" t="s">
        <v>71</v>
      </c>
      <c r="S3402" s="84" t="str">
        <f t="shared" si="371"/>
        <v>PENN</v>
      </c>
      <c r="T3402" s="84" t="str">
        <f t="shared" si="374"/>
        <v>темно-синий</v>
      </c>
      <c r="Y3402" s="60">
        <f t="shared" si="375"/>
        <v>2</v>
      </c>
      <c r="Z3402" s="49">
        <f t="shared" si="376"/>
        <v>6</v>
      </c>
      <c r="AA3402" s="60">
        <f t="shared" si="377"/>
        <v>2006</v>
      </c>
    </row>
    <row r="3403" spans="1:27">
      <c r="A3403" s="84" t="str">
        <f t="shared" si="372"/>
        <v>21182012</v>
      </c>
      <c r="B3403" s="84" t="str">
        <f t="shared" si="373"/>
        <v>02-006-16</v>
      </c>
      <c r="C3403" s="113" t="s">
        <v>5983</v>
      </c>
      <c r="D3403" s="113" t="s">
        <v>5979</v>
      </c>
      <c r="E3403" s="113" t="s">
        <v>787</v>
      </c>
      <c r="F3403" s="114">
        <v>57</v>
      </c>
      <c r="G3403" s="113" t="s">
        <v>828</v>
      </c>
      <c r="H3403" s="113" t="s">
        <v>55</v>
      </c>
      <c r="I3403" s="113" t="s">
        <v>802</v>
      </c>
      <c r="J3403" s="113" t="s">
        <v>330</v>
      </c>
      <c r="K3403" s="113" t="s">
        <v>382</v>
      </c>
      <c r="L3403" s="113" t="s">
        <v>420</v>
      </c>
      <c r="M3403" s="113" t="s">
        <v>388</v>
      </c>
      <c r="N3403" s="113" t="s">
        <v>38</v>
      </c>
      <c r="O3403" s="113" t="s">
        <v>442</v>
      </c>
      <c r="P3403" s="113" t="s">
        <v>824</v>
      </c>
      <c r="Q3403" s="113">
        <v>2</v>
      </c>
      <c r="R3403" s="113" t="s">
        <v>71</v>
      </c>
      <c r="S3403" s="84" t="str">
        <f t="shared" si="371"/>
        <v>PENN</v>
      </c>
      <c r="T3403" s="84" t="str">
        <f t="shared" si="374"/>
        <v>темно-синий</v>
      </c>
      <c r="Y3403" s="60">
        <f t="shared" si="375"/>
        <v>2</v>
      </c>
      <c r="Z3403" s="49">
        <f t="shared" si="376"/>
        <v>6</v>
      </c>
      <c r="AA3403" s="60">
        <f t="shared" si="377"/>
        <v>2006</v>
      </c>
    </row>
    <row r="3404" spans="1:27">
      <c r="A3404" s="84" t="str">
        <f t="shared" si="372"/>
        <v>21182012</v>
      </c>
      <c r="B3404" s="84" t="str">
        <f t="shared" si="373"/>
        <v>02-006-16</v>
      </c>
      <c r="C3404" s="113" t="s">
        <v>5984</v>
      </c>
      <c r="D3404" s="113" t="s">
        <v>5979</v>
      </c>
      <c r="E3404" s="113" t="s">
        <v>785</v>
      </c>
      <c r="F3404" s="114">
        <v>59</v>
      </c>
      <c r="G3404" s="113" t="s">
        <v>828</v>
      </c>
      <c r="H3404" s="113" t="s">
        <v>55</v>
      </c>
      <c r="I3404" s="113" t="s">
        <v>802</v>
      </c>
      <c r="J3404" s="113" t="s">
        <v>330</v>
      </c>
      <c r="K3404" s="113" t="s">
        <v>382</v>
      </c>
      <c r="L3404" s="113" t="s">
        <v>420</v>
      </c>
      <c r="M3404" s="113" t="s">
        <v>388</v>
      </c>
      <c r="N3404" s="113" t="s">
        <v>38</v>
      </c>
      <c r="O3404" s="113" t="s">
        <v>442</v>
      </c>
      <c r="P3404" s="113" t="s">
        <v>824</v>
      </c>
      <c r="Q3404" s="113">
        <v>2</v>
      </c>
      <c r="R3404" s="113" t="s">
        <v>71</v>
      </c>
      <c r="S3404" s="84" t="str">
        <f t="shared" si="371"/>
        <v>PENN</v>
      </c>
      <c r="T3404" s="84" t="str">
        <f t="shared" si="374"/>
        <v>темно-синий</v>
      </c>
      <c r="Y3404" s="60">
        <f t="shared" si="375"/>
        <v>2</v>
      </c>
      <c r="Z3404" s="49">
        <f t="shared" si="376"/>
        <v>6</v>
      </c>
      <c r="AA3404" s="60">
        <f t="shared" si="377"/>
        <v>2006</v>
      </c>
    </row>
    <row r="3405" spans="1:27">
      <c r="A3405" s="84" t="str">
        <f t="shared" si="372"/>
        <v>21182012</v>
      </c>
      <c r="B3405" s="84" t="str">
        <f t="shared" si="373"/>
        <v>02-006-16</v>
      </c>
      <c r="C3405" s="113" t="s">
        <v>5985</v>
      </c>
      <c r="D3405" s="113" t="s">
        <v>5979</v>
      </c>
      <c r="E3405" s="113" t="s">
        <v>788</v>
      </c>
      <c r="F3405" s="114">
        <v>61</v>
      </c>
      <c r="G3405" s="113" t="s">
        <v>828</v>
      </c>
      <c r="H3405" s="113" t="s">
        <v>55</v>
      </c>
      <c r="I3405" s="113" t="s">
        <v>802</v>
      </c>
      <c r="J3405" s="113" t="s">
        <v>330</v>
      </c>
      <c r="K3405" s="113" t="s">
        <v>382</v>
      </c>
      <c r="L3405" s="113" t="s">
        <v>420</v>
      </c>
      <c r="M3405" s="113" t="s">
        <v>388</v>
      </c>
      <c r="N3405" s="113" t="s">
        <v>38</v>
      </c>
      <c r="O3405" s="113" t="s">
        <v>442</v>
      </c>
      <c r="P3405" s="113" t="s">
        <v>824</v>
      </c>
      <c r="Q3405" s="113">
        <v>2</v>
      </c>
      <c r="R3405" s="113" t="s">
        <v>71</v>
      </c>
      <c r="S3405" s="84" t="str">
        <f t="shared" si="371"/>
        <v>PENN</v>
      </c>
      <c r="T3405" s="84" t="str">
        <f t="shared" si="374"/>
        <v>темно-синий</v>
      </c>
      <c r="Y3405" s="60">
        <f t="shared" si="375"/>
        <v>2</v>
      </c>
      <c r="Z3405" s="49">
        <f t="shared" si="376"/>
        <v>6</v>
      </c>
      <c r="AA3405" s="60">
        <f t="shared" si="377"/>
        <v>2006</v>
      </c>
    </row>
    <row r="3406" spans="1:27">
      <c r="A3406" s="84" t="str">
        <f t="shared" si="372"/>
        <v>25180051</v>
      </c>
      <c r="B3406" s="84" t="str">
        <f t="shared" si="373"/>
        <v>02-011-09</v>
      </c>
      <c r="C3406" s="113" t="s">
        <v>5986</v>
      </c>
      <c r="D3406" s="113" t="s">
        <v>5987</v>
      </c>
      <c r="E3406" s="113" t="s">
        <v>785</v>
      </c>
      <c r="F3406" s="114">
        <v>59</v>
      </c>
      <c r="G3406" s="113" t="s">
        <v>5988</v>
      </c>
      <c r="H3406" s="113" t="s">
        <v>53</v>
      </c>
      <c r="I3406" s="113" t="s">
        <v>786</v>
      </c>
      <c r="J3406" s="113" t="s">
        <v>330</v>
      </c>
      <c r="K3406" s="113" t="s">
        <v>382</v>
      </c>
      <c r="L3406" s="113" t="s">
        <v>420</v>
      </c>
      <c r="M3406" s="113" t="s">
        <v>388</v>
      </c>
      <c r="N3406" s="113" t="s">
        <v>30</v>
      </c>
      <c r="O3406" s="113" t="s">
        <v>445</v>
      </c>
      <c r="P3406" s="113" t="s">
        <v>824</v>
      </c>
      <c r="Q3406" s="113">
        <v>1</v>
      </c>
      <c r="R3406" s="113" t="s">
        <v>53</v>
      </c>
      <c r="S3406" s="84" t="str">
        <f t="shared" si="371"/>
        <v>VANCOOVER</v>
      </c>
      <c r="T3406" s="84" t="str">
        <f t="shared" si="374"/>
        <v>черный</v>
      </c>
      <c r="Y3406" s="60">
        <f t="shared" si="375"/>
        <v>2</v>
      </c>
      <c r="Z3406" s="49">
        <f t="shared" si="376"/>
        <v>11</v>
      </c>
      <c r="AA3406" s="60">
        <f t="shared" si="377"/>
        <v>2011</v>
      </c>
    </row>
    <row r="3407" spans="1:27">
      <c r="A3407" s="84" t="str">
        <f t="shared" si="372"/>
        <v>26382111</v>
      </c>
      <c r="B3407" s="84" t="str">
        <f t="shared" si="373"/>
        <v>02-033-09</v>
      </c>
      <c r="C3407" s="113" t="s">
        <v>5989</v>
      </c>
      <c r="D3407" s="113" t="s">
        <v>5990</v>
      </c>
      <c r="E3407" s="113" t="s">
        <v>788</v>
      </c>
      <c r="F3407" s="114">
        <v>61</v>
      </c>
      <c r="G3407" s="113" t="s">
        <v>965</v>
      </c>
      <c r="H3407" s="113" t="s">
        <v>53</v>
      </c>
      <c r="I3407" s="113" t="s">
        <v>802</v>
      </c>
      <c r="J3407" s="113" t="s">
        <v>330</v>
      </c>
      <c r="K3407" s="113" t="s">
        <v>382</v>
      </c>
      <c r="L3407" s="113" t="s">
        <v>420</v>
      </c>
      <c r="M3407" s="113" t="s">
        <v>388</v>
      </c>
      <c r="N3407" s="113" t="s">
        <v>38</v>
      </c>
      <c r="O3407" s="113" t="s">
        <v>442</v>
      </c>
      <c r="P3407" s="113" t="s">
        <v>824</v>
      </c>
      <c r="Q3407" s="113">
        <v>1</v>
      </c>
      <c r="R3407" s="113" t="s">
        <v>53</v>
      </c>
      <c r="S3407" s="84" t="str">
        <f t="shared" si="371"/>
        <v>PARKLAND</v>
      </c>
      <c r="T3407" s="84" t="str">
        <f t="shared" si="374"/>
        <v>черный</v>
      </c>
      <c r="Y3407" s="60">
        <f t="shared" si="375"/>
        <v>2</v>
      </c>
      <c r="Z3407" s="49">
        <f t="shared" si="376"/>
        <v>33</v>
      </c>
      <c r="AA3407" s="60">
        <f t="shared" si="377"/>
        <v>2033</v>
      </c>
    </row>
    <row r="3408" spans="1:27">
      <c r="A3408" s="84" t="str">
        <f t="shared" si="372"/>
        <v>26382111</v>
      </c>
      <c r="B3408" s="84" t="str">
        <f t="shared" si="373"/>
        <v>02-033-09</v>
      </c>
      <c r="C3408" s="113" t="s">
        <v>5991</v>
      </c>
      <c r="D3408" s="113" t="s">
        <v>5990</v>
      </c>
      <c r="E3408" s="113" t="s">
        <v>785</v>
      </c>
      <c r="F3408" s="114">
        <v>59</v>
      </c>
      <c r="G3408" s="113" t="s">
        <v>965</v>
      </c>
      <c r="H3408" s="113" t="s">
        <v>53</v>
      </c>
      <c r="I3408" s="113" t="s">
        <v>802</v>
      </c>
      <c r="J3408" s="113" t="s">
        <v>330</v>
      </c>
      <c r="K3408" s="113" t="s">
        <v>382</v>
      </c>
      <c r="L3408" s="113" t="s">
        <v>420</v>
      </c>
      <c r="M3408" s="113" t="s">
        <v>388</v>
      </c>
      <c r="N3408" s="113" t="s">
        <v>38</v>
      </c>
      <c r="O3408" s="113" t="s">
        <v>442</v>
      </c>
      <c r="P3408" s="113" t="s">
        <v>824</v>
      </c>
      <c r="Q3408" s="113">
        <v>1</v>
      </c>
      <c r="R3408" s="113" t="s">
        <v>53</v>
      </c>
      <c r="S3408" s="84" t="str">
        <f t="shared" si="371"/>
        <v>PARKLAND</v>
      </c>
      <c r="T3408" s="84" t="str">
        <f t="shared" si="374"/>
        <v>черный</v>
      </c>
      <c r="Y3408" s="60">
        <f t="shared" si="375"/>
        <v>2</v>
      </c>
      <c r="Z3408" s="49">
        <f t="shared" si="376"/>
        <v>33</v>
      </c>
      <c r="AA3408" s="60">
        <f t="shared" si="377"/>
        <v>2033</v>
      </c>
    </row>
    <row r="3409" spans="1:27">
      <c r="A3409" s="84" t="str">
        <f t="shared" si="372"/>
        <v>26382122</v>
      </c>
      <c r="B3409" s="84" t="str">
        <f t="shared" si="373"/>
        <v>02-034-16</v>
      </c>
      <c r="C3409" s="113" t="s">
        <v>5992</v>
      </c>
      <c r="D3409" s="113" t="s">
        <v>5993</v>
      </c>
      <c r="E3409" s="113" t="s">
        <v>787</v>
      </c>
      <c r="F3409" s="114">
        <v>57</v>
      </c>
      <c r="G3409" s="113" t="s">
        <v>925</v>
      </c>
      <c r="H3409" s="113" t="s">
        <v>55</v>
      </c>
      <c r="I3409" s="113" t="s">
        <v>802</v>
      </c>
      <c r="J3409" s="113" t="s">
        <v>330</v>
      </c>
      <c r="K3409" s="113" t="s">
        <v>382</v>
      </c>
      <c r="L3409" s="113" t="s">
        <v>420</v>
      </c>
      <c r="M3409" s="113" t="s">
        <v>388</v>
      </c>
      <c r="N3409" s="113" t="s">
        <v>38</v>
      </c>
      <c r="O3409" s="113" t="s">
        <v>442</v>
      </c>
      <c r="P3409" s="113" t="s">
        <v>824</v>
      </c>
      <c r="Q3409" s="113">
        <v>2</v>
      </c>
      <c r="R3409" s="113" t="s">
        <v>71</v>
      </c>
      <c r="S3409" s="84" t="str">
        <f t="shared" si="371"/>
        <v>ATLANTA</v>
      </c>
      <c r="T3409" s="84" t="str">
        <f t="shared" si="374"/>
        <v>темно-синий</v>
      </c>
      <c r="Y3409" s="60">
        <f t="shared" si="375"/>
        <v>2</v>
      </c>
      <c r="Z3409" s="49">
        <f t="shared" si="376"/>
        <v>34</v>
      </c>
      <c r="AA3409" s="60">
        <f t="shared" si="377"/>
        <v>2034</v>
      </c>
    </row>
    <row r="3410" spans="1:27">
      <c r="A3410" s="84" t="str">
        <f t="shared" si="372"/>
        <v>26382122</v>
      </c>
      <c r="B3410" s="84" t="str">
        <f t="shared" si="373"/>
        <v>02-034-16</v>
      </c>
      <c r="C3410" s="113" t="s">
        <v>5994</v>
      </c>
      <c r="D3410" s="113" t="s">
        <v>5993</v>
      </c>
      <c r="E3410" s="113" t="s">
        <v>785</v>
      </c>
      <c r="F3410" s="114">
        <v>59</v>
      </c>
      <c r="G3410" s="113" t="s">
        <v>925</v>
      </c>
      <c r="H3410" s="113" t="s">
        <v>55</v>
      </c>
      <c r="I3410" s="113" t="s">
        <v>802</v>
      </c>
      <c r="J3410" s="113" t="s">
        <v>330</v>
      </c>
      <c r="K3410" s="113" t="s">
        <v>382</v>
      </c>
      <c r="L3410" s="113" t="s">
        <v>420</v>
      </c>
      <c r="M3410" s="113" t="s">
        <v>388</v>
      </c>
      <c r="N3410" s="113" t="s">
        <v>38</v>
      </c>
      <c r="O3410" s="113" t="s">
        <v>442</v>
      </c>
      <c r="P3410" s="113" t="s">
        <v>824</v>
      </c>
      <c r="Q3410" s="113">
        <v>2</v>
      </c>
      <c r="R3410" s="113" t="s">
        <v>71</v>
      </c>
      <c r="S3410" s="84" t="str">
        <f t="shared" si="371"/>
        <v>ATLANTA</v>
      </c>
      <c r="T3410" s="84" t="str">
        <f t="shared" si="374"/>
        <v>темно-синий</v>
      </c>
      <c r="Y3410" s="60">
        <f t="shared" si="375"/>
        <v>2</v>
      </c>
      <c r="Z3410" s="49">
        <f t="shared" si="376"/>
        <v>34</v>
      </c>
      <c r="AA3410" s="60">
        <f t="shared" si="377"/>
        <v>2034</v>
      </c>
    </row>
    <row r="3411" spans="1:27">
      <c r="A3411" s="84" t="str">
        <f t="shared" si="372"/>
        <v>25281021</v>
      </c>
      <c r="B3411" s="84" t="str">
        <f t="shared" si="373"/>
        <v>02-035-09</v>
      </c>
      <c r="C3411" s="113" t="s">
        <v>5995</v>
      </c>
      <c r="D3411" s="113" t="s">
        <v>5996</v>
      </c>
      <c r="E3411" s="113" t="s">
        <v>787</v>
      </c>
      <c r="F3411" s="114">
        <v>57</v>
      </c>
      <c r="G3411" s="113" t="s">
        <v>5997</v>
      </c>
      <c r="H3411" s="113" t="s">
        <v>53</v>
      </c>
      <c r="I3411" s="113" t="s">
        <v>786</v>
      </c>
      <c r="J3411" s="113" t="s">
        <v>330</v>
      </c>
      <c r="K3411" s="113" t="s">
        <v>382</v>
      </c>
      <c r="L3411" s="113" t="s">
        <v>420</v>
      </c>
      <c r="M3411" s="113" t="s">
        <v>388</v>
      </c>
      <c r="N3411" s="113" t="s">
        <v>30</v>
      </c>
      <c r="O3411" s="113" t="s">
        <v>445</v>
      </c>
      <c r="P3411" s="113" t="s">
        <v>824</v>
      </c>
      <c r="Q3411" s="113">
        <v>1</v>
      </c>
      <c r="R3411" s="113" t="s">
        <v>53</v>
      </c>
      <c r="S3411" s="84" t="str">
        <f t="shared" si="371"/>
        <v>PITMAN</v>
      </c>
      <c r="T3411" s="84" t="str">
        <f t="shared" si="374"/>
        <v>черный</v>
      </c>
      <c r="Y3411" s="60">
        <f t="shared" si="375"/>
        <v>2</v>
      </c>
      <c r="Z3411" s="49">
        <f t="shared" si="376"/>
        <v>35</v>
      </c>
      <c r="AA3411" s="60">
        <f t="shared" si="377"/>
        <v>2035</v>
      </c>
    </row>
    <row r="3412" spans="1:27">
      <c r="A3412" s="84" t="str">
        <f t="shared" si="372"/>
        <v>25281021</v>
      </c>
      <c r="B3412" s="84" t="str">
        <f t="shared" si="373"/>
        <v>02-035-09</v>
      </c>
      <c r="C3412" s="113" t="s">
        <v>5998</v>
      </c>
      <c r="D3412" s="113" t="s">
        <v>5996</v>
      </c>
      <c r="E3412" s="113" t="s">
        <v>788</v>
      </c>
      <c r="F3412" s="114">
        <v>61</v>
      </c>
      <c r="G3412" s="113" t="s">
        <v>5997</v>
      </c>
      <c r="H3412" s="113" t="s">
        <v>53</v>
      </c>
      <c r="I3412" s="113" t="s">
        <v>786</v>
      </c>
      <c r="J3412" s="113" t="s">
        <v>330</v>
      </c>
      <c r="K3412" s="113" t="s">
        <v>382</v>
      </c>
      <c r="L3412" s="113" t="s">
        <v>420</v>
      </c>
      <c r="M3412" s="113" t="s">
        <v>388</v>
      </c>
      <c r="N3412" s="113" t="s">
        <v>30</v>
      </c>
      <c r="O3412" s="113" t="s">
        <v>445</v>
      </c>
      <c r="P3412" s="113" t="s">
        <v>824</v>
      </c>
      <c r="Q3412" s="113">
        <v>1</v>
      </c>
      <c r="R3412" s="113" t="s">
        <v>53</v>
      </c>
      <c r="S3412" s="84" t="str">
        <f t="shared" si="371"/>
        <v>PITMAN</v>
      </c>
      <c r="T3412" s="84" t="str">
        <f t="shared" si="374"/>
        <v>черный</v>
      </c>
      <c r="Y3412" s="60">
        <f t="shared" si="375"/>
        <v>2</v>
      </c>
      <c r="Z3412" s="49">
        <f t="shared" si="376"/>
        <v>35</v>
      </c>
      <c r="AA3412" s="60">
        <f t="shared" si="377"/>
        <v>2035</v>
      </c>
    </row>
    <row r="3413" spans="1:27">
      <c r="A3413" s="84" t="str">
        <f t="shared" si="372"/>
        <v>25281022</v>
      </c>
      <c r="B3413" s="84" t="str">
        <f t="shared" si="373"/>
        <v>02-035-16</v>
      </c>
      <c r="C3413" s="113" t="s">
        <v>5999</v>
      </c>
      <c r="D3413" s="113" t="s">
        <v>6000</v>
      </c>
      <c r="E3413" s="113" t="s">
        <v>785</v>
      </c>
      <c r="F3413" s="114">
        <v>59</v>
      </c>
      <c r="G3413" s="113" t="s">
        <v>5997</v>
      </c>
      <c r="H3413" s="113" t="s">
        <v>55</v>
      </c>
      <c r="I3413" s="113" t="s">
        <v>786</v>
      </c>
      <c r="J3413" s="113" t="s">
        <v>330</v>
      </c>
      <c r="K3413" s="113" t="s">
        <v>382</v>
      </c>
      <c r="L3413" s="113" t="s">
        <v>420</v>
      </c>
      <c r="M3413" s="113" t="s">
        <v>388</v>
      </c>
      <c r="N3413" s="113" t="s">
        <v>30</v>
      </c>
      <c r="O3413" s="113" t="s">
        <v>386</v>
      </c>
      <c r="P3413" s="113" t="s">
        <v>824</v>
      </c>
      <c r="Q3413" s="113">
        <v>2</v>
      </c>
      <c r="R3413" s="113" t="s">
        <v>71</v>
      </c>
      <c r="S3413" s="84" t="str">
        <f t="shared" si="371"/>
        <v>PITMAN</v>
      </c>
      <c r="T3413" s="84" t="str">
        <f t="shared" si="374"/>
        <v>темно-синий</v>
      </c>
      <c r="Y3413" s="60">
        <f t="shared" si="375"/>
        <v>2</v>
      </c>
      <c r="Z3413" s="49">
        <f t="shared" si="376"/>
        <v>35</v>
      </c>
      <c r="AA3413" s="60">
        <f t="shared" si="377"/>
        <v>2035</v>
      </c>
    </row>
    <row r="3414" spans="1:27">
      <c r="A3414" s="84" t="str">
        <f t="shared" si="372"/>
        <v>25280101</v>
      </c>
      <c r="B3414" s="84" t="str">
        <f t="shared" si="373"/>
        <v>02-036-09</v>
      </c>
      <c r="C3414" s="113" t="s">
        <v>6001</v>
      </c>
      <c r="D3414" s="113" t="s">
        <v>6002</v>
      </c>
      <c r="E3414" s="113" t="s">
        <v>787</v>
      </c>
      <c r="F3414" s="114">
        <v>57</v>
      </c>
      <c r="G3414" s="113" t="s">
        <v>6003</v>
      </c>
      <c r="H3414" s="113" t="s">
        <v>53</v>
      </c>
      <c r="I3414" s="113" t="s">
        <v>786</v>
      </c>
      <c r="J3414" s="113" t="s">
        <v>330</v>
      </c>
      <c r="K3414" s="113" t="s">
        <v>382</v>
      </c>
      <c r="L3414" s="113" t="s">
        <v>420</v>
      </c>
      <c r="M3414" s="113" t="s">
        <v>388</v>
      </c>
      <c r="N3414" s="113" t="s">
        <v>30</v>
      </c>
      <c r="O3414" s="113" t="s">
        <v>445</v>
      </c>
      <c r="P3414" s="113" t="s">
        <v>824</v>
      </c>
      <c r="Q3414" s="113">
        <v>1</v>
      </c>
      <c r="R3414" s="113" t="s">
        <v>53</v>
      </c>
      <c r="S3414" s="84" t="str">
        <f t="shared" si="371"/>
        <v>TRAVELLER</v>
      </c>
      <c r="T3414" s="84" t="str">
        <f t="shared" si="374"/>
        <v>черный</v>
      </c>
      <c r="Y3414" s="60">
        <f t="shared" si="375"/>
        <v>2</v>
      </c>
      <c r="Z3414" s="49">
        <f t="shared" si="376"/>
        <v>36</v>
      </c>
      <c r="AA3414" s="60">
        <f t="shared" si="377"/>
        <v>2036</v>
      </c>
    </row>
    <row r="3415" spans="1:27">
      <c r="A3415" s="84" t="str">
        <f t="shared" si="372"/>
        <v>25280101</v>
      </c>
      <c r="B3415" s="84" t="str">
        <f t="shared" si="373"/>
        <v>02-036-09</v>
      </c>
      <c r="C3415" s="113" t="s">
        <v>6004</v>
      </c>
      <c r="D3415" s="113" t="s">
        <v>6002</v>
      </c>
      <c r="E3415" s="113" t="s">
        <v>785</v>
      </c>
      <c r="F3415" s="114">
        <v>59</v>
      </c>
      <c r="G3415" s="113" t="s">
        <v>6003</v>
      </c>
      <c r="H3415" s="113" t="s">
        <v>53</v>
      </c>
      <c r="I3415" s="113" t="s">
        <v>786</v>
      </c>
      <c r="J3415" s="113" t="s">
        <v>330</v>
      </c>
      <c r="K3415" s="113" t="s">
        <v>382</v>
      </c>
      <c r="L3415" s="113" t="s">
        <v>420</v>
      </c>
      <c r="M3415" s="113" t="s">
        <v>388</v>
      </c>
      <c r="N3415" s="113" t="s">
        <v>30</v>
      </c>
      <c r="O3415" s="113" t="s">
        <v>445</v>
      </c>
      <c r="P3415" s="113" t="s">
        <v>824</v>
      </c>
      <c r="Q3415" s="113">
        <v>1</v>
      </c>
      <c r="R3415" s="113" t="s">
        <v>53</v>
      </c>
      <c r="S3415" s="84" t="str">
        <f t="shared" si="371"/>
        <v>TRAVELLER</v>
      </c>
      <c r="T3415" s="84" t="str">
        <f t="shared" si="374"/>
        <v>черный</v>
      </c>
      <c r="Y3415" s="60">
        <f t="shared" si="375"/>
        <v>2</v>
      </c>
      <c r="Z3415" s="49">
        <f t="shared" si="376"/>
        <v>36</v>
      </c>
      <c r="AA3415" s="60">
        <f t="shared" si="377"/>
        <v>2036</v>
      </c>
    </row>
    <row r="3416" spans="1:27">
      <c r="A3416" s="84" t="str">
        <f t="shared" si="372"/>
        <v>25280101</v>
      </c>
      <c r="B3416" s="84" t="str">
        <f t="shared" si="373"/>
        <v>02-036-09</v>
      </c>
      <c r="C3416" s="113" t="s">
        <v>6005</v>
      </c>
      <c r="D3416" s="113" t="s">
        <v>6002</v>
      </c>
      <c r="E3416" s="113" t="s">
        <v>788</v>
      </c>
      <c r="F3416" s="114">
        <v>61</v>
      </c>
      <c r="G3416" s="113" t="s">
        <v>6003</v>
      </c>
      <c r="H3416" s="113" t="s">
        <v>53</v>
      </c>
      <c r="I3416" s="113" t="s">
        <v>786</v>
      </c>
      <c r="J3416" s="113" t="s">
        <v>330</v>
      </c>
      <c r="K3416" s="113" t="s">
        <v>382</v>
      </c>
      <c r="L3416" s="113" t="s">
        <v>420</v>
      </c>
      <c r="M3416" s="113" t="s">
        <v>388</v>
      </c>
      <c r="N3416" s="113" t="s">
        <v>30</v>
      </c>
      <c r="O3416" s="113" t="s">
        <v>445</v>
      </c>
      <c r="P3416" s="113" t="s">
        <v>824</v>
      </c>
      <c r="Q3416" s="113">
        <v>1</v>
      </c>
      <c r="R3416" s="113" t="s">
        <v>53</v>
      </c>
      <c r="S3416" s="84" t="str">
        <f t="shared" si="371"/>
        <v>TRAVELLER</v>
      </c>
      <c r="T3416" s="84" t="str">
        <f t="shared" si="374"/>
        <v>черный</v>
      </c>
      <c r="Y3416" s="60">
        <f t="shared" si="375"/>
        <v>2</v>
      </c>
      <c r="Z3416" s="49">
        <f t="shared" si="376"/>
        <v>36</v>
      </c>
      <c r="AA3416" s="60">
        <f t="shared" si="377"/>
        <v>2036</v>
      </c>
    </row>
    <row r="3417" spans="1:27">
      <c r="A3417" s="84" t="str">
        <f t="shared" si="372"/>
        <v>25280102</v>
      </c>
      <c r="B3417" s="84" t="str">
        <f t="shared" si="373"/>
        <v>02-036-16</v>
      </c>
      <c r="C3417" s="113" t="s">
        <v>6006</v>
      </c>
      <c r="D3417" s="113" t="s">
        <v>6007</v>
      </c>
      <c r="E3417" s="113" t="s">
        <v>788</v>
      </c>
      <c r="F3417" s="114">
        <v>61</v>
      </c>
      <c r="G3417" s="113" t="s">
        <v>6003</v>
      </c>
      <c r="H3417" s="113" t="s">
        <v>55</v>
      </c>
      <c r="I3417" s="113" t="s">
        <v>786</v>
      </c>
      <c r="J3417" s="113" t="s">
        <v>330</v>
      </c>
      <c r="K3417" s="113" t="s">
        <v>382</v>
      </c>
      <c r="L3417" s="113" t="s">
        <v>420</v>
      </c>
      <c r="M3417" s="113" t="s">
        <v>388</v>
      </c>
      <c r="N3417" s="113" t="s">
        <v>30</v>
      </c>
      <c r="O3417" s="113" t="s">
        <v>445</v>
      </c>
      <c r="P3417" s="113" t="s">
        <v>824</v>
      </c>
      <c r="Q3417" s="113">
        <v>2</v>
      </c>
      <c r="R3417" s="113" t="s">
        <v>71</v>
      </c>
      <c r="S3417" s="84" t="str">
        <f t="shared" si="371"/>
        <v>TRAVELLER</v>
      </c>
      <c r="T3417" s="84" t="str">
        <f t="shared" si="374"/>
        <v>темно-синий</v>
      </c>
      <c r="Y3417" s="60">
        <f t="shared" si="375"/>
        <v>2</v>
      </c>
      <c r="Z3417" s="49">
        <f t="shared" si="376"/>
        <v>36</v>
      </c>
      <c r="AA3417" s="60">
        <f t="shared" si="377"/>
        <v>2036</v>
      </c>
    </row>
    <row r="3418" spans="1:27">
      <c r="A3418" s="84" t="str">
        <f t="shared" si="372"/>
        <v>25280102</v>
      </c>
      <c r="B3418" s="84" t="str">
        <f t="shared" si="373"/>
        <v>02-036-16</v>
      </c>
      <c r="C3418" s="113" t="s">
        <v>6008</v>
      </c>
      <c r="D3418" s="113" t="s">
        <v>6007</v>
      </c>
      <c r="E3418" s="113" t="s">
        <v>789</v>
      </c>
      <c r="F3418" s="114">
        <v>63</v>
      </c>
      <c r="G3418" s="113" t="s">
        <v>6003</v>
      </c>
      <c r="H3418" s="113" t="s">
        <v>55</v>
      </c>
      <c r="I3418" s="113" t="s">
        <v>786</v>
      </c>
      <c r="J3418" s="113" t="s">
        <v>330</v>
      </c>
      <c r="K3418" s="113" t="s">
        <v>382</v>
      </c>
      <c r="L3418" s="113" t="s">
        <v>420</v>
      </c>
      <c r="M3418" s="113" t="s">
        <v>388</v>
      </c>
      <c r="N3418" s="113" t="s">
        <v>30</v>
      </c>
      <c r="O3418" s="113" t="s">
        <v>445</v>
      </c>
      <c r="P3418" s="113" t="s">
        <v>824</v>
      </c>
      <c r="Q3418" s="113">
        <v>2</v>
      </c>
      <c r="R3418" s="113" t="s">
        <v>71</v>
      </c>
      <c r="S3418" s="84" t="str">
        <f t="shared" si="371"/>
        <v>TRAVELLER</v>
      </c>
      <c r="T3418" s="84" t="str">
        <f t="shared" si="374"/>
        <v>темно-синий</v>
      </c>
      <c r="Y3418" s="60">
        <f t="shared" si="375"/>
        <v>2</v>
      </c>
      <c r="Z3418" s="49">
        <f t="shared" si="376"/>
        <v>36</v>
      </c>
      <c r="AA3418" s="60">
        <f t="shared" si="377"/>
        <v>2036</v>
      </c>
    </row>
    <row r="3419" spans="1:27">
      <c r="A3419" s="84" t="str">
        <f t="shared" si="372"/>
        <v>25280102</v>
      </c>
      <c r="B3419" s="84" t="str">
        <f t="shared" si="373"/>
        <v>02-036-16</v>
      </c>
      <c r="C3419" s="113" t="s">
        <v>6009</v>
      </c>
      <c r="D3419" s="113" t="s">
        <v>6007</v>
      </c>
      <c r="E3419" s="113" t="s">
        <v>787</v>
      </c>
      <c r="F3419" s="114">
        <v>57</v>
      </c>
      <c r="G3419" s="113" t="s">
        <v>6003</v>
      </c>
      <c r="H3419" s="113" t="s">
        <v>55</v>
      </c>
      <c r="I3419" s="113" t="s">
        <v>786</v>
      </c>
      <c r="J3419" s="113" t="s">
        <v>330</v>
      </c>
      <c r="K3419" s="113" t="s">
        <v>382</v>
      </c>
      <c r="L3419" s="113" t="s">
        <v>420</v>
      </c>
      <c r="M3419" s="113" t="s">
        <v>388</v>
      </c>
      <c r="N3419" s="113" t="s">
        <v>30</v>
      </c>
      <c r="O3419" s="113" t="s">
        <v>445</v>
      </c>
      <c r="P3419" s="113" t="s">
        <v>824</v>
      </c>
      <c r="Q3419" s="113">
        <v>2</v>
      </c>
      <c r="R3419" s="113" t="s">
        <v>71</v>
      </c>
      <c r="S3419" s="84" t="str">
        <f t="shared" si="371"/>
        <v>TRAVELLER</v>
      </c>
      <c r="T3419" s="84" t="str">
        <f t="shared" si="374"/>
        <v>темно-синий</v>
      </c>
      <c r="Y3419" s="60">
        <f t="shared" si="375"/>
        <v>2</v>
      </c>
      <c r="Z3419" s="49">
        <f t="shared" si="376"/>
        <v>36</v>
      </c>
      <c r="AA3419" s="60">
        <f t="shared" si="377"/>
        <v>2036</v>
      </c>
    </row>
    <row r="3420" spans="1:27">
      <c r="A3420" s="84" t="str">
        <f t="shared" si="372"/>
        <v>25280102</v>
      </c>
      <c r="B3420" s="84" t="str">
        <f t="shared" si="373"/>
        <v>02-036-16</v>
      </c>
      <c r="C3420" s="113" t="s">
        <v>6010</v>
      </c>
      <c r="D3420" s="113" t="s">
        <v>6007</v>
      </c>
      <c r="E3420" s="113" t="s">
        <v>785</v>
      </c>
      <c r="F3420" s="114">
        <v>59</v>
      </c>
      <c r="G3420" s="113" t="s">
        <v>6003</v>
      </c>
      <c r="H3420" s="113" t="s">
        <v>55</v>
      </c>
      <c r="I3420" s="113" t="s">
        <v>786</v>
      </c>
      <c r="J3420" s="113" t="s">
        <v>330</v>
      </c>
      <c r="K3420" s="113" t="s">
        <v>382</v>
      </c>
      <c r="L3420" s="113" t="s">
        <v>420</v>
      </c>
      <c r="M3420" s="113" t="s">
        <v>388</v>
      </c>
      <c r="N3420" s="113" t="s">
        <v>30</v>
      </c>
      <c r="O3420" s="113" t="s">
        <v>445</v>
      </c>
      <c r="P3420" s="113" t="s">
        <v>824</v>
      </c>
      <c r="Q3420" s="113">
        <v>2</v>
      </c>
      <c r="R3420" s="113" t="s">
        <v>71</v>
      </c>
      <c r="S3420" s="84" t="str">
        <f t="shared" si="371"/>
        <v>TRAVELLER</v>
      </c>
      <c r="T3420" s="84" t="str">
        <f t="shared" si="374"/>
        <v>темно-синий</v>
      </c>
      <c r="Y3420" s="60">
        <f t="shared" si="375"/>
        <v>2</v>
      </c>
      <c r="Z3420" s="49">
        <f t="shared" si="376"/>
        <v>36</v>
      </c>
      <c r="AA3420" s="60">
        <f t="shared" si="377"/>
        <v>2036</v>
      </c>
    </row>
    <row r="3421" spans="1:27">
      <c r="A3421" s="84" t="str">
        <f t="shared" si="372"/>
        <v>12381011</v>
      </c>
      <c r="B3421" s="84" t="str">
        <f t="shared" si="373"/>
        <v>02-037-09</v>
      </c>
      <c r="C3421" s="113" t="s">
        <v>6011</v>
      </c>
      <c r="D3421" s="113" t="s">
        <v>6012</v>
      </c>
      <c r="E3421" s="113" t="s">
        <v>788</v>
      </c>
      <c r="F3421" s="114">
        <v>61</v>
      </c>
      <c r="G3421" s="113" t="s">
        <v>1064</v>
      </c>
      <c r="H3421" s="113" t="s">
        <v>53</v>
      </c>
      <c r="I3421" s="113" t="s">
        <v>786</v>
      </c>
      <c r="J3421" s="113" t="s">
        <v>329</v>
      </c>
      <c r="K3421" s="113" t="s">
        <v>382</v>
      </c>
      <c r="L3421" s="113" t="s">
        <v>420</v>
      </c>
      <c r="M3421" s="113" t="s">
        <v>388</v>
      </c>
      <c r="N3421" s="113" t="s">
        <v>30</v>
      </c>
      <c r="O3421" s="113" t="s">
        <v>386</v>
      </c>
      <c r="P3421" s="113" t="s">
        <v>824</v>
      </c>
      <c r="Q3421" s="113">
        <v>1</v>
      </c>
      <c r="R3421" s="113" t="s">
        <v>53</v>
      </c>
      <c r="S3421" s="84" t="str">
        <f t="shared" si="371"/>
        <v>TRILBY</v>
      </c>
      <c r="T3421" s="84" t="str">
        <f t="shared" si="374"/>
        <v>черный</v>
      </c>
      <c r="Y3421" s="60">
        <f t="shared" si="375"/>
        <v>2</v>
      </c>
      <c r="Z3421" s="49">
        <f t="shared" si="376"/>
        <v>37</v>
      </c>
      <c r="AA3421" s="60">
        <f t="shared" si="377"/>
        <v>2037</v>
      </c>
    </row>
    <row r="3422" spans="1:27">
      <c r="A3422" s="84" t="str">
        <f t="shared" si="372"/>
        <v>12381011</v>
      </c>
      <c r="B3422" s="84" t="str">
        <f t="shared" si="373"/>
        <v>02-037-09</v>
      </c>
      <c r="C3422" s="113" t="s">
        <v>6013</v>
      </c>
      <c r="D3422" s="113" t="s">
        <v>6012</v>
      </c>
      <c r="E3422" s="113" t="s">
        <v>787</v>
      </c>
      <c r="F3422" s="114">
        <v>57</v>
      </c>
      <c r="G3422" s="113" t="s">
        <v>1064</v>
      </c>
      <c r="H3422" s="113" t="s">
        <v>53</v>
      </c>
      <c r="I3422" s="113" t="s">
        <v>786</v>
      </c>
      <c r="J3422" s="113" t="s">
        <v>329</v>
      </c>
      <c r="K3422" s="113" t="s">
        <v>382</v>
      </c>
      <c r="L3422" s="113" t="s">
        <v>420</v>
      </c>
      <c r="M3422" s="113" t="s">
        <v>388</v>
      </c>
      <c r="N3422" s="113" t="s">
        <v>30</v>
      </c>
      <c r="O3422" s="113" t="s">
        <v>386</v>
      </c>
      <c r="P3422" s="113" t="s">
        <v>824</v>
      </c>
      <c r="Q3422" s="113">
        <v>1</v>
      </c>
      <c r="R3422" s="113" t="s">
        <v>53</v>
      </c>
      <c r="S3422" s="84" t="str">
        <f t="shared" si="371"/>
        <v>TRILBY</v>
      </c>
      <c r="T3422" s="84" t="str">
        <f t="shared" si="374"/>
        <v>черный</v>
      </c>
      <c r="Y3422" s="60">
        <f t="shared" si="375"/>
        <v>2</v>
      </c>
      <c r="Z3422" s="49">
        <f t="shared" si="376"/>
        <v>37</v>
      </c>
      <c r="AA3422" s="60">
        <f t="shared" si="377"/>
        <v>2037</v>
      </c>
    </row>
    <row r="3423" spans="1:27">
      <c r="A3423" s="84" t="str">
        <f t="shared" si="372"/>
        <v>12381011</v>
      </c>
      <c r="B3423" s="84" t="str">
        <f t="shared" si="373"/>
        <v>02-037-09</v>
      </c>
      <c r="C3423" s="113" t="s">
        <v>6014</v>
      </c>
      <c r="D3423" s="113" t="s">
        <v>6012</v>
      </c>
      <c r="E3423" s="113" t="s">
        <v>785</v>
      </c>
      <c r="F3423" s="114">
        <v>59</v>
      </c>
      <c r="G3423" s="113" t="s">
        <v>1064</v>
      </c>
      <c r="H3423" s="113" t="s">
        <v>53</v>
      </c>
      <c r="I3423" s="113" t="s">
        <v>786</v>
      </c>
      <c r="J3423" s="113" t="s">
        <v>329</v>
      </c>
      <c r="K3423" s="113" t="s">
        <v>382</v>
      </c>
      <c r="L3423" s="113" t="s">
        <v>420</v>
      </c>
      <c r="M3423" s="113" t="s">
        <v>388</v>
      </c>
      <c r="N3423" s="113" t="s">
        <v>30</v>
      </c>
      <c r="O3423" s="113" t="s">
        <v>386</v>
      </c>
      <c r="P3423" s="113" t="s">
        <v>824</v>
      </c>
      <c r="Q3423" s="113">
        <v>1</v>
      </c>
      <c r="R3423" s="113" t="s">
        <v>53</v>
      </c>
      <c r="S3423" s="84" t="str">
        <f t="shared" si="371"/>
        <v>TRILBY</v>
      </c>
      <c r="T3423" s="84" t="str">
        <f t="shared" si="374"/>
        <v>черный</v>
      </c>
      <c r="Y3423" s="60">
        <f t="shared" si="375"/>
        <v>2</v>
      </c>
      <c r="Z3423" s="49">
        <f t="shared" si="376"/>
        <v>37</v>
      </c>
      <c r="AA3423" s="60">
        <f t="shared" si="377"/>
        <v>2037</v>
      </c>
    </row>
    <row r="3424" spans="1:27">
      <c r="A3424" s="84" t="str">
        <f t="shared" si="372"/>
        <v>629720265</v>
      </c>
      <c r="B3424" s="84" t="str">
        <f t="shared" si="373"/>
        <v>02-038-14</v>
      </c>
      <c r="C3424" s="113" t="s">
        <v>6015</v>
      </c>
      <c r="D3424" s="113" t="s">
        <v>6016</v>
      </c>
      <c r="E3424" s="113" t="s">
        <v>785</v>
      </c>
      <c r="F3424" s="114">
        <v>59</v>
      </c>
      <c r="G3424" s="113" t="s">
        <v>6017</v>
      </c>
      <c r="H3424" s="113" t="s">
        <v>86</v>
      </c>
      <c r="I3424" s="113" t="s">
        <v>793</v>
      </c>
      <c r="J3424" s="113" t="s">
        <v>348</v>
      </c>
      <c r="K3424" s="113" t="s">
        <v>382</v>
      </c>
      <c r="L3424" s="113" t="s">
        <v>420</v>
      </c>
      <c r="M3424" s="113" t="s">
        <v>388</v>
      </c>
      <c r="N3424" s="113" t="s">
        <v>32</v>
      </c>
      <c r="O3424" s="113" t="s">
        <v>428</v>
      </c>
      <c r="P3424" s="113" t="s">
        <v>824</v>
      </c>
      <c r="Q3424" s="113">
        <v>65</v>
      </c>
      <c r="R3424" s="113" t="s">
        <v>86</v>
      </c>
      <c r="S3424" s="84" t="str">
        <f t="shared" si="371"/>
        <v>PARAGOLD</v>
      </c>
      <c r="T3424" s="84" t="str">
        <f t="shared" si="374"/>
        <v>коричневый</v>
      </c>
      <c r="Y3424" s="60">
        <f t="shared" si="375"/>
        <v>2</v>
      </c>
      <c r="Z3424" s="49">
        <f t="shared" si="376"/>
        <v>38</v>
      </c>
      <c r="AA3424" s="60">
        <f t="shared" si="377"/>
        <v>2038</v>
      </c>
    </row>
    <row r="3425" spans="1:27">
      <c r="A3425" s="84" t="e">
        <f t="shared" ref="A3425:A3488" si="378">IF(G3425&amp;Q3425&lt;&gt;"",IF(FIND(" ",G3425)&gt;=1,MID(G3425,1,FIND(" ",G3425)-1)&amp;Q3425,G3425&amp;Q3425),"")</f>
        <v>#VALUE!</v>
      </c>
      <c r="B3425" s="84" t="str">
        <f t="shared" ref="B3425:B3488" si="379">IF(C3425&lt;&gt;"",LEFT(C3425,9),"")</f>
        <v>02-656-</v>
      </c>
      <c r="C3425" s="113" t="s">
        <v>6047</v>
      </c>
      <c r="G3425" s="113">
        <v>2928501</v>
      </c>
      <c r="S3425" s="84" t="e">
        <f t="shared" si="371"/>
        <v>#VALUE!</v>
      </c>
      <c r="T3425" s="84" t="str">
        <f t="shared" si="374"/>
        <v/>
      </c>
      <c r="Y3425" s="60">
        <f t="shared" si="375"/>
        <v>2</v>
      </c>
      <c r="Z3425" s="49">
        <f t="shared" si="376"/>
        <v>656</v>
      </c>
      <c r="AA3425" s="60">
        <f t="shared" si="377"/>
        <v>2656</v>
      </c>
    </row>
    <row r="3426" spans="1:27">
      <c r="A3426" s="84" t="e">
        <f t="shared" si="378"/>
        <v>#VALUE!</v>
      </c>
      <c r="B3426" s="84" t="str">
        <f t="shared" si="379"/>
        <v>02-657-</v>
      </c>
      <c r="C3426" s="113" t="s">
        <v>6048</v>
      </c>
      <c r="G3426" s="113">
        <v>2798506</v>
      </c>
      <c r="S3426" s="84" t="e">
        <f t="shared" si="371"/>
        <v>#VALUE!</v>
      </c>
      <c r="T3426" s="84" t="str">
        <f t="shared" si="374"/>
        <v/>
      </c>
      <c r="Y3426" s="60">
        <f t="shared" si="375"/>
        <v>2</v>
      </c>
      <c r="Z3426" s="49">
        <f t="shared" si="376"/>
        <v>657</v>
      </c>
      <c r="AA3426" s="60">
        <f t="shared" si="377"/>
        <v>2657</v>
      </c>
    </row>
    <row r="3427" spans="1:27">
      <c r="A3427" s="84" t="e">
        <f t="shared" si="378"/>
        <v>#VALUE!</v>
      </c>
      <c r="B3427" s="84" t="str">
        <f t="shared" si="379"/>
        <v>02-658-</v>
      </c>
      <c r="C3427" s="113" t="s">
        <v>6049</v>
      </c>
      <c r="G3427" s="113">
        <v>3698521</v>
      </c>
      <c r="S3427" s="84" t="e">
        <f t="shared" si="371"/>
        <v>#VALUE!</v>
      </c>
      <c r="T3427" s="84" t="str">
        <f t="shared" si="374"/>
        <v/>
      </c>
      <c r="Y3427" s="60">
        <f t="shared" si="375"/>
        <v>2</v>
      </c>
      <c r="Z3427" s="49">
        <f t="shared" si="376"/>
        <v>658</v>
      </c>
      <c r="AA3427" s="60">
        <f t="shared" si="377"/>
        <v>2658</v>
      </c>
    </row>
    <row r="3428" spans="1:27">
      <c r="A3428" s="84" t="e">
        <f t="shared" si="378"/>
        <v>#VALUE!</v>
      </c>
      <c r="B3428" s="84" t="str">
        <f t="shared" si="379"/>
        <v>02-659-</v>
      </c>
      <c r="C3428" s="113" t="s">
        <v>6050</v>
      </c>
      <c r="G3428" s="113">
        <v>1813904</v>
      </c>
      <c r="S3428" s="84" t="e">
        <f t="shared" si="371"/>
        <v>#VALUE!</v>
      </c>
      <c r="T3428" s="84" t="str">
        <f t="shared" si="374"/>
        <v/>
      </c>
      <c r="Y3428" s="60">
        <f t="shared" si="375"/>
        <v>2</v>
      </c>
      <c r="Z3428" s="49">
        <f t="shared" si="376"/>
        <v>659</v>
      </c>
      <c r="AA3428" s="60">
        <f t="shared" si="377"/>
        <v>2659</v>
      </c>
    </row>
    <row r="3429" spans="1:27">
      <c r="A3429" s="84" t="e">
        <f t="shared" si="378"/>
        <v>#VALUE!</v>
      </c>
      <c r="B3429" s="84" t="str">
        <f t="shared" si="379"/>
        <v>02-660-</v>
      </c>
      <c r="C3429" s="113" t="s">
        <v>6051</v>
      </c>
      <c r="G3429" s="113">
        <v>6213903</v>
      </c>
      <c r="S3429" s="84" t="e">
        <f t="shared" si="371"/>
        <v>#VALUE!</v>
      </c>
      <c r="T3429" s="84" t="str">
        <f t="shared" si="374"/>
        <v/>
      </c>
      <c r="Y3429" s="60">
        <f t="shared" si="375"/>
        <v>2</v>
      </c>
      <c r="Z3429" s="49">
        <f t="shared" si="376"/>
        <v>660</v>
      </c>
      <c r="AA3429" s="60">
        <f t="shared" si="377"/>
        <v>2660</v>
      </c>
    </row>
    <row r="3430" spans="1:27">
      <c r="A3430" s="84" t="e">
        <f t="shared" si="378"/>
        <v>#VALUE!</v>
      </c>
      <c r="B3430" s="84" t="str">
        <f t="shared" si="379"/>
        <v>02-661-</v>
      </c>
      <c r="C3430" s="113" t="s">
        <v>6052</v>
      </c>
      <c r="G3430" s="113">
        <v>1811913</v>
      </c>
      <c r="S3430" s="84" t="e">
        <f t="shared" si="371"/>
        <v>#VALUE!</v>
      </c>
      <c r="T3430" s="84" t="str">
        <f t="shared" si="374"/>
        <v/>
      </c>
      <c r="Y3430" s="60">
        <f t="shared" si="375"/>
        <v>2</v>
      </c>
      <c r="Z3430" s="49">
        <f t="shared" si="376"/>
        <v>661</v>
      </c>
      <c r="AA3430" s="60">
        <f t="shared" si="377"/>
        <v>2661</v>
      </c>
    </row>
    <row r="3431" spans="1:27">
      <c r="A3431" s="84" t="e">
        <f t="shared" si="378"/>
        <v>#VALUE!</v>
      </c>
      <c r="B3431" s="84" t="str">
        <f t="shared" si="379"/>
        <v>02-662-</v>
      </c>
      <c r="C3431" s="113" t="s">
        <v>6053</v>
      </c>
      <c r="G3431" s="113">
        <v>6611912</v>
      </c>
      <c r="S3431" s="84" t="e">
        <f t="shared" si="371"/>
        <v>#VALUE!</v>
      </c>
      <c r="T3431" s="84" t="str">
        <f t="shared" si="374"/>
        <v/>
      </c>
      <c r="Y3431" s="60">
        <f t="shared" si="375"/>
        <v>2</v>
      </c>
      <c r="Z3431" s="49">
        <f t="shared" si="376"/>
        <v>662</v>
      </c>
      <c r="AA3431" s="60">
        <f t="shared" si="377"/>
        <v>2662</v>
      </c>
    </row>
    <row r="3432" spans="1:27">
      <c r="A3432" s="84" t="e">
        <f t="shared" si="378"/>
        <v>#VALUE!</v>
      </c>
      <c r="B3432" s="84" t="str">
        <f t="shared" si="379"/>
        <v>02-663-</v>
      </c>
      <c r="C3432" s="113" t="s">
        <v>6054</v>
      </c>
      <c r="G3432" s="113">
        <v>7751190</v>
      </c>
      <c r="S3432" s="84" t="e">
        <f t="shared" si="371"/>
        <v>#VALUE!</v>
      </c>
      <c r="T3432" s="84" t="str">
        <f t="shared" si="374"/>
        <v/>
      </c>
      <c r="Y3432" s="60">
        <f t="shared" si="375"/>
        <v>2</v>
      </c>
      <c r="Z3432" s="49">
        <f t="shared" si="376"/>
        <v>663</v>
      </c>
      <c r="AA3432" s="60">
        <f t="shared" si="377"/>
        <v>2663</v>
      </c>
    </row>
    <row r="3433" spans="1:27">
      <c r="A3433" s="84" t="e">
        <f t="shared" si="378"/>
        <v>#VALUE!</v>
      </c>
      <c r="B3433" s="84" t="str">
        <f t="shared" si="379"/>
        <v>02-664-</v>
      </c>
      <c r="C3433" s="113" t="s">
        <v>6055</v>
      </c>
      <c r="G3433" s="113">
        <v>7751192</v>
      </c>
      <c r="S3433" s="84" t="e">
        <f t="shared" si="371"/>
        <v>#VALUE!</v>
      </c>
      <c r="T3433" s="84" t="str">
        <f t="shared" si="374"/>
        <v/>
      </c>
      <c r="Y3433" s="60">
        <f t="shared" si="375"/>
        <v>2</v>
      </c>
      <c r="Z3433" s="49">
        <f t="shared" si="376"/>
        <v>664</v>
      </c>
      <c r="AA3433" s="60">
        <f t="shared" si="377"/>
        <v>2664</v>
      </c>
    </row>
    <row r="3434" spans="1:27">
      <c r="A3434" s="84" t="e">
        <f t="shared" si="378"/>
        <v>#VALUE!</v>
      </c>
      <c r="B3434" s="84" t="str">
        <f t="shared" si="379"/>
        <v>02-665-</v>
      </c>
      <c r="C3434" s="113" t="s">
        <v>6056</v>
      </c>
      <c r="G3434" s="113">
        <v>7751193</v>
      </c>
      <c r="S3434" s="84" t="e">
        <f t="shared" si="371"/>
        <v>#VALUE!</v>
      </c>
      <c r="T3434" s="84" t="str">
        <f t="shared" si="374"/>
        <v/>
      </c>
      <c r="Y3434" s="60">
        <f t="shared" si="375"/>
        <v>2</v>
      </c>
      <c r="Z3434" s="49">
        <f t="shared" si="376"/>
        <v>665</v>
      </c>
      <c r="AA3434" s="60">
        <f t="shared" si="377"/>
        <v>2665</v>
      </c>
    </row>
    <row r="3435" spans="1:27">
      <c r="A3435" s="84" t="e">
        <f t="shared" si="378"/>
        <v>#VALUE!</v>
      </c>
      <c r="B3435" s="84" t="str">
        <f t="shared" si="379"/>
        <v>02-666-</v>
      </c>
      <c r="C3435" s="113" t="s">
        <v>6057</v>
      </c>
      <c r="G3435" s="113">
        <v>7751195</v>
      </c>
      <c r="S3435" s="84" t="e">
        <f t="shared" si="371"/>
        <v>#VALUE!</v>
      </c>
      <c r="T3435" s="84" t="str">
        <f t="shared" si="374"/>
        <v/>
      </c>
      <c r="Y3435" s="60">
        <f t="shared" si="375"/>
        <v>2</v>
      </c>
      <c r="Z3435" s="49">
        <f t="shared" si="376"/>
        <v>666</v>
      </c>
      <c r="AA3435" s="60">
        <f t="shared" si="377"/>
        <v>2666</v>
      </c>
    </row>
    <row r="3436" spans="1:27">
      <c r="A3436" s="84" t="e">
        <f t="shared" si="378"/>
        <v>#VALUE!</v>
      </c>
      <c r="B3436" s="84" t="str">
        <f t="shared" si="379"/>
        <v>02-667-</v>
      </c>
      <c r="C3436" s="113" t="s">
        <v>6058</v>
      </c>
      <c r="G3436" s="113">
        <v>7756115</v>
      </c>
      <c r="S3436" s="84" t="e">
        <f t="shared" si="371"/>
        <v>#VALUE!</v>
      </c>
      <c r="T3436" s="84" t="str">
        <f t="shared" si="374"/>
        <v/>
      </c>
      <c r="Y3436" s="60">
        <f t="shared" si="375"/>
        <v>2</v>
      </c>
      <c r="Z3436" s="49">
        <f t="shared" si="376"/>
        <v>667</v>
      </c>
      <c r="AA3436" s="60">
        <f t="shared" si="377"/>
        <v>2667</v>
      </c>
    </row>
    <row r="3437" spans="1:27">
      <c r="A3437" s="84" t="e">
        <f t="shared" si="378"/>
        <v>#VALUE!</v>
      </c>
      <c r="B3437" s="84" t="str">
        <f t="shared" si="379"/>
        <v>02-668-</v>
      </c>
      <c r="C3437" s="113" t="s">
        <v>6059</v>
      </c>
      <c r="G3437" s="113">
        <v>7751103</v>
      </c>
      <c r="S3437" s="84" t="e">
        <f t="shared" si="371"/>
        <v>#VALUE!</v>
      </c>
      <c r="T3437" s="84" t="str">
        <f t="shared" si="374"/>
        <v/>
      </c>
      <c r="Y3437" s="60">
        <f t="shared" si="375"/>
        <v>2</v>
      </c>
      <c r="Z3437" s="49">
        <f t="shared" si="376"/>
        <v>668</v>
      </c>
      <c r="AA3437" s="60">
        <f t="shared" si="377"/>
        <v>2668</v>
      </c>
    </row>
    <row r="3438" spans="1:27">
      <c r="A3438" s="84" t="e">
        <f t="shared" si="378"/>
        <v>#VALUE!</v>
      </c>
      <c r="B3438" s="84" t="str">
        <f t="shared" si="379"/>
        <v>02-669-</v>
      </c>
      <c r="C3438" s="113" t="s">
        <v>6060</v>
      </c>
      <c r="G3438" s="113">
        <v>7751171</v>
      </c>
      <c r="S3438" s="84" t="e">
        <f t="shared" si="371"/>
        <v>#VALUE!</v>
      </c>
      <c r="T3438" s="84" t="str">
        <f t="shared" si="374"/>
        <v/>
      </c>
      <c r="Y3438" s="60">
        <f t="shared" si="375"/>
        <v>2</v>
      </c>
      <c r="Z3438" s="49">
        <f t="shared" si="376"/>
        <v>669</v>
      </c>
      <c r="AA3438" s="60">
        <f t="shared" si="377"/>
        <v>2669</v>
      </c>
    </row>
    <row r="3439" spans="1:27">
      <c r="A3439" s="84" t="e">
        <f t="shared" si="378"/>
        <v>#VALUE!</v>
      </c>
      <c r="B3439" s="84" t="str">
        <f t="shared" si="379"/>
        <v>02-670-</v>
      </c>
      <c r="C3439" s="113" t="s">
        <v>6061</v>
      </c>
      <c r="G3439" s="113">
        <v>7751185</v>
      </c>
      <c r="S3439" s="84" t="e">
        <f t="shared" si="371"/>
        <v>#VALUE!</v>
      </c>
      <c r="T3439" s="84" t="str">
        <f t="shared" si="374"/>
        <v/>
      </c>
      <c r="Y3439" s="60">
        <f t="shared" si="375"/>
        <v>2</v>
      </c>
      <c r="Z3439" s="49">
        <f t="shared" si="376"/>
        <v>670</v>
      </c>
      <c r="AA3439" s="60">
        <f t="shared" si="377"/>
        <v>2670</v>
      </c>
    </row>
    <row r="3440" spans="1:27">
      <c r="A3440" s="84" t="e">
        <f t="shared" si="378"/>
        <v>#VALUE!</v>
      </c>
      <c r="B3440" s="84" t="str">
        <f t="shared" si="379"/>
        <v>02-671-</v>
      </c>
      <c r="C3440" s="113" t="s">
        <v>6062</v>
      </c>
      <c r="G3440" s="113">
        <v>7751189</v>
      </c>
      <c r="S3440" s="84" t="e">
        <f t="shared" si="371"/>
        <v>#VALUE!</v>
      </c>
      <c r="T3440" s="84" t="str">
        <f t="shared" si="374"/>
        <v/>
      </c>
      <c r="Y3440" s="60">
        <f t="shared" si="375"/>
        <v>2</v>
      </c>
      <c r="Z3440" s="49">
        <f t="shared" si="376"/>
        <v>671</v>
      </c>
      <c r="AA3440" s="60">
        <f t="shared" si="377"/>
        <v>2671</v>
      </c>
    </row>
    <row r="3441" spans="1:27">
      <c r="A3441" s="84" t="e">
        <f t="shared" si="378"/>
        <v>#VALUE!</v>
      </c>
      <c r="B3441" s="84" t="str">
        <f t="shared" si="379"/>
        <v>02-672-</v>
      </c>
      <c r="C3441" s="113" t="s">
        <v>6063</v>
      </c>
      <c r="G3441" s="113">
        <v>7751191</v>
      </c>
      <c r="S3441" s="84" t="e">
        <f t="shared" si="371"/>
        <v>#VALUE!</v>
      </c>
      <c r="T3441" s="84" t="str">
        <f t="shared" si="374"/>
        <v/>
      </c>
      <c r="Y3441" s="60">
        <f t="shared" si="375"/>
        <v>2</v>
      </c>
      <c r="Z3441" s="49">
        <f t="shared" si="376"/>
        <v>672</v>
      </c>
      <c r="AA3441" s="60">
        <f t="shared" si="377"/>
        <v>2672</v>
      </c>
    </row>
    <row r="3442" spans="1:27">
      <c r="A3442" s="84" t="e">
        <f t="shared" si="378"/>
        <v>#VALUE!</v>
      </c>
      <c r="B3442" s="84" t="str">
        <f t="shared" si="379"/>
        <v>02-673-</v>
      </c>
      <c r="C3442" s="113" t="s">
        <v>6064</v>
      </c>
      <c r="G3442" s="113">
        <v>7751194</v>
      </c>
      <c r="S3442" s="84" t="e">
        <f t="shared" si="371"/>
        <v>#VALUE!</v>
      </c>
      <c r="T3442" s="84" t="str">
        <f t="shared" si="374"/>
        <v/>
      </c>
      <c r="Y3442" s="60">
        <f t="shared" si="375"/>
        <v>2</v>
      </c>
      <c r="Z3442" s="49">
        <f t="shared" si="376"/>
        <v>673</v>
      </c>
      <c r="AA3442" s="60">
        <f t="shared" si="377"/>
        <v>2673</v>
      </c>
    </row>
    <row r="3443" spans="1:27">
      <c r="A3443" s="84" t="e">
        <f t="shared" si="378"/>
        <v>#VALUE!</v>
      </c>
      <c r="B3443" s="84" t="str">
        <f t="shared" si="379"/>
        <v>02-674-</v>
      </c>
      <c r="C3443" s="113" t="s">
        <v>6065</v>
      </c>
      <c r="G3443" s="113">
        <v>7751196</v>
      </c>
      <c r="S3443" s="84" t="e">
        <f t="shared" si="371"/>
        <v>#VALUE!</v>
      </c>
      <c r="T3443" s="84" t="str">
        <f t="shared" si="374"/>
        <v/>
      </c>
      <c r="Y3443" s="60">
        <f t="shared" si="375"/>
        <v>2</v>
      </c>
      <c r="Z3443" s="49">
        <f t="shared" si="376"/>
        <v>674</v>
      </c>
      <c r="AA3443" s="60">
        <f t="shared" si="377"/>
        <v>2674</v>
      </c>
    </row>
    <row r="3444" spans="1:27">
      <c r="A3444" s="84" t="e">
        <f t="shared" si="378"/>
        <v>#VALUE!</v>
      </c>
      <c r="B3444" s="84" t="str">
        <f t="shared" si="379"/>
        <v>02-675-</v>
      </c>
      <c r="C3444" s="113" t="s">
        <v>6066</v>
      </c>
      <c r="G3444" s="113">
        <v>7721110</v>
      </c>
      <c r="S3444" s="84" t="e">
        <f t="shared" si="371"/>
        <v>#VALUE!</v>
      </c>
      <c r="T3444" s="84" t="str">
        <f t="shared" si="374"/>
        <v/>
      </c>
      <c r="Y3444" s="60">
        <f t="shared" si="375"/>
        <v>2</v>
      </c>
      <c r="Z3444" s="49">
        <f t="shared" si="376"/>
        <v>675</v>
      </c>
      <c r="AA3444" s="60">
        <f t="shared" si="377"/>
        <v>2675</v>
      </c>
    </row>
    <row r="3445" spans="1:27">
      <c r="A3445" s="84" t="e">
        <f t="shared" si="378"/>
        <v>#VALUE!</v>
      </c>
      <c r="B3445" s="84" t="str">
        <f t="shared" si="379"/>
        <v>02-676-</v>
      </c>
      <c r="C3445" s="113" t="s">
        <v>6067</v>
      </c>
      <c r="G3445" s="113">
        <v>7721122</v>
      </c>
      <c r="S3445" s="84" t="e">
        <f t="shared" si="371"/>
        <v>#VALUE!</v>
      </c>
      <c r="T3445" s="84" t="str">
        <f t="shared" si="374"/>
        <v/>
      </c>
      <c r="Y3445" s="60">
        <f t="shared" si="375"/>
        <v>2</v>
      </c>
      <c r="Z3445" s="49">
        <f t="shared" si="376"/>
        <v>676</v>
      </c>
      <c r="AA3445" s="60">
        <f t="shared" si="377"/>
        <v>2676</v>
      </c>
    </row>
    <row r="3446" spans="1:27">
      <c r="A3446" s="84" t="e">
        <f t="shared" si="378"/>
        <v>#VALUE!</v>
      </c>
      <c r="B3446" s="84" t="str">
        <f t="shared" si="379"/>
        <v>02-677-</v>
      </c>
      <c r="C3446" s="113" t="s">
        <v>6068</v>
      </c>
      <c r="G3446" s="113">
        <v>7721125</v>
      </c>
      <c r="S3446" s="84" t="e">
        <f t="shared" si="371"/>
        <v>#VALUE!</v>
      </c>
      <c r="T3446" s="84" t="str">
        <f t="shared" si="374"/>
        <v/>
      </c>
      <c r="Y3446" s="60">
        <f t="shared" si="375"/>
        <v>2</v>
      </c>
      <c r="Z3446" s="49">
        <f t="shared" si="376"/>
        <v>677</v>
      </c>
      <c r="AA3446" s="60">
        <f t="shared" si="377"/>
        <v>2677</v>
      </c>
    </row>
    <row r="3447" spans="1:27">
      <c r="A3447" s="84" t="e">
        <f t="shared" si="378"/>
        <v>#VALUE!</v>
      </c>
      <c r="B3447" s="84" t="str">
        <f t="shared" si="379"/>
        <v>02-678-</v>
      </c>
      <c r="C3447" s="113" t="s">
        <v>6069</v>
      </c>
      <c r="G3447" s="113">
        <v>7781122</v>
      </c>
      <c r="S3447" s="84" t="e">
        <f t="shared" si="371"/>
        <v>#VALUE!</v>
      </c>
      <c r="T3447" s="84" t="str">
        <f t="shared" si="374"/>
        <v/>
      </c>
      <c r="Y3447" s="60">
        <f t="shared" si="375"/>
        <v>2</v>
      </c>
      <c r="Z3447" s="49">
        <f t="shared" si="376"/>
        <v>678</v>
      </c>
      <c r="AA3447" s="60">
        <f t="shared" si="377"/>
        <v>2678</v>
      </c>
    </row>
    <row r="3448" spans="1:27">
      <c r="A3448" s="84" t="e">
        <f t="shared" si="378"/>
        <v>#VALUE!</v>
      </c>
      <c r="B3448" s="84" t="str">
        <f t="shared" si="379"/>
        <v>02-679-</v>
      </c>
      <c r="C3448" s="113" t="s">
        <v>6070</v>
      </c>
      <c r="G3448" s="113">
        <v>7785101</v>
      </c>
      <c r="S3448" s="84" t="e">
        <f t="shared" si="371"/>
        <v>#VALUE!</v>
      </c>
      <c r="T3448" s="84" t="str">
        <f t="shared" si="374"/>
        <v/>
      </c>
      <c r="Y3448" s="60">
        <f t="shared" si="375"/>
        <v>2</v>
      </c>
      <c r="Z3448" s="49">
        <f t="shared" si="376"/>
        <v>679</v>
      </c>
      <c r="AA3448" s="60">
        <f t="shared" si="377"/>
        <v>2679</v>
      </c>
    </row>
    <row r="3449" spans="1:27">
      <c r="A3449" s="84" t="e">
        <f t="shared" si="378"/>
        <v>#VALUE!</v>
      </c>
      <c r="B3449" s="84" t="str">
        <f t="shared" si="379"/>
        <v>02-680-</v>
      </c>
      <c r="C3449" s="113" t="s">
        <v>6071</v>
      </c>
      <c r="G3449" s="113">
        <v>6611130</v>
      </c>
      <c r="S3449" s="84" t="e">
        <f t="shared" si="371"/>
        <v>#VALUE!</v>
      </c>
      <c r="T3449" s="84" t="str">
        <f t="shared" si="374"/>
        <v/>
      </c>
      <c r="Y3449" s="60">
        <f t="shared" si="375"/>
        <v>2</v>
      </c>
      <c r="Z3449" s="49">
        <f t="shared" si="376"/>
        <v>680</v>
      </c>
      <c r="AA3449" s="60">
        <f t="shared" si="377"/>
        <v>2680</v>
      </c>
    </row>
    <row r="3450" spans="1:27">
      <c r="A3450" s="84" t="e">
        <f t="shared" si="378"/>
        <v>#VALUE!</v>
      </c>
      <c r="B3450" s="84" t="str">
        <f t="shared" si="379"/>
        <v>02-681-</v>
      </c>
      <c r="C3450" s="113" t="s">
        <v>6072</v>
      </c>
      <c r="G3450" s="113">
        <v>7491107</v>
      </c>
      <c r="S3450" s="84" t="e">
        <f t="shared" si="371"/>
        <v>#VALUE!</v>
      </c>
      <c r="T3450" s="84" t="str">
        <f t="shared" si="374"/>
        <v/>
      </c>
      <c r="Y3450" s="60">
        <f t="shared" si="375"/>
        <v>2</v>
      </c>
      <c r="Z3450" s="49">
        <f t="shared" si="376"/>
        <v>681</v>
      </c>
      <c r="AA3450" s="60">
        <f t="shared" si="377"/>
        <v>2681</v>
      </c>
    </row>
    <row r="3451" spans="1:27">
      <c r="A3451" s="84" t="e">
        <f t="shared" si="378"/>
        <v>#VALUE!</v>
      </c>
      <c r="B3451" s="84" t="str">
        <f t="shared" si="379"/>
        <v>02-682-</v>
      </c>
      <c r="C3451" s="113" t="s">
        <v>6073</v>
      </c>
      <c r="G3451" s="113">
        <v>6613906</v>
      </c>
      <c r="S3451" s="84" t="e">
        <f t="shared" si="371"/>
        <v>#VALUE!</v>
      </c>
      <c r="T3451" s="84" t="str">
        <f t="shared" si="374"/>
        <v/>
      </c>
      <c r="Y3451" s="60">
        <f t="shared" si="375"/>
        <v>2</v>
      </c>
      <c r="Z3451" s="49">
        <f t="shared" si="376"/>
        <v>682</v>
      </c>
      <c r="AA3451" s="60">
        <f t="shared" si="377"/>
        <v>2682</v>
      </c>
    </row>
    <row r="3452" spans="1:27">
      <c r="A3452" s="84" t="e">
        <f t="shared" si="378"/>
        <v>#VALUE!</v>
      </c>
      <c r="B3452" s="84" t="str">
        <f t="shared" si="379"/>
        <v>02-683-</v>
      </c>
      <c r="C3452" s="113" t="s">
        <v>6074</v>
      </c>
      <c r="G3452" s="113">
        <v>6843905</v>
      </c>
      <c r="S3452" s="84" t="e">
        <f t="shared" si="371"/>
        <v>#VALUE!</v>
      </c>
      <c r="T3452" s="84" t="str">
        <f t="shared" si="374"/>
        <v/>
      </c>
      <c r="Y3452" s="60">
        <f t="shared" si="375"/>
        <v>2</v>
      </c>
      <c r="Z3452" s="49">
        <f t="shared" si="376"/>
        <v>683</v>
      </c>
      <c r="AA3452" s="60">
        <f t="shared" si="377"/>
        <v>2683</v>
      </c>
    </row>
    <row r="3453" spans="1:27">
      <c r="A3453" s="84" t="e">
        <f t="shared" si="378"/>
        <v>#VALUE!</v>
      </c>
      <c r="B3453" s="84" t="str">
        <f t="shared" si="379"/>
        <v>02-684-</v>
      </c>
      <c r="C3453" s="113" t="s">
        <v>6075</v>
      </c>
      <c r="G3453" s="113">
        <v>6611105</v>
      </c>
      <c r="S3453" s="84" t="e">
        <f t="shared" si="371"/>
        <v>#VALUE!</v>
      </c>
      <c r="T3453" s="84" t="str">
        <f t="shared" si="374"/>
        <v/>
      </c>
      <c r="Y3453" s="60">
        <f t="shared" si="375"/>
        <v>2</v>
      </c>
      <c r="Z3453" s="49">
        <f t="shared" si="376"/>
        <v>684</v>
      </c>
      <c r="AA3453" s="60">
        <f t="shared" si="377"/>
        <v>2684</v>
      </c>
    </row>
    <row r="3454" spans="1:27">
      <c r="A3454" s="84" t="e">
        <f t="shared" si="378"/>
        <v>#VALUE!</v>
      </c>
      <c r="B3454" s="84" t="str">
        <f t="shared" si="379"/>
        <v>02-685-</v>
      </c>
      <c r="C3454" s="113" t="s">
        <v>6076</v>
      </c>
      <c r="G3454" s="113">
        <v>7431101</v>
      </c>
      <c r="S3454" s="84" t="e">
        <f t="shared" si="371"/>
        <v>#VALUE!</v>
      </c>
      <c r="T3454" s="84" t="str">
        <f t="shared" si="374"/>
        <v/>
      </c>
      <c r="Y3454" s="60">
        <f t="shared" si="375"/>
        <v>2</v>
      </c>
      <c r="Z3454" s="49">
        <f t="shared" si="376"/>
        <v>685</v>
      </c>
      <c r="AA3454" s="60">
        <f t="shared" si="377"/>
        <v>2685</v>
      </c>
    </row>
    <row r="3455" spans="1:27">
      <c r="A3455" s="84" t="e">
        <f t="shared" si="378"/>
        <v>#VALUE!</v>
      </c>
      <c r="B3455" s="84" t="str">
        <f t="shared" si="379"/>
        <v>02-686-</v>
      </c>
      <c r="C3455" s="113" t="s">
        <v>6077</v>
      </c>
      <c r="G3455" s="113">
        <v>7711101</v>
      </c>
      <c r="S3455" s="84" t="e">
        <f t="shared" si="371"/>
        <v>#VALUE!</v>
      </c>
      <c r="T3455" s="84" t="str">
        <f t="shared" si="374"/>
        <v/>
      </c>
      <c r="Y3455" s="60">
        <f t="shared" si="375"/>
        <v>2</v>
      </c>
      <c r="Z3455" s="49">
        <f t="shared" si="376"/>
        <v>686</v>
      </c>
      <c r="AA3455" s="60">
        <f t="shared" si="377"/>
        <v>2686</v>
      </c>
    </row>
    <row r="3456" spans="1:27">
      <c r="A3456" s="84" t="e">
        <f t="shared" si="378"/>
        <v>#VALUE!</v>
      </c>
      <c r="B3456" s="84" t="str">
        <f t="shared" si="379"/>
        <v>02-687-</v>
      </c>
      <c r="C3456" s="113" t="s">
        <v>6078</v>
      </c>
      <c r="G3456" s="113">
        <v>1811110</v>
      </c>
      <c r="S3456" s="84" t="e">
        <f t="shared" si="371"/>
        <v>#VALUE!</v>
      </c>
      <c r="T3456" s="84" t="str">
        <f t="shared" si="374"/>
        <v/>
      </c>
      <c r="Y3456" s="60">
        <f t="shared" si="375"/>
        <v>2</v>
      </c>
      <c r="Z3456" s="49">
        <f t="shared" si="376"/>
        <v>687</v>
      </c>
      <c r="AA3456" s="60">
        <f t="shared" si="377"/>
        <v>2687</v>
      </c>
    </row>
    <row r="3457" spans="1:27">
      <c r="A3457" s="84" t="e">
        <f t="shared" si="378"/>
        <v>#VALUE!</v>
      </c>
      <c r="B3457" s="84" t="str">
        <f t="shared" si="379"/>
        <v>02-688-</v>
      </c>
      <c r="C3457" s="113" t="s">
        <v>6079</v>
      </c>
      <c r="G3457" s="113">
        <v>6841703</v>
      </c>
      <c r="S3457" s="84" t="e">
        <f t="shared" si="371"/>
        <v>#VALUE!</v>
      </c>
      <c r="T3457" s="84" t="str">
        <f t="shared" si="374"/>
        <v/>
      </c>
      <c r="Y3457" s="60">
        <f t="shared" si="375"/>
        <v>2</v>
      </c>
      <c r="Z3457" s="49">
        <f t="shared" si="376"/>
        <v>688</v>
      </c>
      <c r="AA3457" s="60">
        <f t="shared" si="377"/>
        <v>2688</v>
      </c>
    </row>
    <row r="3458" spans="1:27">
      <c r="A3458" s="84" t="e">
        <f t="shared" si="378"/>
        <v>#VALUE!</v>
      </c>
      <c r="B3458" s="84" t="str">
        <f t="shared" si="379"/>
        <v>02-689-</v>
      </c>
      <c r="C3458" s="113" t="s">
        <v>6080</v>
      </c>
      <c r="G3458" s="113">
        <v>1113102</v>
      </c>
      <c r="S3458" s="84" t="e">
        <f t="shared" ref="S3458:S3521" si="380">IF(A3458&lt;&gt;"",IF(FIND(" ",G3458)&gt;=1,MID(G3458,FIND(" ",G3458)+1,LEN(G3458)),""),"")</f>
        <v>#VALUE!</v>
      </c>
      <c r="T3458" s="84" t="str">
        <f t="shared" si="374"/>
        <v/>
      </c>
      <c r="Y3458" s="60">
        <f t="shared" si="375"/>
        <v>2</v>
      </c>
      <c r="Z3458" s="49">
        <f t="shared" si="376"/>
        <v>689</v>
      </c>
      <c r="AA3458" s="60">
        <f t="shared" si="377"/>
        <v>2689</v>
      </c>
    </row>
    <row r="3459" spans="1:27">
      <c r="A3459" s="84" t="e">
        <f t="shared" si="378"/>
        <v>#VALUE!</v>
      </c>
      <c r="B3459" s="84" t="str">
        <f t="shared" si="379"/>
        <v>02-690-</v>
      </c>
      <c r="C3459" s="113" t="s">
        <v>6081</v>
      </c>
      <c r="G3459" s="113">
        <v>6843101</v>
      </c>
      <c r="S3459" s="84" t="e">
        <f t="shared" si="380"/>
        <v>#VALUE!</v>
      </c>
      <c r="T3459" s="84" t="str">
        <f t="shared" ref="T3459:T3522" si="381">IF(H3459&lt;&gt;"",H3459,"")</f>
        <v/>
      </c>
      <c r="Y3459" s="60">
        <f t="shared" ref="Y3459:Y3522" si="382">IFERROR(VALUE(MID($C3459,1,2)),0)</f>
        <v>2</v>
      </c>
      <c r="Z3459" s="49">
        <f t="shared" ref="Z3459:Z3522" si="383">IFERROR(VALUE(MID($C3459,4,3)),0)</f>
        <v>690</v>
      </c>
      <c r="AA3459" s="60">
        <f t="shared" ref="AA3459:AA3522" si="384">VALUE(RIGHT("00"&amp;Y3459,2)&amp;RIGHT("000"&amp;Z3459,3))</f>
        <v>2690</v>
      </c>
    </row>
    <row r="3460" spans="1:27">
      <c r="A3460" s="84" t="e">
        <f t="shared" si="378"/>
        <v>#VALUE!</v>
      </c>
      <c r="B3460" s="84" t="str">
        <f t="shared" si="379"/>
        <v>02-691-</v>
      </c>
      <c r="C3460" s="113" t="s">
        <v>6082</v>
      </c>
      <c r="G3460" s="113">
        <v>7713101</v>
      </c>
      <c r="S3460" s="84" t="e">
        <f t="shared" si="380"/>
        <v>#VALUE!</v>
      </c>
      <c r="T3460" s="84" t="str">
        <f t="shared" si="381"/>
        <v/>
      </c>
      <c r="Y3460" s="60">
        <f t="shared" si="382"/>
        <v>2</v>
      </c>
      <c r="Z3460" s="49">
        <f t="shared" si="383"/>
        <v>691</v>
      </c>
      <c r="AA3460" s="60">
        <f t="shared" si="384"/>
        <v>2691</v>
      </c>
    </row>
    <row r="3461" spans="1:27">
      <c r="A3461" s="84" t="e">
        <f t="shared" si="378"/>
        <v>#VALUE!</v>
      </c>
      <c r="B3461" s="84" t="str">
        <f t="shared" si="379"/>
        <v>02-692-</v>
      </c>
      <c r="C3461" s="113" t="s">
        <v>6083</v>
      </c>
      <c r="G3461" s="113">
        <v>6843116</v>
      </c>
      <c r="S3461" s="84" t="e">
        <f t="shared" si="380"/>
        <v>#VALUE!</v>
      </c>
      <c r="T3461" s="84" t="str">
        <f t="shared" si="381"/>
        <v/>
      </c>
      <c r="Y3461" s="60">
        <f t="shared" si="382"/>
        <v>2</v>
      </c>
      <c r="Z3461" s="49">
        <f t="shared" si="383"/>
        <v>692</v>
      </c>
      <c r="AA3461" s="60">
        <f t="shared" si="384"/>
        <v>2692</v>
      </c>
    </row>
    <row r="3462" spans="1:27">
      <c r="A3462" s="84" t="e">
        <f t="shared" si="378"/>
        <v>#VALUE!</v>
      </c>
      <c r="B3462" s="84" t="str">
        <f t="shared" si="379"/>
        <v>02-693-</v>
      </c>
      <c r="C3462" s="113" t="s">
        <v>6084</v>
      </c>
      <c r="G3462" s="113">
        <v>6193301</v>
      </c>
      <c r="S3462" s="84" t="e">
        <f t="shared" si="380"/>
        <v>#VALUE!</v>
      </c>
      <c r="T3462" s="84" t="str">
        <f t="shared" si="381"/>
        <v/>
      </c>
      <c r="Y3462" s="60">
        <f t="shared" si="382"/>
        <v>2</v>
      </c>
      <c r="Z3462" s="49">
        <f t="shared" si="383"/>
        <v>693</v>
      </c>
      <c r="AA3462" s="60">
        <f t="shared" si="384"/>
        <v>2693</v>
      </c>
    </row>
    <row r="3463" spans="1:27">
      <c r="A3463" s="84" t="e">
        <f t="shared" si="378"/>
        <v>#VALUE!</v>
      </c>
      <c r="B3463" s="84" t="str">
        <f t="shared" si="379"/>
        <v>02-694-</v>
      </c>
      <c r="C3463" s="113" t="s">
        <v>6085</v>
      </c>
      <c r="G3463" s="113">
        <v>6613303</v>
      </c>
      <c r="S3463" s="84" t="e">
        <f t="shared" si="380"/>
        <v>#VALUE!</v>
      </c>
      <c r="T3463" s="84" t="str">
        <f t="shared" si="381"/>
        <v/>
      </c>
      <c r="Y3463" s="60">
        <f t="shared" si="382"/>
        <v>2</v>
      </c>
      <c r="Z3463" s="49">
        <f t="shared" si="383"/>
        <v>694</v>
      </c>
      <c r="AA3463" s="60">
        <f t="shared" si="384"/>
        <v>2694</v>
      </c>
    </row>
    <row r="3464" spans="1:27">
      <c r="A3464" s="84" t="e">
        <f t="shared" si="378"/>
        <v>#VALUE!</v>
      </c>
      <c r="B3464" s="84" t="str">
        <f t="shared" si="379"/>
        <v>02-695-</v>
      </c>
      <c r="C3464" s="113" t="s">
        <v>6086</v>
      </c>
      <c r="G3464" s="113">
        <v>6813103</v>
      </c>
      <c r="S3464" s="84" t="e">
        <f t="shared" si="380"/>
        <v>#VALUE!</v>
      </c>
      <c r="T3464" s="84" t="str">
        <f t="shared" si="381"/>
        <v/>
      </c>
      <c r="Y3464" s="60">
        <f t="shared" si="382"/>
        <v>2</v>
      </c>
      <c r="Z3464" s="49">
        <f t="shared" si="383"/>
        <v>695</v>
      </c>
      <c r="AA3464" s="60">
        <f t="shared" si="384"/>
        <v>2695</v>
      </c>
    </row>
    <row r="3465" spans="1:27">
      <c r="A3465" s="84" t="e">
        <f t="shared" si="378"/>
        <v>#VALUE!</v>
      </c>
      <c r="B3465" s="84" t="str">
        <f t="shared" si="379"/>
        <v>02-696-</v>
      </c>
      <c r="C3465" s="113" t="s">
        <v>6087</v>
      </c>
      <c r="G3465" s="113">
        <v>6840407</v>
      </c>
      <c r="S3465" s="84" t="e">
        <f t="shared" si="380"/>
        <v>#VALUE!</v>
      </c>
      <c r="T3465" s="84" t="str">
        <f t="shared" si="381"/>
        <v/>
      </c>
      <c r="Y3465" s="60">
        <f t="shared" si="382"/>
        <v>2</v>
      </c>
      <c r="Z3465" s="49">
        <f t="shared" si="383"/>
        <v>696</v>
      </c>
      <c r="AA3465" s="60">
        <f t="shared" si="384"/>
        <v>2696</v>
      </c>
    </row>
    <row r="3466" spans="1:27">
      <c r="A3466" s="84" t="e">
        <f t="shared" si="378"/>
        <v>#VALUE!</v>
      </c>
      <c r="B3466" s="84" t="str">
        <f t="shared" si="379"/>
        <v>02-697-</v>
      </c>
      <c r="C3466" s="113" t="s">
        <v>6088</v>
      </c>
      <c r="G3466" s="113">
        <v>6382504</v>
      </c>
      <c r="S3466" s="84" t="e">
        <f t="shared" si="380"/>
        <v>#VALUE!</v>
      </c>
      <c r="T3466" s="84" t="str">
        <f t="shared" si="381"/>
        <v/>
      </c>
      <c r="Y3466" s="60">
        <f t="shared" si="382"/>
        <v>2</v>
      </c>
      <c r="Z3466" s="49">
        <f t="shared" si="383"/>
        <v>697</v>
      </c>
      <c r="AA3466" s="60">
        <f t="shared" si="384"/>
        <v>2697</v>
      </c>
    </row>
    <row r="3467" spans="1:27">
      <c r="A3467" s="84" t="e">
        <f t="shared" si="378"/>
        <v>#VALUE!</v>
      </c>
      <c r="B3467" s="84" t="str">
        <f t="shared" si="379"/>
        <v>02-698-</v>
      </c>
      <c r="C3467" s="113" t="s">
        <v>6089</v>
      </c>
      <c r="G3467" s="113">
        <v>6842504</v>
      </c>
      <c r="S3467" s="84" t="e">
        <f t="shared" si="380"/>
        <v>#VALUE!</v>
      </c>
      <c r="T3467" s="84" t="str">
        <f t="shared" si="381"/>
        <v/>
      </c>
      <c r="Y3467" s="60">
        <f t="shared" si="382"/>
        <v>2</v>
      </c>
      <c r="Z3467" s="49">
        <f t="shared" si="383"/>
        <v>698</v>
      </c>
      <c r="AA3467" s="60">
        <f t="shared" si="384"/>
        <v>2698</v>
      </c>
    </row>
    <row r="3468" spans="1:27">
      <c r="A3468" s="84" t="e">
        <f t="shared" si="378"/>
        <v>#VALUE!</v>
      </c>
      <c r="B3468" s="84" t="str">
        <f t="shared" si="379"/>
        <v>02-699-</v>
      </c>
      <c r="C3468" s="113" t="s">
        <v>6090</v>
      </c>
      <c r="G3468" s="113">
        <v>2811101</v>
      </c>
      <c r="S3468" s="84" t="e">
        <f t="shared" si="380"/>
        <v>#VALUE!</v>
      </c>
      <c r="T3468" s="84" t="str">
        <f t="shared" si="381"/>
        <v/>
      </c>
      <c r="Y3468" s="60">
        <f t="shared" si="382"/>
        <v>2</v>
      </c>
      <c r="Z3468" s="49">
        <f t="shared" si="383"/>
        <v>699</v>
      </c>
      <c r="AA3468" s="60">
        <f t="shared" si="384"/>
        <v>2699</v>
      </c>
    </row>
    <row r="3469" spans="1:27">
      <c r="A3469" s="84" t="e">
        <f t="shared" si="378"/>
        <v>#VALUE!</v>
      </c>
      <c r="B3469" s="84" t="str">
        <f t="shared" si="379"/>
        <v>02-700-</v>
      </c>
      <c r="C3469" s="113" t="s">
        <v>6091</v>
      </c>
      <c r="G3469" s="113">
        <v>1815801</v>
      </c>
      <c r="S3469" s="84" t="e">
        <f t="shared" si="380"/>
        <v>#VALUE!</v>
      </c>
      <c r="T3469" s="84" t="str">
        <f t="shared" si="381"/>
        <v/>
      </c>
      <c r="Y3469" s="60">
        <f t="shared" si="382"/>
        <v>2</v>
      </c>
      <c r="Z3469" s="49">
        <f t="shared" si="383"/>
        <v>700</v>
      </c>
      <c r="AA3469" s="60">
        <f t="shared" si="384"/>
        <v>2700</v>
      </c>
    </row>
    <row r="3470" spans="1:27">
      <c r="A3470" s="84" t="e">
        <f t="shared" si="378"/>
        <v>#VALUE!</v>
      </c>
      <c r="B3470" s="84" t="str">
        <f t="shared" si="379"/>
        <v>02-701-</v>
      </c>
      <c r="C3470" s="113" t="s">
        <v>6092</v>
      </c>
      <c r="G3470" s="113">
        <v>6845802</v>
      </c>
      <c r="S3470" s="84" t="e">
        <f t="shared" si="380"/>
        <v>#VALUE!</v>
      </c>
      <c r="T3470" s="84" t="str">
        <f t="shared" si="381"/>
        <v/>
      </c>
      <c r="Y3470" s="60">
        <f t="shared" si="382"/>
        <v>2</v>
      </c>
      <c r="Z3470" s="49">
        <f t="shared" si="383"/>
        <v>701</v>
      </c>
      <c r="AA3470" s="60">
        <f t="shared" si="384"/>
        <v>2701</v>
      </c>
    </row>
    <row r="3471" spans="1:27">
      <c r="A3471" s="84" t="e">
        <f t="shared" si="378"/>
        <v>#VALUE!</v>
      </c>
      <c r="B3471" s="84" t="str">
        <f t="shared" si="379"/>
        <v>02-702-</v>
      </c>
      <c r="C3471" s="113" t="s">
        <v>6093</v>
      </c>
      <c r="G3471" s="113">
        <v>7785802</v>
      </c>
      <c r="S3471" s="84" t="e">
        <f t="shared" si="380"/>
        <v>#VALUE!</v>
      </c>
      <c r="T3471" s="84" t="str">
        <f t="shared" si="381"/>
        <v/>
      </c>
      <c r="Y3471" s="60">
        <f t="shared" si="382"/>
        <v>2</v>
      </c>
      <c r="Z3471" s="49">
        <f t="shared" si="383"/>
        <v>702</v>
      </c>
      <c r="AA3471" s="60">
        <f t="shared" si="384"/>
        <v>2702</v>
      </c>
    </row>
    <row r="3472" spans="1:27">
      <c r="A3472" s="84" t="e">
        <f t="shared" si="378"/>
        <v>#VALUE!</v>
      </c>
      <c r="B3472" s="84" t="str">
        <f t="shared" si="379"/>
        <v>02-703-</v>
      </c>
      <c r="C3472" s="113" t="s">
        <v>6094</v>
      </c>
      <c r="G3472" s="113">
        <v>2541801</v>
      </c>
      <c r="S3472" s="84" t="e">
        <f t="shared" si="380"/>
        <v>#VALUE!</v>
      </c>
      <c r="T3472" s="84" t="str">
        <f t="shared" si="381"/>
        <v/>
      </c>
      <c r="Y3472" s="60">
        <f t="shared" si="382"/>
        <v>2</v>
      </c>
      <c r="Z3472" s="49">
        <f t="shared" si="383"/>
        <v>703</v>
      </c>
      <c r="AA3472" s="60">
        <f t="shared" si="384"/>
        <v>2703</v>
      </c>
    </row>
    <row r="3473" spans="1:27">
      <c r="A3473" s="84" t="e">
        <f t="shared" si="378"/>
        <v>#VALUE!</v>
      </c>
      <c r="B3473" s="84" t="str">
        <f t="shared" si="379"/>
        <v>02-704-</v>
      </c>
      <c r="C3473" s="113" t="s">
        <v>6095</v>
      </c>
      <c r="G3473" s="113">
        <v>2921801</v>
      </c>
      <c r="S3473" s="84" t="e">
        <f t="shared" si="380"/>
        <v>#VALUE!</v>
      </c>
      <c r="T3473" s="84" t="str">
        <f t="shared" si="381"/>
        <v/>
      </c>
      <c r="Y3473" s="60">
        <f t="shared" si="382"/>
        <v>2</v>
      </c>
      <c r="Z3473" s="49">
        <f t="shared" si="383"/>
        <v>704</v>
      </c>
      <c r="AA3473" s="60">
        <f t="shared" si="384"/>
        <v>2704</v>
      </c>
    </row>
    <row r="3474" spans="1:27">
      <c r="A3474" s="84" t="str">
        <f t="shared" si="378"/>
        <v/>
      </c>
      <c r="B3474" s="84" t="str">
        <f t="shared" si="379"/>
        <v/>
      </c>
      <c r="S3474" s="84" t="str">
        <f t="shared" si="380"/>
        <v/>
      </c>
      <c r="T3474" s="84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4" t="str">
        <f t="shared" si="378"/>
        <v/>
      </c>
      <c r="B3475" s="84" t="str">
        <f t="shared" si="379"/>
        <v/>
      </c>
      <c r="S3475" s="84" t="str">
        <f t="shared" si="380"/>
        <v/>
      </c>
      <c r="T3475" s="84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4" t="str">
        <f t="shared" si="378"/>
        <v/>
      </c>
      <c r="B3476" s="84" t="str">
        <f t="shared" si="379"/>
        <v/>
      </c>
      <c r="S3476" s="84" t="str">
        <f t="shared" si="380"/>
        <v/>
      </c>
      <c r="T3476" s="84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4" t="str">
        <f t="shared" si="378"/>
        <v/>
      </c>
      <c r="B3477" s="84" t="str">
        <f t="shared" si="379"/>
        <v/>
      </c>
      <c r="S3477" s="84" t="str">
        <f t="shared" si="380"/>
        <v/>
      </c>
      <c r="T3477" s="84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4" t="str">
        <f t="shared" si="378"/>
        <v/>
      </c>
      <c r="B3478" s="84" t="str">
        <f t="shared" si="379"/>
        <v/>
      </c>
      <c r="S3478" s="84" t="str">
        <f t="shared" si="380"/>
        <v/>
      </c>
      <c r="T3478" s="84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4" t="str">
        <f t="shared" si="378"/>
        <v/>
      </c>
      <c r="B3479" s="84" t="str">
        <f t="shared" si="379"/>
        <v/>
      </c>
      <c r="S3479" s="84" t="str">
        <f t="shared" si="380"/>
        <v/>
      </c>
      <c r="T3479" s="84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4" t="str">
        <f t="shared" si="378"/>
        <v/>
      </c>
      <c r="B3480" s="84" t="str">
        <f t="shared" si="379"/>
        <v/>
      </c>
      <c r="S3480" s="84" t="str">
        <f t="shared" si="380"/>
        <v/>
      </c>
      <c r="T3480" s="84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4" t="str">
        <f t="shared" si="378"/>
        <v/>
      </c>
      <c r="B3481" s="84" t="str">
        <f t="shared" si="379"/>
        <v/>
      </c>
      <c r="S3481" s="84" t="str">
        <f t="shared" si="380"/>
        <v/>
      </c>
      <c r="T3481" s="84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4" t="str">
        <f t="shared" si="378"/>
        <v/>
      </c>
      <c r="B3482" s="84" t="str">
        <f t="shared" si="379"/>
        <v/>
      </c>
      <c r="S3482" s="84" t="str">
        <f t="shared" si="380"/>
        <v/>
      </c>
      <c r="T3482" s="84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4" t="str">
        <f t="shared" si="378"/>
        <v/>
      </c>
      <c r="B3483" s="84" t="str">
        <f t="shared" si="379"/>
        <v/>
      </c>
      <c r="S3483" s="84" t="str">
        <f t="shared" si="380"/>
        <v/>
      </c>
      <c r="T3483" s="84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4" t="str">
        <f t="shared" si="378"/>
        <v/>
      </c>
      <c r="B3484" s="84" t="str">
        <f t="shared" si="379"/>
        <v/>
      </c>
      <c r="S3484" s="84" t="str">
        <f t="shared" si="380"/>
        <v/>
      </c>
      <c r="T3484" s="84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4" t="str">
        <f t="shared" si="378"/>
        <v/>
      </c>
      <c r="B3485" s="84" t="str">
        <f t="shared" si="379"/>
        <v/>
      </c>
      <c r="S3485" s="84" t="str">
        <f t="shared" si="380"/>
        <v/>
      </c>
      <c r="T3485" s="84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4" t="str">
        <f t="shared" si="378"/>
        <v/>
      </c>
      <c r="B3486" s="84" t="str">
        <f t="shared" si="379"/>
        <v/>
      </c>
      <c r="S3486" s="84" t="str">
        <f t="shared" si="380"/>
        <v/>
      </c>
      <c r="T3486" s="84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4" t="str">
        <f t="shared" si="378"/>
        <v/>
      </c>
      <c r="B3487" s="84" t="str">
        <f t="shared" si="379"/>
        <v/>
      </c>
      <c r="S3487" s="84" t="str">
        <f t="shared" si="380"/>
        <v/>
      </c>
      <c r="T3487" s="84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4" t="str">
        <f t="shared" si="378"/>
        <v/>
      </c>
      <c r="B3488" s="84" t="str">
        <f t="shared" si="379"/>
        <v/>
      </c>
      <c r="S3488" s="84" t="str">
        <f t="shared" si="380"/>
        <v/>
      </c>
      <c r="T3488" s="84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4" t="str">
        <f t="shared" ref="A3489:A3552" si="385">IF(G3489&amp;Q3489&lt;&gt;"",IF(FIND(" ",G3489)&gt;=1,MID(G3489,1,FIND(" ",G3489)-1)&amp;Q3489,G3489&amp;Q3489),"")</f>
        <v/>
      </c>
      <c r="B3489" s="84" t="str">
        <f t="shared" ref="B3489:B3552" si="386">IF(C3489&lt;&gt;"",LEFT(C3489,9),"")</f>
        <v/>
      </c>
      <c r="S3489" s="84" t="str">
        <f t="shared" si="380"/>
        <v/>
      </c>
      <c r="T3489" s="84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4" t="str">
        <f t="shared" si="385"/>
        <v/>
      </c>
      <c r="B3490" s="84" t="str">
        <f t="shared" si="386"/>
        <v/>
      </c>
      <c r="S3490" s="84" t="str">
        <f t="shared" si="380"/>
        <v/>
      </c>
      <c r="T3490" s="84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4" t="str">
        <f t="shared" si="385"/>
        <v/>
      </c>
      <c r="B3491" s="84" t="str">
        <f t="shared" si="386"/>
        <v/>
      </c>
      <c r="S3491" s="84" t="str">
        <f t="shared" si="380"/>
        <v/>
      </c>
      <c r="T3491" s="84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4" t="str">
        <f t="shared" si="385"/>
        <v/>
      </c>
      <c r="B3492" s="84" t="str">
        <f t="shared" si="386"/>
        <v/>
      </c>
      <c r="S3492" s="84" t="str">
        <f t="shared" si="380"/>
        <v/>
      </c>
      <c r="T3492" s="84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4" t="str">
        <f t="shared" si="385"/>
        <v/>
      </c>
      <c r="B3493" s="84" t="str">
        <f t="shared" si="386"/>
        <v/>
      </c>
      <c r="S3493" s="84" t="str">
        <f t="shared" si="380"/>
        <v/>
      </c>
      <c r="T3493" s="84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4" t="str">
        <f t="shared" si="385"/>
        <v/>
      </c>
      <c r="B3494" s="84" t="str">
        <f t="shared" si="386"/>
        <v/>
      </c>
      <c r="S3494" s="84" t="str">
        <f t="shared" si="380"/>
        <v/>
      </c>
      <c r="T3494" s="84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4" t="str">
        <f t="shared" si="385"/>
        <v/>
      </c>
      <c r="B3495" s="84" t="str">
        <f t="shared" si="386"/>
        <v/>
      </c>
      <c r="S3495" s="84" t="str">
        <f t="shared" si="380"/>
        <v/>
      </c>
      <c r="T3495" s="84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4" t="str">
        <f t="shared" si="385"/>
        <v/>
      </c>
      <c r="B3496" s="84" t="str">
        <f t="shared" si="386"/>
        <v/>
      </c>
      <c r="S3496" s="84" t="str">
        <f t="shared" si="380"/>
        <v/>
      </c>
      <c r="T3496" s="84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4" t="str">
        <f t="shared" si="385"/>
        <v/>
      </c>
      <c r="B3497" s="84" t="str">
        <f t="shared" si="386"/>
        <v/>
      </c>
      <c r="S3497" s="84" t="str">
        <f t="shared" si="380"/>
        <v/>
      </c>
      <c r="T3497" s="84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4" t="str">
        <f t="shared" si="385"/>
        <v/>
      </c>
      <c r="B3498" s="84" t="str">
        <f t="shared" si="386"/>
        <v/>
      </c>
      <c r="S3498" s="84" t="str">
        <f t="shared" si="380"/>
        <v/>
      </c>
      <c r="T3498" s="84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4" t="str">
        <f t="shared" si="385"/>
        <v/>
      </c>
      <c r="B3499" s="84" t="str">
        <f t="shared" si="386"/>
        <v/>
      </c>
      <c r="S3499" s="84" t="str">
        <f t="shared" si="380"/>
        <v/>
      </c>
      <c r="T3499" s="84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4" t="str">
        <f t="shared" si="385"/>
        <v/>
      </c>
      <c r="B3500" s="84" t="str">
        <f t="shared" si="386"/>
        <v/>
      </c>
      <c r="S3500" s="84" t="str">
        <f t="shared" si="380"/>
        <v/>
      </c>
      <c r="T3500" s="84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4" t="str">
        <f t="shared" si="385"/>
        <v/>
      </c>
      <c r="B3501" s="84" t="str">
        <f t="shared" si="386"/>
        <v/>
      </c>
      <c r="S3501" s="84" t="str">
        <f t="shared" si="380"/>
        <v/>
      </c>
      <c r="T3501" s="84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4" t="str">
        <f t="shared" si="385"/>
        <v/>
      </c>
      <c r="B3502" s="84" t="str">
        <f t="shared" si="386"/>
        <v/>
      </c>
      <c r="S3502" s="84" t="str">
        <f t="shared" si="380"/>
        <v/>
      </c>
      <c r="T3502" s="84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4" t="str">
        <f t="shared" si="385"/>
        <v/>
      </c>
      <c r="B3503" s="84" t="str">
        <f t="shared" si="386"/>
        <v/>
      </c>
      <c r="S3503" s="84" t="str">
        <f t="shared" si="380"/>
        <v/>
      </c>
      <c r="T3503" s="84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4" t="str">
        <f t="shared" si="385"/>
        <v/>
      </c>
      <c r="B3504" s="84" t="str">
        <f t="shared" si="386"/>
        <v/>
      </c>
      <c r="S3504" s="84" t="str">
        <f t="shared" si="380"/>
        <v/>
      </c>
      <c r="T3504" s="84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4" t="str">
        <f t="shared" si="385"/>
        <v/>
      </c>
      <c r="B3505" s="84" t="str">
        <f t="shared" si="386"/>
        <v/>
      </c>
      <c r="S3505" s="84" t="str">
        <f t="shared" si="380"/>
        <v/>
      </c>
      <c r="T3505" s="84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4" t="str">
        <f t="shared" si="385"/>
        <v/>
      </c>
      <c r="B3506" s="84" t="str">
        <f t="shared" si="386"/>
        <v/>
      </c>
      <c r="S3506" s="84" t="str">
        <f t="shared" si="380"/>
        <v/>
      </c>
      <c r="T3506" s="84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4" t="str">
        <f t="shared" si="385"/>
        <v/>
      </c>
      <c r="B3507" s="84" t="str">
        <f t="shared" si="386"/>
        <v/>
      </c>
      <c r="S3507" s="84" t="str">
        <f t="shared" si="380"/>
        <v/>
      </c>
      <c r="T3507" s="84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4" t="str">
        <f t="shared" si="385"/>
        <v/>
      </c>
      <c r="B3508" s="84" t="str">
        <f t="shared" si="386"/>
        <v/>
      </c>
      <c r="S3508" s="84" t="str">
        <f t="shared" si="380"/>
        <v/>
      </c>
      <c r="T3508" s="84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4" t="str">
        <f t="shared" si="385"/>
        <v/>
      </c>
      <c r="B3509" s="84" t="str">
        <f t="shared" si="386"/>
        <v/>
      </c>
      <c r="S3509" s="84" t="str">
        <f t="shared" si="380"/>
        <v/>
      </c>
      <c r="T3509" s="84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4" t="str">
        <f t="shared" si="385"/>
        <v/>
      </c>
      <c r="B3510" s="84" t="str">
        <f t="shared" si="386"/>
        <v/>
      </c>
      <c r="S3510" s="84" t="str">
        <f t="shared" si="380"/>
        <v/>
      </c>
      <c r="T3510" s="84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4" t="str">
        <f t="shared" si="385"/>
        <v/>
      </c>
      <c r="B3511" s="84" t="str">
        <f t="shared" si="386"/>
        <v/>
      </c>
      <c r="S3511" s="84" t="str">
        <f t="shared" si="380"/>
        <v/>
      </c>
      <c r="T3511" s="84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4" t="str">
        <f t="shared" si="385"/>
        <v/>
      </c>
      <c r="B3512" s="84" t="str">
        <f t="shared" si="386"/>
        <v/>
      </c>
      <c r="S3512" s="84" t="str">
        <f t="shared" si="380"/>
        <v/>
      </c>
      <c r="T3512" s="84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4" t="str">
        <f t="shared" si="385"/>
        <v/>
      </c>
      <c r="B3513" s="84" t="str">
        <f t="shared" si="386"/>
        <v/>
      </c>
      <c r="S3513" s="84" t="str">
        <f t="shared" si="380"/>
        <v/>
      </c>
      <c r="T3513" s="84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4" t="str">
        <f t="shared" si="385"/>
        <v/>
      </c>
      <c r="B3514" s="84" t="str">
        <f t="shared" si="386"/>
        <v/>
      </c>
      <c r="S3514" s="84" t="str">
        <f t="shared" si="380"/>
        <v/>
      </c>
      <c r="T3514" s="84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4" t="str">
        <f t="shared" si="385"/>
        <v/>
      </c>
      <c r="B3515" s="84" t="str">
        <f t="shared" si="386"/>
        <v/>
      </c>
      <c r="S3515" s="84" t="str">
        <f t="shared" si="380"/>
        <v/>
      </c>
      <c r="T3515" s="84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4" t="str">
        <f t="shared" si="385"/>
        <v/>
      </c>
      <c r="B3516" s="84" t="str">
        <f t="shared" si="386"/>
        <v/>
      </c>
      <c r="S3516" s="84" t="str">
        <f t="shared" si="380"/>
        <v/>
      </c>
      <c r="T3516" s="84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4" t="str">
        <f t="shared" si="385"/>
        <v/>
      </c>
      <c r="B3517" s="84" t="str">
        <f t="shared" si="386"/>
        <v/>
      </c>
      <c r="S3517" s="84" t="str">
        <f t="shared" si="380"/>
        <v/>
      </c>
      <c r="T3517" s="84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4" t="str">
        <f t="shared" si="385"/>
        <v/>
      </c>
      <c r="B3518" s="84" t="str">
        <f t="shared" si="386"/>
        <v/>
      </c>
      <c r="S3518" s="84" t="str">
        <f t="shared" si="380"/>
        <v/>
      </c>
      <c r="T3518" s="84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4" t="str">
        <f t="shared" si="385"/>
        <v/>
      </c>
      <c r="B3519" s="84" t="str">
        <f t="shared" si="386"/>
        <v/>
      </c>
      <c r="S3519" s="84" t="str">
        <f t="shared" si="380"/>
        <v/>
      </c>
      <c r="T3519" s="84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4" t="str">
        <f t="shared" si="385"/>
        <v/>
      </c>
      <c r="B3520" s="84" t="str">
        <f t="shared" si="386"/>
        <v/>
      </c>
      <c r="S3520" s="84" t="str">
        <f t="shared" si="380"/>
        <v/>
      </c>
      <c r="T3520" s="84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4" t="str">
        <f t="shared" si="385"/>
        <v/>
      </c>
      <c r="B3521" s="84" t="str">
        <f t="shared" si="386"/>
        <v/>
      </c>
      <c r="S3521" s="84" t="str">
        <f t="shared" si="380"/>
        <v/>
      </c>
      <c r="T3521" s="84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4" t="str">
        <f t="shared" si="385"/>
        <v/>
      </c>
      <c r="B3522" s="84" t="str">
        <f t="shared" si="386"/>
        <v/>
      </c>
      <c r="S3522" s="84" t="str">
        <f t="shared" ref="S3522:S3585" si="387">IF(A3522&lt;&gt;"",IF(FIND(" ",G3522)&gt;=1,MID(G3522,FIND(" ",G3522)+1,LEN(G3522)),""),"")</f>
        <v/>
      </c>
      <c r="T3522" s="84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4" t="str">
        <f t="shared" si="385"/>
        <v/>
      </c>
      <c r="B3523" s="84" t="str">
        <f t="shared" si="386"/>
        <v/>
      </c>
      <c r="S3523" s="84" t="str">
        <f t="shared" si="387"/>
        <v/>
      </c>
      <c r="T3523" s="84" t="str">
        <f t="shared" ref="T3523:T3586" si="388">IF(H3523&lt;&gt;"",H3523,"")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4" t="str">
        <f t="shared" si="385"/>
        <v/>
      </c>
      <c r="B3524" s="84" t="str">
        <f t="shared" si="386"/>
        <v/>
      </c>
      <c r="S3524" s="84" t="str">
        <f t="shared" si="387"/>
        <v/>
      </c>
      <c r="T3524" s="84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4" t="str">
        <f t="shared" si="385"/>
        <v/>
      </c>
      <c r="B3525" s="84" t="str">
        <f t="shared" si="386"/>
        <v/>
      </c>
      <c r="S3525" s="84" t="str">
        <f t="shared" si="387"/>
        <v/>
      </c>
      <c r="T3525" s="84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4" t="str">
        <f t="shared" si="385"/>
        <v/>
      </c>
      <c r="B3526" s="84" t="str">
        <f t="shared" si="386"/>
        <v/>
      </c>
      <c r="S3526" s="84" t="str">
        <f t="shared" si="387"/>
        <v/>
      </c>
      <c r="T3526" s="84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4" t="str">
        <f t="shared" si="385"/>
        <v/>
      </c>
      <c r="B3527" s="84" t="str">
        <f t="shared" si="386"/>
        <v/>
      </c>
      <c r="S3527" s="84" t="str">
        <f t="shared" si="387"/>
        <v/>
      </c>
      <c r="T3527" s="84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4" t="str">
        <f t="shared" si="385"/>
        <v/>
      </c>
      <c r="B3528" s="84" t="str">
        <f t="shared" si="386"/>
        <v/>
      </c>
      <c r="S3528" s="84" t="str">
        <f t="shared" si="387"/>
        <v/>
      </c>
      <c r="T3528" s="84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4" t="str">
        <f t="shared" si="385"/>
        <v/>
      </c>
      <c r="B3529" s="84" t="str">
        <f t="shared" si="386"/>
        <v/>
      </c>
      <c r="S3529" s="84" t="str">
        <f t="shared" si="387"/>
        <v/>
      </c>
      <c r="T3529" s="84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4" t="str">
        <f t="shared" si="385"/>
        <v/>
      </c>
      <c r="B3530" s="84" t="str">
        <f t="shared" si="386"/>
        <v/>
      </c>
      <c r="S3530" s="84" t="str">
        <f t="shared" si="387"/>
        <v/>
      </c>
      <c r="T3530" s="84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4" t="str">
        <f t="shared" si="385"/>
        <v/>
      </c>
      <c r="B3531" s="84" t="str">
        <f t="shared" si="386"/>
        <v/>
      </c>
      <c r="S3531" s="84" t="str">
        <f t="shared" si="387"/>
        <v/>
      </c>
      <c r="T3531" s="84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4" t="str">
        <f t="shared" si="385"/>
        <v/>
      </c>
      <c r="B3532" s="84" t="str">
        <f t="shared" si="386"/>
        <v/>
      </c>
      <c r="S3532" s="84" t="str">
        <f t="shared" si="387"/>
        <v/>
      </c>
      <c r="T3532" s="84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4" t="str">
        <f t="shared" si="385"/>
        <v/>
      </c>
      <c r="B3533" s="84" t="str">
        <f t="shared" si="386"/>
        <v/>
      </c>
      <c r="S3533" s="84" t="str">
        <f t="shared" si="387"/>
        <v/>
      </c>
      <c r="T3533" s="84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4" t="str">
        <f t="shared" si="385"/>
        <v/>
      </c>
      <c r="B3534" s="84" t="str">
        <f t="shared" si="386"/>
        <v/>
      </c>
      <c r="S3534" s="84" t="str">
        <f t="shared" si="387"/>
        <v/>
      </c>
      <c r="T3534" s="84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4" t="str">
        <f t="shared" si="385"/>
        <v/>
      </c>
      <c r="B3535" s="84" t="str">
        <f t="shared" si="386"/>
        <v/>
      </c>
      <c r="S3535" s="84" t="str">
        <f t="shared" si="387"/>
        <v/>
      </c>
      <c r="T3535" s="84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4" t="str">
        <f t="shared" si="385"/>
        <v/>
      </c>
      <c r="B3536" s="84" t="str">
        <f t="shared" si="386"/>
        <v/>
      </c>
      <c r="S3536" s="84" t="str">
        <f t="shared" si="387"/>
        <v/>
      </c>
      <c r="T3536" s="84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4" t="str">
        <f t="shared" si="385"/>
        <v/>
      </c>
      <c r="B3537" s="84" t="str">
        <f t="shared" si="386"/>
        <v/>
      </c>
      <c r="S3537" s="84" t="str">
        <f t="shared" si="387"/>
        <v/>
      </c>
      <c r="T3537" s="84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4" t="str">
        <f t="shared" si="385"/>
        <v/>
      </c>
      <c r="B3538" s="84" t="str">
        <f t="shared" si="386"/>
        <v/>
      </c>
      <c r="S3538" s="84" t="str">
        <f t="shared" si="387"/>
        <v/>
      </c>
      <c r="T3538" s="84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4" t="str">
        <f t="shared" si="385"/>
        <v/>
      </c>
      <c r="B3539" s="84" t="str">
        <f t="shared" si="386"/>
        <v/>
      </c>
      <c r="S3539" s="84" t="str">
        <f t="shared" si="387"/>
        <v/>
      </c>
      <c r="T3539" s="84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4" t="str">
        <f t="shared" si="385"/>
        <v/>
      </c>
      <c r="B3540" s="84" t="str">
        <f t="shared" si="386"/>
        <v/>
      </c>
      <c r="S3540" s="84" t="str">
        <f t="shared" si="387"/>
        <v/>
      </c>
      <c r="T3540" s="84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4" t="str">
        <f t="shared" si="385"/>
        <v/>
      </c>
      <c r="B3541" s="84" t="str">
        <f t="shared" si="386"/>
        <v/>
      </c>
      <c r="S3541" s="84" t="str">
        <f t="shared" si="387"/>
        <v/>
      </c>
      <c r="T3541" s="84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4" t="str">
        <f t="shared" si="385"/>
        <v/>
      </c>
      <c r="B3542" s="84" t="str">
        <f t="shared" si="386"/>
        <v/>
      </c>
      <c r="S3542" s="84" t="str">
        <f t="shared" si="387"/>
        <v/>
      </c>
      <c r="T3542" s="84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4" t="str">
        <f t="shared" si="385"/>
        <v/>
      </c>
      <c r="B3543" s="84" t="str">
        <f t="shared" si="386"/>
        <v/>
      </c>
      <c r="S3543" s="84" t="str">
        <f t="shared" si="387"/>
        <v/>
      </c>
      <c r="T3543" s="84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4" t="str">
        <f t="shared" si="385"/>
        <v/>
      </c>
      <c r="B3544" s="84" t="str">
        <f t="shared" si="386"/>
        <v/>
      </c>
      <c r="S3544" s="84" t="str">
        <f t="shared" si="387"/>
        <v/>
      </c>
      <c r="T3544" s="84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4" t="str">
        <f t="shared" si="385"/>
        <v/>
      </c>
      <c r="B3545" s="84" t="str">
        <f t="shared" si="386"/>
        <v/>
      </c>
      <c r="S3545" s="84" t="str">
        <f t="shared" si="387"/>
        <v/>
      </c>
      <c r="T3545" s="84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4" t="str">
        <f t="shared" si="385"/>
        <v/>
      </c>
      <c r="B3546" s="84" t="str">
        <f t="shared" si="386"/>
        <v/>
      </c>
      <c r="S3546" s="84" t="str">
        <f t="shared" si="387"/>
        <v/>
      </c>
      <c r="T3546" s="84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4" t="str">
        <f t="shared" si="385"/>
        <v/>
      </c>
      <c r="B3547" s="84" t="str">
        <f t="shared" si="386"/>
        <v/>
      </c>
      <c r="S3547" s="84" t="str">
        <f t="shared" si="387"/>
        <v/>
      </c>
      <c r="T3547" s="84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4" t="str">
        <f t="shared" si="385"/>
        <v/>
      </c>
      <c r="B3548" s="84" t="str">
        <f t="shared" si="386"/>
        <v/>
      </c>
      <c r="S3548" s="84" t="str">
        <f t="shared" si="387"/>
        <v/>
      </c>
      <c r="T3548" s="84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4" t="str">
        <f t="shared" si="385"/>
        <v/>
      </c>
      <c r="B3549" s="84" t="str">
        <f t="shared" si="386"/>
        <v/>
      </c>
      <c r="S3549" s="84" t="str">
        <f t="shared" si="387"/>
        <v/>
      </c>
      <c r="T3549" s="84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4" t="str">
        <f t="shared" si="385"/>
        <v/>
      </c>
      <c r="B3550" s="84" t="str">
        <f t="shared" si="386"/>
        <v/>
      </c>
      <c r="S3550" s="84" t="str">
        <f t="shared" si="387"/>
        <v/>
      </c>
      <c r="T3550" s="84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4" t="str">
        <f t="shared" si="385"/>
        <v/>
      </c>
      <c r="B3551" s="84" t="str">
        <f t="shared" si="386"/>
        <v/>
      </c>
      <c r="S3551" s="84" t="str">
        <f t="shared" si="387"/>
        <v/>
      </c>
      <c r="T3551" s="84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4" t="str">
        <f t="shared" si="385"/>
        <v/>
      </c>
      <c r="B3552" s="84" t="str">
        <f t="shared" si="386"/>
        <v/>
      </c>
      <c r="S3552" s="84" t="str">
        <f t="shared" si="387"/>
        <v/>
      </c>
      <c r="T3552" s="84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4" t="str">
        <f t="shared" ref="A3553:A3616" si="392">IF(G3553&amp;Q3553&lt;&gt;"",IF(FIND(" ",G3553)&gt;=1,MID(G3553,1,FIND(" ",G3553)-1)&amp;Q3553,G3553&amp;Q3553),"")</f>
        <v/>
      </c>
      <c r="B3553" s="84" t="str">
        <f t="shared" ref="B3553:B3616" si="393">IF(C3553&lt;&gt;"",LEFT(C3553,9),"")</f>
        <v/>
      </c>
      <c r="S3553" s="84" t="str">
        <f t="shared" si="387"/>
        <v/>
      </c>
      <c r="T3553" s="84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4" t="str">
        <f t="shared" si="392"/>
        <v/>
      </c>
      <c r="B3554" s="84" t="str">
        <f t="shared" si="393"/>
        <v/>
      </c>
      <c r="S3554" s="84" t="str">
        <f t="shared" si="387"/>
        <v/>
      </c>
      <c r="T3554" s="84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4" t="str">
        <f t="shared" si="392"/>
        <v/>
      </c>
      <c r="B3555" s="84" t="str">
        <f t="shared" si="393"/>
        <v/>
      </c>
      <c r="S3555" s="84" t="str">
        <f t="shared" si="387"/>
        <v/>
      </c>
      <c r="T3555" s="84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4" t="str">
        <f t="shared" si="392"/>
        <v/>
      </c>
      <c r="B3556" s="84" t="str">
        <f t="shared" si="393"/>
        <v/>
      </c>
      <c r="S3556" s="84" t="str">
        <f t="shared" si="387"/>
        <v/>
      </c>
      <c r="T3556" s="84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4" t="str">
        <f t="shared" si="392"/>
        <v/>
      </c>
      <c r="B3557" s="84" t="str">
        <f t="shared" si="393"/>
        <v/>
      </c>
      <c r="S3557" s="84" t="str">
        <f t="shared" si="387"/>
        <v/>
      </c>
      <c r="T3557" s="84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4" t="str">
        <f t="shared" si="392"/>
        <v/>
      </c>
      <c r="B3558" s="84" t="str">
        <f t="shared" si="393"/>
        <v/>
      </c>
      <c r="S3558" s="84" t="str">
        <f t="shared" si="387"/>
        <v/>
      </c>
      <c r="T3558" s="84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4" t="str">
        <f t="shared" si="392"/>
        <v/>
      </c>
      <c r="B3559" s="84" t="str">
        <f t="shared" si="393"/>
        <v/>
      </c>
      <c r="S3559" s="84" t="str">
        <f t="shared" si="387"/>
        <v/>
      </c>
      <c r="T3559" s="84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4" t="str">
        <f t="shared" si="392"/>
        <v/>
      </c>
      <c r="B3560" s="84" t="str">
        <f t="shared" si="393"/>
        <v/>
      </c>
      <c r="S3560" s="84" t="str">
        <f t="shared" si="387"/>
        <v/>
      </c>
      <c r="T3560" s="84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4" t="str">
        <f t="shared" si="392"/>
        <v/>
      </c>
      <c r="B3561" s="84" t="str">
        <f t="shared" si="393"/>
        <v/>
      </c>
      <c r="S3561" s="84" t="str">
        <f t="shared" si="387"/>
        <v/>
      </c>
      <c r="T3561" s="84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4" t="str">
        <f t="shared" si="392"/>
        <v/>
      </c>
      <c r="B3562" s="84" t="str">
        <f t="shared" si="393"/>
        <v/>
      </c>
      <c r="S3562" s="84" t="str">
        <f t="shared" si="387"/>
        <v/>
      </c>
      <c r="T3562" s="84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4" t="str">
        <f t="shared" si="392"/>
        <v/>
      </c>
      <c r="B3563" s="84" t="str">
        <f t="shared" si="393"/>
        <v/>
      </c>
      <c r="S3563" s="84" t="str">
        <f t="shared" si="387"/>
        <v/>
      </c>
      <c r="T3563" s="84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4" t="str">
        <f t="shared" si="392"/>
        <v/>
      </c>
      <c r="B3564" s="84" t="str">
        <f t="shared" si="393"/>
        <v/>
      </c>
      <c r="S3564" s="84" t="str">
        <f t="shared" si="387"/>
        <v/>
      </c>
      <c r="T3564" s="84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4" t="str">
        <f t="shared" si="392"/>
        <v/>
      </c>
      <c r="B3565" s="84" t="str">
        <f t="shared" si="393"/>
        <v/>
      </c>
      <c r="S3565" s="84" t="str">
        <f t="shared" si="387"/>
        <v/>
      </c>
      <c r="T3565" s="84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4" t="str">
        <f t="shared" si="392"/>
        <v/>
      </c>
      <c r="B3566" s="84" t="str">
        <f t="shared" si="393"/>
        <v/>
      </c>
      <c r="S3566" s="84" t="str">
        <f t="shared" si="387"/>
        <v/>
      </c>
      <c r="T3566" s="84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4" t="str">
        <f t="shared" si="392"/>
        <v/>
      </c>
      <c r="B3567" s="84" t="str">
        <f t="shared" si="393"/>
        <v/>
      </c>
      <c r="S3567" s="84" t="str">
        <f t="shared" si="387"/>
        <v/>
      </c>
      <c r="T3567" s="84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4" t="str">
        <f t="shared" si="392"/>
        <v/>
      </c>
      <c r="B3568" s="84" t="str">
        <f t="shared" si="393"/>
        <v/>
      </c>
      <c r="S3568" s="84" t="str">
        <f t="shared" si="387"/>
        <v/>
      </c>
      <c r="T3568" s="84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4" t="str">
        <f t="shared" si="392"/>
        <v/>
      </c>
      <c r="B3569" s="84" t="str">
        <f t="shared" si="393"/>
        <v/>
      </c>
      <c r="S3569" s="84" t="str">
        <f t="shared" si="387"/>
        <v/>
      </c>
      <c r="T3569" s="84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4" t="str">
        <f t="shared" si="392"/>
        <v/>
      </c>
      <c r="B3570" s="84" t="str">
        <f t="shared" si="393"/>
        <v/>
      </c>
      <c r="S3570" s="84" t="str">
        <f t="shared" si="387"/>
        <v/>
      </c>
      <c r="T3570" s="84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4" t="str">
        <f t="shared" si="392"/>
        <v/>
      </c>
      <c r="B3571" s="84" t="str">
        <f t="shared" si="393"/>
        <v/>
      </c>
      <c r="S3571" s="84" t="str">
        <f t="shared" si="387"/>
        <v/>
      </c>
      <c r="T3571" s="84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4" t="str">
        <f t="shared" si="392"/>
        <v/>
      </c>
      <c r="B3572" s="84" t="str">
        <f t="shared" si="393"/>
        <v/>
      </c>
      <c r="S3572" s="84" t="str">
        <f t="shared" si="387"/>
        <v/>
      </c>
      <c r="T3572" s="84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4" t="str">
        <f t="shared" si="392"/>
        <v/>
      </c>
      <c r="B3573" s="84" t="str">
        <f t="shared" si="393"/>
        <v/>
      </c>
      <c r="S3573" s="84" t="str">
        <f t="shared" si="387"/>
        <v/>
      </c>
      <c r="T3573" s="84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4" t="str">
        <f t="shared" si="392"/>
        <v/>
      </c>
      <c r="B3574" s="84" t="str">
        <f t="shared" si="393"/>
        <v/>
      </c>
      <c r="S3574" s="84" t="str">
        <f t="shared" si="387"/>
        <v/>
      </c>
      <c r="T3574" s="84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4" t="str">
        <f t="shared" si="392"/>
        <v/>
      </c>
      <c r="B3575" s="84" t="str">
        <f t="shared" si="393"/>
        <v/>
      </c>
      <c r="S3575" s="84" t="str">
        <f t="shared" si="387"/>
        <v/>
      </c>
      <c r="T3575" s="84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4" t="str">
        <f t="shared" si="392"/>
        <v/>
      </c>
      <c r="B3576" s="84" t="str">
        <f t="shared" si="393"/>
        <v/>
      </c>
      <c r="S3576" s="84" t="str">
        <f t="shared" si="387"/>
        <v/>
      </c>
      <c r="T3576" s="84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4" t="str">
        <f t="shared" si="392"/>
        <v/>
      </c>
      <c r="B3577" s="84" t="str">
        <f t="shared" si="393"/>
        <v/>
      </c>
      <c r="S3577" s="84" t="str">
        <f t="shared" si="387"/>
        <v/>
      </c>
      <c r="T3577" s="84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4" t="str">
        <f t="shared" si="392"/>
        <v/>
      </c>
      <c r="B3578" s="84" t="str">
        <f t="shared" si="393"/>
        <v/>
      </c>
      <c r="S3578" s="84" t="str">
        <f t="shared" si="387"/>
        <v/>
      </c>
      <c r="T3578" s="84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4" t="str">
        <f t="shared" si="392"/>
        <v/>
      </c>
      <c r="B3579" s="84" t="str">
        <f t="shared" si="393"/>
        <v/>
      </c>
      <c r="S3579" s="84" t="str">
        <f t="shared" si="387"/>
        <v/>
      </c>
      <c r="T3579" s="84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4" t="str">
        <f t="shared" si="392"/>
        <v/>
      </c>
      <c r="B3580" s="84" t="str">
        <f t="shared" si="393"/>
        <v/>
      </c>
      <c r="S3580" s="84" t="str">
        <f t="shared" si="387"/>
        <v/>
      </c>
      <c r="T3580" s="84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4" t="str">
        <f t="shared" si="392"/>
        <v/>
      </c>
      <c r="B3581" s="84" t="str">
        <f t="shared" si="393"/>
        <v/>
      </c>
      <c r="S3581" s="84" t="str">
        <f t="shared" si="387"/>
        <v/>
      </c>
      <c r="T3581" s="84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4" t="str">
        <f t="shared" si="392"/>
        <v/>
      </c>
      <c r="B3582" s="84" t="str">
        <f t="shared" si="393"/>
        <v/>
      </c>
      <c r="S3582" s="84" t="str">
        <f t="shared" si="387"/>
        <v/>
      </c>
      <c r="T3582" s="84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4" t="str">
        <f t="shared" si="392"/>
        <v/>
      </c>
      <c r="B3583" s="84" t="str">
        <f t="shared" si="393"/>
        <v/>
      </c>
      <c r="S3583" s="84" t="str">
        <f t="shared" si="387"/>
        <v/>
      </c>
      <c r="T3583" s="84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4" t="str">
        <f t="shared" si="392"/>
        <v/>
      </c>
      <c r="B3584" s="84" t="str">
        <f t="shared" si="393"/>
        <v/>
      </c>
      <c r="S3584" s="84" t="str">
        <f t="shared" si="387"/>
        <v/>
      </c>
      <c r="T3584" s="84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4" t="str">
        <f t="shared" si="392"/>
        <v/>
      </c>
      <c r="B3585" s="84" t="str">
        <f t="shared" si="393"/>
        <v/>
      </c>
      <c r="S3585" s="84" t="str">
        <f t="shared" si="387"/>
        <v/>
      </c>
      <c r="T3585" s="84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4" t="str">
        <f t="shared" si="392"/>
        <v/>
      </c>
      <c r="B3586" s="84" t="str">
        <f t="shared" si="393"/>
        <v/>
      </c>
      <c r="S3586" s="84" t="str">
        <f t="shared" ref="S3586:S3649" si="394">IF(A3586&lt;&gt;"",IF(FIND(" ",G3586)&gt;=1,MID(G3586,FIND(" ",G3586)+1,LEN(G3586)),""),"")</f>
        <v/>
      </c>
      <c r="T3586" s="84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4" t="str">
        <f t="shared" si="392"/>
        <v/>
      </c>
      <c r="B3587" s="84" t="str">
        <f t="shared" si="393"/>
        <v/>
      </c>
      <c r="S3587" s="84" t="str">
        <f t="shared" si="394"/>
        <v/>
      </c>
      <c r="T3587" s="84" t="str">
        <f t="shared" ref="T3587:T3650" si="395">IF(H3587&lt;&gt;"",H3587,"")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4" t="str">
        <f t="shared" si="392"/>
        <v/>
      </c>
      <c r="B3588" s="84" t="str">
        <f t="shared" si="393"/>
        <v/>
      </c>
      <c r="S3588" s="84" t="str">
        <f t="shared" si="394"/>
        <v/>
      </c>
      <c r="T3588" s="84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4" t="str">
        <f t="shared" si="392"/>
        <v/>
      </c>
      <c r="B3589" s="84" t="str">
        <f t="shared" si="393"/>
        <v/>
      </c>
      <c r="S3589" s="84" t="str">
        <f t="shared" si="394"/>
        <v/>
      </c>
      <c r="T3589" s="84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4" t="str">
        <f t="shared" si="392"/>
        <v/>
      </c>
      <c r="B3590" s="84" t="str">
        <f t="shared" si="393"/>
        <v/>
      </c>
      <c r="S3590" s="84" t="str">
        <f t="shared" si="394"/>
        <v/>
      </c>
      <c r="T3590" s="84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4" t="str">
        <f t="shared" si="392"/>
        <v/>
      </c>
      <c r="B3591" s="84" t="str">
        <f t="shared" si="393"/>
        <v/>
      </c>
      <c r="S3591" s="84" t="str">
        <f t="shared" si="394"/>
        <v/>
      </c>
      <c r="T3591" s="84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4" t="str">
        <f t="shared" si="392"/>
        <v/>
      </c>
      <c r="B3592" s="84" t="str">
        <f t="shared" si="393"/>
        <v/>
      </c>
      <c r="S3592" s="84" t="str">
        <f t="shared" si="394"/>
        <v/>
      </c>
      <c r="T3592" s="84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4" t="str">
        <f t="shared" si="392"/>
        <v/>
      </c>
      <c r="B3593" s="84" t="str">
        <f t="shared" si="393"/>
        <v/>
      </c>
      <c r="S3593" s="84" t="str">
        <f t="shared" si="394"/>
        <v/>
      </c>
      <c r="T3593" s="84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4" t="str">
        <f t="shared" si="392"/>
        <v/>
      </c>
      <c r="B3594" s="84" t="str">
        <f t="shared" si="393"/>
        <v/>
      </c>
      <c r="S3594" s="84" t="str">
        <f t="shared" si="394"/>
        <v/>
      </c>
      <c r="T3594" s="84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4" t="str">
        <f t="shared" si="392"/>
        <v/>
      </c>
      <c r="B3595" s="84" t="str">
        <f t="shared" si="393"/>
        <v/>
      </c>
      <c r="S3595" s="84" t="str">
        <f t="shared" si="394"/>
        <v/>
      </c>
      <c r="T3595" s="84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4" t="str">
        <f t="shared" si="392"/>
        <v/>
      </c>
      <c r="B3596" s="84" t="str">
        <f t="shared" si="393"/>
        <v/>
      </c>
      <c r="S3596" s="84" t="str">
        <f t="shared" si="394"/>
        <v/>
      </c>
      <c r="T3596" s="84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4" t="str">
        <f t="shared" si="392"/>
        <v/>
      </c>
      <c r="B3597" s="84" t="str">
        <f t="shared" si="393"/>
        <v/>
      </c>
      <c r="S3597" s="84" t="str">
        <f t="shared" si="394"/>
        <v/>
      </c>
      <c r="T3597" s="84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4" t="str">
        <f t="shared" si="392"/>
        <v/>
      </c>
      <c r="B3598" s="84" t="str">
        <f t="shared" si="393"/>
        <v/>
      </c>
      <c r="S3598" s="84" t="str">
        <f t="shared" si="394"/>
        <v/>
      </c>
      <c r="T3598" s="84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4" t="str">
        <f t="shared" si="392"/>
        <v/>
      </c>
      <c r="B3599" s="84" t="str">
        <f t="shared" si="393"/>
        <v/>
      </c>
      <c r="S3599" s="84" t="str">
        <f t="shared" si="394"/>
        <v/>
      </c>
      <c r="T3599" s="84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4" t="str">
        <f t="shared" si="392"/>
        <v/>
      </c>
      <c r="B3600" s="84" t="str">
        <f t="shared" si="393"/>
        <v/>
      </c>
      <c r="S3600" s="84" t="str">
        <f t="shared" si="394"/>
        <v/>
      </c>
      <c r="T3600" s="84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4" t="str">
        <f t="shared" si="392"/>
        <v/>
      </c>
      <c r="B3601" s="84" t="str">
        <f t="shared" si="393"/>
        <v/>
      </c>
      <c r="S3601" s="84" t="str">
        <f t="shared" si="394"/>
        <v/>
      </c>
      <c r="T3601" s="84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4" t="str">
        <f t="shared" si="392"/>
        <v/>
      </c>
      <c r="B3602" s="84" t="str">
        <f t="shared" si="393"/>
        <v/>
      </c>
      <c r="S3602" s="84" t="str">
        <f t="shared" si="394"/>
        <v/>
      </c>
      <c r="T3602" s="84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4" t="str">
        <f t="shared" si="392"/>
        <v/>
      </c>
      <c r="B3603" s="84" t="str">
        <f t="shared" si="393"/>
        <v/>
      </c>
      <c r="S3603" s="84" t="str">
        <f t="shared" si="394"/>
        <v/>
      </c>
      <c r="T3603" s="84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4" t="str">
        <f t="shared" si="392"/>
        <v/>
      </c>
      <c r="B3604" s="84" t="str">
        <f t="shared" si="393"/>
        <v/>
      </c>
      <c r="S3604" s="84" t="str">
        <f t="shared" si="394"/>
        <v/>
      </c>
      <c r="T3604" s="84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4" t="str">
        <f t="shared" si="392"/>
        <v/>
      </c>
      <c r="B3605" s="84" t="str">
        <f t="shared" si="393"/>
        <v/>
      </c>
      <c r="S3605" s="84" t="str">
        <f t="shared" si="394"/>
        <v/>
      </c>
      <c r="T3605" s="84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4" t="str">
        <f t="shared" si="392"/>
        <v/>
      </c>
      <c r="B3606" s="84" t="str">
        <f t="shared" si="393"/>
        <v/>
      </c>
      <c r="S3606" s="84" t="str">
        <f t="shared" si="394"/>
        <v/>
      </c>
      <c r="T3606" s="84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4" t="str">
        <f t="shared" si="392"/>
        <v/>
      </c>
      <c r="B3607" s="84" t="str">
        <f t="shared" si="393"/>
        <v/>
      </c>
      <c r="S3607" s="84" t="str">
        <f t="shared" si="394"/>
        <v/>
      </c>
      <c r="T3607" s="84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4" t="str">
        <f t="shared" si="392"/>
        <v/>
      </c>
      <c r="B3608" s="84" t="str">
        <f t="shared" si="393"/>
        <v/>
      </c>
      <c r="S3608" s="84" t="str">
        <f t="shared" si="394"/>
        <v/>
      </c>
      <c r="T3608" s="84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4" t="str">
        <f t="shared" si="392"/>
        <v/>
      </c>
      <c r="B3609" s="84" t="str">
        <f t="shared" si="393"/>
        <v/>
      </c>
      <c r="S3609" s="84" t="str">
        <f t="shared" si="394"/>
        <v/>
      </c>
      <c r="T3609" s="84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4" t="str">
        <f t="shared" si="392"/>
        <v/>
      </c>
      <c r="B3610" s="84" t="str">
        <f t="shared" si="393"/>
        <v/>
      </c>
      <c r="S3610" s="84" t="str">
        <f t="shared" si="394"/>
        <v/>
      </c>
      <c r="T3610" s="84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4" t="str">
        <f t="shared" si="392"/>
        <v/>
      </c>
      <c r="B3611" s="84" t="str">
        <f t="shared" si="393"/>
        <v/>
      </c>
      <c r="S3611" s="84" t="str">
        <f t="shared" si="394"/>
        <v/>
      </c>
      <c r="T3611" s="84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4" t="str">
        <f t="shared" si="392"/>
        <v/>
      </c>
      <c r="B3612" s="84" t="str">
        <f t="shared" si="393"/>
        <v/>
      </c>
      <c r="S3612" s="84" t="str">
        <f t="shared" si="394"/>
        <v/>
      </c>
      <c r="T3612" s="84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4" t="str">
        <f t="shared" si="392"/>
        <v/>
      </c>
      <c r="B3613" s="84" t="str">
        <f t="shared" si="393"/>
        <v/>
      </c>
      <c r="S3613" s="84" t="str">
        <f t="shared" si="394"/>
        <v/>
      </c>
      <c r="T3613" s="84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4" t="str">
        <f t="shared" si="392"/>
        <v/>
      </c>
      <c r="B3614" s="84" t="str">
        <f t="shared" si="393"/>
        <v/>
      </c>
      <c r="S3614" s="84" t="str">
        <f t="shared" si="394"/>
        <v/>
      </c>
      <c r="T3614" s="84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4" t="str">
        <f t="shared" si="392"/>
        <v/>
      </c>
      <c r="B3615" s="84" t="str">
        <f t="shared" si="393"/>
        <v/>
      </c>
      <c r="S3615" s="84" t="str">
        <f t="shared" si="394"/>
        <v/>
      </c>
      <c r="T3615" s="84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4" t="str">
        <f t="shared" si="392"/>
        <v/>
      </c>
      <c r="B3616" s="84" t="str">
        <f t="shared" si="393"/>
        <v/>
      </c>
      <c r="S3616" s="84" t="str">
        <f t="shared" si="394"/>
        <v/>
      </c>
      <c r="T3616" s="84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4" t="str">
        <f t="shared" ref="A3617:A3680" si="399">IF(G3617&amp;Q3617&lt;&gt;"",IF(FIND(" ",G3617)&gt;=1,MID(G3617,1,FIND(" ",G3617)-1)&amp;Q3617,G3617&amp;Q3617),"")</f>
        <v/>
      </c>
      <c r="B3617" s="84" t="str">
        <f t="shared" ref="B3617:B3680" si="400">IF(C3617&lt;&gt;"",LEFT(C3617,9),"")</f>
        <v/>
      </c>
      <c r="S3617" s="84" t="str">
        <f t="shared" si="394"/>
        <v/>
      </c>
      <c r="T3617" s="84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4" t="str">
        <f t="shared" si="399"/>
        <v/>
      </c>
      <c r="B3618" s="84" t="str">
        <f t="shared" si="400"/>
        <v/>
      </c>
      <c r="S3618" s="84" t="str">
        <f t="shared" si="394"/>
        <v/>
      </c>
      <c r="T3618" s="84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4" t="str">
        <f t="shared" si="399"/>
        <v/>
      </c>
      <c r="B3619" s="84" t="str">
        <f t="shared" si="400"/>
        <v/>
      </c>
      <c r="S3619" s="84" t="str">
        <f t="shared" si="394"/>
        <v/>
      </c>
      <c r="T3619" s="84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4" t="str">
        <f t="shared" si="399"/>
        <v/>
      </c>
      <c r="B3620" s="84" t="str">
        <f t="shared" si="400"/>
        <v/>
      </c>
      <c r="S3620" s="84" t="str">
        <f t="shared" si="394"/>
        <v/>
      </c>
      <c r="T3620" s="84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4" t="str">
        <f t="shared" si="399"/>
        <v/>
      </c>
      <c r="B3621" s="84" t="str">
        <f t="shared" si="400"/>
        <v/>
      </c>
      <c r="S3621" s="84" t="str">
        <f t="shared" si="394"/>
        <v/>
      </c>
      <c r="T3621" s="84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4" t="str">
        <f t="shared" si="399"/>
        <v/>
      </c>
      <c r="B3622" s="84" t="str">
        <f t="shared" si="400"/>
        <v/>
      </c>
      <c r="S3622" s="84" t="str">
        <f t="shared" si="394"/>
        <v/>
      </c>
      <c r="T3622" s="84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4" t="str">
        <f t="shared" si="399"/>
        <v/>
      </c>
      <c r="B3623" s="84" t="str">
        <f t="shared" si="400"/>
        <v/>
      </c>
      <c r="S3623" s="84" t="str">
        <f t="shared" si="394"/>
        <v/>
      </c>
      <c r="T3623" s="84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4" t="str">
        <f t="shared" si="399"/>
        <v/>
      </c>
      <c r="B3624" s="84" t="str">
        <f t="shared" si="400"/>
        <v/>
      </c>
      <c r="S3624" s="84" t="str">
        <f t="shared" si="394"/>
        <v/>
      </c>
      <c r="T3624" s="84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4" t="str">
        <f t="shared" si="399"/>
        <v/>
      </c>
      <c r="B3625" s="84" t="str">
        <f t="shared" si="400"/>
        <v/>
      </c>
      <c r="S3625" s="84" t="str">
        <f t="shared" si="394"/>
        <v/>
      </c>
      <c r="T3625" s="84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4" t="str">
        <f t="shared" si="399"/>
        <v/>
      </c>
      <c r="B3626" s="84" t="str">
        <f t="shared" si="400"/>
        <v/>
      </c>
      <c r="S3626" s="84" t="str">
        <f t="shared" si="394"/>
        <v/>
      </c>
      <c r="T3626" s="84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4" t="str">
        <f t="shared" si="399"/>
        <v/>
      </c>
      <c r="B3627" s="84" t="str">
        <f t="shared" si="400"/>
        <v/>
      </c>
      <c r="S3627" s="84" t="str">
        <f t="shared" si="394"/>
        <v/>
      </c>
      <c r="T3627" s="84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4" t="str">
        <f t="shared" si="399"/>
        <v/>
      </c>
      <c r="B3628" s="84" t="str">
        <f t="shared" si="400"/>
        <v/>
      </c>
      <c r="S3628" s="84" t="str">
        <f t="shared" si="394"/>
        <v/>
      </c>
      <c r="T3628" s="84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4" t="str">
        <f t="shared" si="399"/>
        <v/>
      </c>
      <c r="B3629" s="84" t="str">
        <f t="shared" si="400"/>
        <v/>
      </c>
      <c r="S3629" s="84" t="str">
        <f t="shared" si="394"/>
        <v/>
      </c>
      <c r="T3629" s="84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4" t="str">
        <f t="shared" si="399"/>
        <v/>
      </c>
      <c r="B3630" s="84" t="str">
        <f t="shared" si="400"/>
        <v/>
      </c>
      <c r="S3630" s="84" t="str">
        <f t="shared" si="394"/>
        <v/>
      </c>
      <c r="T3630" s="84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4" t="str">
        <f t="shared" si="399"/>
        <v/>
      </c>
      <c r="B3631" s="84" t="str">
        <f t="shared" si="400"/>
        <v/>
      </c>
      <c r="S3631" s="84" t="str">
        <f t="shared" si="394"/>
        <v/>
      </c>
      <c r="T3631" s="84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4" t="str">
        <f t="shared" si="399"/>
        <v/>
      </c>
      <c r="B3632" s="84" t="str">
        <f t="shared" si="400"/>
        <v/>
      </c>
      <c r="S3632" s="84" t="str">
        <f t="shared" si="394"/>
        <v/>
      </c>
      <c r="T3632" s="84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4" t="str">
        <f t="shared" si="399"/>
        <v/>
      </c>
      <c r="B3633" s="84" t="str">
        <f t="shared" si="400"/>
        <v/>
      </c>
      <c r="S3633" s="84" t="str">
        <f t="shared" si="394"/>
        <v/>
      </c>
      <c r="T3633" s="84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4" t="str">
        <f t="shared" si="399"/>
        <v/>
      </c>
      <c r="B3634" s="84" t="str">
        <f t="shared" si="400"/>
        <v/>
      </c>
      <c r="S3634" s="84" t="str">
        <f t="shared" si="394"/>
        <v/>
      </c>
      <c r="T3634" s="84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4" t="str">
        <f t="shared" si="399"/>
        <v/>
      </c>
      <c r="B3635" s="84" t="str">
        <f t="shared" si="400"/>
        <v/>
      </c>
      <c r="S3635" s="84" t="str">
        <f t="shared" si="394"/>
        <v/>
      </c>
      <c r="T3635" s="84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4" t="str">
        <f t="shared" si="399"/>
        <v/>
      </c>
      <c r="B3636" s="84" t="str">
        <f t="shared" si="400"/>
        <v/>
      </c>
      <c r="S3636" s="84" t="str">
        <f t="shared" si="394"/>
        <v/>
      </c>
      <c r="T3636" s="84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4" t="str">
        <f t="shared" si="399"/>
        <v/>
      </c>
      <c r="B3637" s="84" t="str">
        <f t="shared" si="400"/>
        <v/>
      </c>
      <c r="S3637" s="84" t="str">
        <f t="shared" si="394"/>
        <v/>
      </c>
      <c r="T3637" s="84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4" t="str">
        <f t="shared" si="399"/>
        <v/>
      </c>
      <c r="B3638" s="84" t="str">
        <f t="shared" si="400"/>
        <v/>
      </c>
      <c r="S3638" s="84" t="str">
        <f t="shared" si="394"/>
        <v/>
      </c>
      <c r="T3638" s="84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4" t="str">
        <f t="shared" si="399"/>
        <v/>
      </c>
      <c r="B3639" s="84" t="str">
        <f t="shared" si="400"/>
        <v/>
      </c>
      <c r="S3639" s="84" t="str">
        <f t="shared" si="394"/>
        <v/>
      </c>
      <c r="T3639" s="84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4" t="str">
        <f t="shared" si="399"/>
        <v/>
      </c>
      <c r="B3640" s="84" t="str">
        <f t="shared" si="400"/>
        <v/>
      </c>
      <c r="S3640" s="84" t="str">
        <f t="shared" si="394"/>
        <v/>
      </c>
      <c r="T3640" s="84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4" t="str">
        <f t="shared" si="399"/>
        <v/>
      </c>
      <c r="B3641" s="84" t="str">
        <f t="shared" si="400"/>
        <v/>
      </c>
      <c r="S3641" s="84" t="str">
        <f t="shared" si="394"/>
        <v/>
      </c>
      <c r="T3641" s="84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4" t="str">
        <f t="shared" si="399"/>
        <v/>
      </c>
      <c r="B3642" s="84" t="str">
        <f t="shared" si="400"/>
        <v/>
      </c>
      <c r="S3642" s="84" t="str">
        <f t="shared" si="394"/>
        <v/>
      </c>
      <c r="T3642" s="84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4" t="str">
        <f t="shared" si="399"/>
        <v/>
      </c>
      <c r="B3643" s="84" t="str">
        <f t="shared" si="400"/>
        <v/>
      </c>
      <c r="S3643" s="84" t="str">
        <f t="shared" si="394"/>
        <v/>
      </c>
      <c r="T3643" s="84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4" t="str">
        <f t="shared" si="399"/>
        <v/>
      </c>
      <c r="B3644" s="84" t="str">
        <f t="shared" si="400"/>
        <v/>
      </c>
      <c r="S3644" s="84" t="str">
        <f t="shared" si="394"/>
        <v/>
      </c>
      <c r="T3644" s="84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4" t="str">
        <f t="shared" si="399"/>
        <v/>
      </c>
      <c r="B3645" s="84" t="str">
        <f t="shared" si="400"/>
        <v/>
      </c>
      <c r="S3645" s="84" t="str">
        <f t="shared" si="394"/>
        <v/>
      </c>
      <c r="T3645" s="84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4" t="str">
        <f t="shared" si="399"/>
        <v/>
      </c>
      <c r="B3646" s="84" t="str">
        <f t="shared" si="400"/>
        <v/>
      </c>
      <c r="S3646" s="84" t="str">
        <f t="shared" si="394"/>
        <v/>
      </c>
      <c r="T3646" s="84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4" t="str">
        <f t="shared" si="399"/>
        <v/>
      </c>
      <c r="B3647" s="84" t="str">
        <f t="shared" si="400"/>
        <v/>
      </c>
      <c r="S3647" s="84" t="str">
        <f t="shared" si="394"/>
        <v/>
      </c>
      <c r="T3647" s="84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4" t="str">
        <f t="shared" si="399"/>
        <v/>
      </c>
      <c r="B3648" s="84" t="str">
        <f t="shared" si="400"/>
        <v/>
      </c>
      <c r="S3648" s="84" t="str">
        <f t="shared" si="394"/>
        <v/>
      </c>
      <c r="T3648" s="84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4" t="str">
        <f t="shared" si="399"/>
        <v/>
      </c>
      <c r="B3649" s="84" t="str">
        <f t="shared" si="400"/>
        <v/>
      </c>
      <c r="S3649" s="84" t="str">
        <f t="shared" si="394"/>
        <v/>
      </c>
      <c r="T3649" s="84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4" t="str">
        <f t="shared" si="399"/>
        <v/>
      </c>
      <c r="B3650" s="84" t="str">
        <f t="shared" si="400"/>
        <v/>
      </c>
      <c r="S3650" s="84" t="str">
        <f t="shared" ref="S3650:S3713" si="401">IF(A3650&lt;&gt;"",IF(FIND(" ",G3650)&gt;=1,MID(G3650,FIND(" ",G3650)+1,LEN(G3650)),""),"")</f>
        <v/>
      </c>
      <c r="T3650" s="84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4" t="str">
        <f t="shared" si="399"/>
        <v/>
      </c>
      <c r="B3651" s="84" t="str">
        <f t="shared" si="400"/>
        <v/>
      </c>
      <c r="S3651" s="84" t="str">
        <f t="shared" si="401"/>
        <v/>
      </c>
      <c r="T3651" s="84" t="str">
        <f t="shared" ref="T3651:T3714" si="402">IF(H3651&lt;&gt;"",H3651,"")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4" t="str">
        <f t="shared" si="399"/>
        <v/>
      </c>
      <c r="B3652" s="84" t="str">
        <f t="shared" si="400"/>
        <v/>
      </c>
      <c r="S3652" s="84" t="str">
        <f t="shared" si="401"/>
        <v/>
      </c>
      <c r="T3652" s="84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4" t="str">
        <f t="shared" si="399"/>
        <v/>
      </c>
      <c r="B3653" s="84" t="str">
        <f t="shared" si="400"/>
        <v/>
      </c>
      <c r="S3653" s="84" t="str">
        <f t="shared" si="401"/>
        <v/>
      </c>
      <c r="T3653" s="84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4" t="str">
        <f t="shared" si="399"/>
        <v/>
      </c>
      <c r="B3654" s="84" t="str">
        <f t="shared" si="400"/>
        <v/>
      </c>
      <c r="S3654" s="84" t="str">
        <f t="shared" si="401"/>
        <v/>
      </c>
      <c r="T3654" s="84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4" t="str">
        <f t="shared" si="399"/>
        <v/>
      </c>
      <c r="B3655" s="84" t="str">
        <f t="shared" si="400"/>
        <v/>
      </c>
      <c r="S3655" s="84" t="str">
        <f t="shared" si="401"/>
        <v/>
      </c>
      <c r="T3655" s="84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4" t="str">
        <f t="shared" si="399"/>
        <v/>
      </c>
      <c r="B3656" s="84" t="str">
        <f t="shared" si="400"/>
        <v/>
      </c>
      <c r="S3656" s="84" t="str">
        <f t="shared" si="401"/>
        <v/>
      </c>
      <c r="T3656" s="84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4" t="str">
        <f t="shared" si="399"/>
        <v/>
      </c>
      <c r="B3657" s="84" t="str">
        <f t="shared" si="400"/>
        <v/>
      </c>
      <c r="S3657" s="84" t="str">
        <f t="shared" si="401"/>
        <v/>
      </c>
      <c r="T3657" s="84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4" t="str">
        <f t="shared" si="399"/>
        <v/>
      </c>
      <c r="B3658" s="84" t="str">
        <f t="shared" si="400"/>
        <v/>
      </c>
      <c r="S3658" s="84" t="str">
        <f t="shared" si="401"/>
        <v/>
      </c>
      <c r="T3658" s="84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4" t="str">
        <f t="shared" si="399"/>
        <v/>
      </c>
      <c r="B3659" s="84" t="str">
        <f t="shared" si="400"/>
        <v/>
      </c>
      <c r="S3659" s="84" t="str">
        <f t="shared" si="401"/>
        <v/>
      </c>
      <c r="T3659" s="84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4" t="str">
        <f t="shared" si="399"/>
        <v/>
      </c>
      <c r="B3660" s="84" t="str">
        <f t="shared" si="400"/>
        <v/>
      </c>
      <c r="S3660" s="84" t="str">
        <f t="shared" si="401"/>
        <v/>
      </c>
      <c r="T3660" s="84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4" t="str">
        <f t="shared" si="399"/>
        <v/>
      </c>
      <c r="B3661" s="84" t="str">
        <f t="shared" si="400"/>
        <v/>
      </c>
      <c r="S3661" s="84" t="str">
        <f t="shared" si="401"/>
        <v/>
      </c>
      <c r="T3661" s="84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4" t="str">
        <f t="shared" si="399"/>
        <v/>
      </c>
      <c r="B3662" s="84" t="str">
        <f t="shared" si="400"/>
        <v/>
      </c>
      <c r="S3662" s="84" t="str">
        <f t="shared" si="401"/>
        <v/>
      </c>
      <c r="T3662" s="84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4" t="str">
        <f t="shared" si="399"/>
        <v/>
      </c>
      <c r="B3663" s="84" t="str">
        <f t="shared" si="400"/>
        <v/>
      </c>
      <c r="S3663" s="84" t="str">
        <f t="shared" si="401"/>
        <v/>
      </c>
      <c r="T3663" s="84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4" t="str">
        <f t="shared" si="399"/>
        <v/>
      </c>
      <c r="B3664" s="84" t="str">
        <f t="shared" si="400"/>
        <v/>
      </c>
      <c r="S3664" s="84" t="str">
        <f t="shared" si="401"/>
        <v/>
      </c>
      <c r="T3664" s="84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4" t="str">
        <f t="shared" si="399"/>
        <v/>
      </c>
      <c r="B3665" s="84" t="str">
        <f t="shared" si="400"/>
        <v/>
      </c>
      <c r="S3665" s="84" t="str">
        <f t="shared" si="401"/>
        <v/>
      </c>
      <c r="T3665" s="84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4" t="str">
        <f t="shared" si="399"/>
        <v/>
      </c>
      <c r="B3666" s="84" t="str">
        <f t="shared" si="400"/>
        <v/>
      </c>
      <c r="S3666" s="84" t="str">
        <f t="shared" si="401"/>
        <v/>
      </c>
      <c r="T3666" s="84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4" t="str">
        <f t="shared" si="399"/>
        <v/>
      </c>
      <c r="B3667" s="84" t="str">
        <f t="shared" si="400"/>
        <v/>
      </c>
      <c r="S3667" s="84" t="str">
        <f t="shared" si="401"/>
        <v/>
      </c>
      <c r="T3667" s="84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4" t="str">
        <f t="shared" si="399"/>
        <v/>
      </c>
      <c r="B3668" s="84" t="str">
        <f t="shared" si="400"/>
        <v/>
      </c>
      <c r="S3668" s="84" t="str">
        <f t="shared" si="401"/>
        <v/>
      </c>
      <c r="T3668" s="84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4" t="str">
        <f t="shared" si="399"/>
        <v/>
      </c>
      <c r="B3669" s="84" t="str">
        <f t="shared" si="400"/>
        <v/>
      </c>
      <c r="S3669" s="84" t="str">
        <f t="shared" si="401"/>
        <v/>
      </c>
      <c r="T3669" s="84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4" t="str">
        <f t="shared" si="399"/>
        <v/>
      </c>
      <c r="B3670" s="84" t="str">
        <f t="shared" si="400"/>
        <v/>
      </c>
      <c r="S3670" s="84" t="str">
        <f t="shared" si="401"/>
        <v/>
      </c>
      <c r="T3670" s="84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4" t="str">
        <f t="shared" si="399"/>
        <v/>
      </c>
      <c r="B3671" s="84" t="str">
        <f t="shared" si="400"/>
        <v/>
      </c>
      <c r="S3671" s="84" t="str">
        <f t="shared" si="401"/>
        <v/>
      </c>
      <c r="T3671" s="84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4" t="str">
        <f t="shared" si="399"/>
        <v/>
      </c>
      <c r="B3672" s="84" t="str">
        <f t="shared" si="400"/>
        <v/>
      </c>
      <c r="S3672" s="84" t="str">
        <f t="shared" si="401"/>
        <v/>
      </c>
      <c r="T3672" s="84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4" t="str">
        <f t="shared" si="399"/>
        <v/>
      </c>
      <c r="B3673" s="84" t="str">
        <f t="shared" si="400"/>
        <v/>
      </c>
      <c r="S3673" s="84" t="str">
        <f t="shared" si="401"/>
        <v/>
      </c>
      <c r="T3673" s="84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4" t="str">
        <f t="shared" si="399"/>
        <v/>
      </c>
      <c r="B3674" s="84" t="str">
        <f t="shared" si="400"/>
        <v/>
      </c>
      <c r="S3674" s="84" t="str">
        <f t="shared" si="401"/>
        <v/>
      </c>
      <c r="T3674" s="84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4" t="str">
        <f t="shared" si="399"/>
        <v/>
      </c>
      <c r="B3675" s="84" t="str">
        <f t="shared" si="400"/>
        <v/>
      </c>
      <c r="S3675" s="84" t="str">
        <f t="shared" si="401"/>
        <v/>
      </c>
      <c r="T3675" s="84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4" t="str">
        <f t="shared" si="399"/>
        <v/>
      </c>
      <c r="B3676" s="84" t="str">
        <f t="shared" si="400"/>
        <v/>
      </c>
      <c r="S3676" s="84" t="str">
        <f t="shared" si="401"/>
        <v/>
      </c>
      <c r="T3676" s="84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4" t="str">
        <f t="shared" si="399"/>
        <v/>
      </c>
      <c r="B3677" s="84" t="str">
        <f t="shared" si="400"/>
        <v/>
      </c>
      <c r="S3677" s="84" t="str">
        <f t="shared" si="401"/>
        <v/>
      </c>
      <c r="T3677" s="84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4" t="str">
        <f t="shared" si="399"/>
        <v/>
      </c>
      <c r="B3678" s="84" t="str">
        <f t="shared" si="400"/>
        <v/>
      </c>
      <c r="S3678" s="84" t="str">
        <f t="shared" si="401"/>
        <v/>
      </c>
      <c r="T3678" s="84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4" t="str">
        <f t="shared" si="399"/>
        <v/>
      </c>
      <c r="B3679" s="84" t="str">
        <f t="shared" si="400"/>
        <v/>
      </c>
      <c r="S3679" s="84" t="str">
        <f t="shared" si="401"/>
        <v/>
      </c>
      <c r="T3679" s="84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4" t="str">
        <f t="shared" si="399"/>
        <v/>
      </c>
      <c r="B3680" s="84" t="str">
        <f t="shared" si="400"/>
        <v/>
      </c>
      <c r="S3680" s="84" t="str">
        <f t="shared" si="401"/>
        <v/>
      </c>
      <c r="T3680" s="84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4" t="str">
        <f t="shared" ref="A3681:A3744" si="406">IF(G3681&amp;Q3681&lt;&gt;"",IF(FIND(" ",G3681)&gt;=1,MID(G3681,1,FIND(" ",G3681)-1)&amp;Q3681,G3681&amp;Q3681),"")</f>
        <v/>
      </c>
      <c r="B3681" s="84" t="str">
        <f t="shared" ref="B3681:B3744" si="407">IF(C3681&lt;&gt;"",LEFT(C3681,9),"")</f>
        <v/>
      </c>
      <c r="S3681" s="84" t="str">
        <f t="shared" si="401"/>
        <v/>
      </c>
      <c r="T3681" s="84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4" t="str">
        <f t="shared" si="406"/>
        <v/>
      </c>
      <c r="B3682" s="84" t="str">
        <f t="shared" si="407"/>
        <v/>
      </c>
      <c r="S3682" s="84" t="str">
        <f t="shared" si="401"/>
        <v/>
      </c>
      <c r="T3682" s="84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4" t="str">
        <f t="shared" si="406"/>
        <v/>
      </c>
      <c r="B3683" s="84" t="str">
        <f t="shared" si="407"/>
        <v/>
      </c>
      <c r="S3683" s="84" t="str">
        <f t="shared" si="401"/>
        <v/>
      </c>
      <c r="T3683" s="84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4" t="str">
        <f t="shared" si="406"/>
        <v/>
      </c>
      <c r="B3684" s="84" t="str">
        <f t="shared" si="407"/>
        <v/>
      </c>
      <c r="S3684" s="84" t="str">
        <f t="shared" si="401"/>
        <v/>
      </c>
      <c r="T3684" s="84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4" t="str">
        <f t="shared" si="406"/>
        <v/>
      </c>
      <c r="B3685" s="84" t="str">
        <f t="shared" si="407"/>
        <v/>
      </c>
      <c r="S3685" s="84" t="str">
        <f t="shared" si="401"/>
        <v/>
      </c>
      <c r="T3685" s="84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4" t="str">
        <f t="shared" si="406"/>
        <v/>
      </c>
      <c r="B3686" s="84" t="str">
        <f t="shared" si="407"/>
        <v/>
      </c>
      <c r="S3686" s="84" t="str">
        <f t="shared" si="401"/>
        <v/>
      </c>
      <c r="T3686" s="84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4" t="str">
        <f t="shared" si="406"/>
        <v/>
      </c>
      <c r="B3687" s="84" t="str">
        <f t="shared" si="407"/>
        <v/>
      </c>
      <c r="S3687" s="84" t="str">
        <f t="shared" si="401"/>
        <v/>
      </c>
      <c r="T3687" s="84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4" t="str">
        <f t="shared" si="406"/>
        <v/>
      </c>
      <c r="B3688" s="84" t="str">
        <f t="shared" si="407"/>
        <v/>
      </c>
      <c r="S3688" s="84" t="str">
        <f t="shared" si="401"/>
        <v/>
      </c>
      <c r="T3688" s="84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4" t="str">
        <f t="shared" si="406"/>
        <v/>
      </c>
      <c r="B3689" s="84" t="str">
        <f t="shared" si="407"/>
        <v/>
      </c>
      <c r="S3689" s="84" t="str">
        <f t="shared" si="401"/>
        <v/>
      </c>
      <c r="T3689" s="84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4" t="str">
        <f t="shared" si="406"/>
        <v/>
      </c>
      <c r="B3690" s="84" t="str">
        <f t="shared" si="407"/>
        <v/>
      </c>
      <c r="S3690" s="84" t="str">
        <f t="shared" si="401"/>
        <v/>
      </c>
      <c r="T3690" s="84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4" t="str">
        <f t="shared" si="406"/>
        <v/>
      </c>
      <c r="B3691" s="84" t="str">
        <f t="shared" si="407"/>
        <v/>
      </c>
      <c r="S3691" s="84" t="str">
        <f t="shared" si="401"/>
        <v/>
      </c>
      <c r="T3691" s="84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4" t="str">
        <f t="shared" si="406"/>
        <v/>
      </c>
      <c r="B3692" s="84" t="str">
        <f t="shared" si="407"/>
        <v/>
      </c>
      <c r="S3692" s="84" t="str">
        <f t="shared" si="401"/>
        <v/>
      </c>
      <c r="T3692" s="84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4" t="str">
        <f t="shared" si="406"/>
        <v/>
      </c>
      <c r="B3693" s="84" t="str">
        <f t="shared" si="407"/>
        <v/>
      </c>
      <c r="S3693" s="84" t="str">
        <f t="shared" si="401"/>
        <v/>
      </c>
      <c r="T3693" s="84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4" t="str">
        <f t="shared" si="406"/>
        <v/>
      </c>
      <c r="B3694" s="84" t="str">
        <f t="shared" si="407"/>
        <v/>
      </c>
      <c r="S3694" s="84" t="str">
        <f t="shared" si="401"/>
        <v/>
      </c>
      <c r="T3694" s="84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4" t="str">
        <f t="shared" si="406"/>
        <v/>
      </c>
      <c r="B3695" s="84" t="str">
        <f t="shared" si="407"/>
        <v/>
      </c>
      <c r="S3695" s="84" t="str">
        <f t="shared" si="401"/>
        <v/>
      </c>
      <c r="T3695" s="84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4" t="str">
        <f t="shared" si="406"/>
        <v/>
      </c>
      <c r="B3696" s="84" t="str">
        <f t="shared" si="407"/>
        <v/>
      </c>
      <c r="S3696" s="84" t="str">
        <f t="shared" si="401"/>
        <v/>
      </c>
      <c r="T3696" s="84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4" t="str">
        <f t="shared" si="406"/>
        <v/>
      </c>
      <c r="B3697" s="84" t="str">
        <f t="shared" si="407"/>
        <v/>
      </c>
      <c r="S3697" s="84" t="str">
        <f t="shared" si="401"/>
        <v/>
      </c>
      <c r="T3697" s="84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4" t="str">
        <f t="shared" si="406"/>
        <v/>
      </c>
      <c r="B3698" s="84" t="str">
        <f t="shared" si="407"/>
        <v/>
      </c>
      <c r="S3698" s="84" t="str">
        <f t="shared" si="401"/>
        <v/>
      </c>
      <c r="T3698" s="84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4" t="str">
        <f t="shared" si="406"/>
        <v/>
      </c>
      <c r="B3699" s="84" t="str">
        <f t="shared" si="407"/>
        <v/>
      </c>
      <c r="S3699" s="84" t="str">
        <f t="shared" si="401"/>
        <v/>
      </c>
      <c r="T3699" s="84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4" t="str">
        <f t="shared" si="406"/>
        <v/>
      </c>
      <c r="B3700" s="84" t="str">
        <f t="shared" si="407"/>
        <v/>
      </c>
      <c r="S3700" s="84" t="str">
        <f t="shared" si="401"/>
        <v/>
      </c>
      <c r="T3700" s="84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4" t="str">
        <f t="shared" si="406"/>
        <v/>
      </c>
      <c r="B3701" s="84" t="str">
        <f t="shared" si="407"/>
        <v/>
      </c>
      <c r="S3701" s="84" t="str">
        <f t="shared" si="401"/>
        <v/>
      </c>
      <c r="T3701" s="84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4" t="str">
        <f t="shared" si="406"/>
        <v/>
      </c>
      <c r="B3702" s="84" t="str">
        <f t="shared" si="407"/>
        <v/>
      </c>
      <c r="S3702" s="84" t="str">
        <f t="shared" si="401"/>
        <v/>
      </c>
      <c r="T3702" s="84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4" t="str">
        <f t="shared" si="406"/>
        <v/>
      </c>
      <c r="B3703" s="84" t="str">
        <f t="shared" si="407"/>
        <v/>
      </c>
      <c r="S3703" s="84" t="str">
        <f t="shared" si="401"/>
        <v/>
      </c>
      <c r="T3703" s="84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4" t="str">
        <f t="shared" si="406"/>
        <v/>
      </c>
      <c r="B3704" s="84" t="str">
        <f t="shared" si="407"/>
        <v/>
      </c>
      <c r="S3704" s="84" t="str">
        <f t="shared" si="401"/>
        <v/>
      </c>
      <c r="T3704" s="84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4" t="str">
        <f t="shared" si="406"/>
        <v/>
      </c>
      <c r="B3705" s="84" t="str">
        <f t="shared" si="407"/>
        <v/>
      </c>
      <c r="S3705" s="84" t="str">
        <f t="shared" si="401"/>
        <v/>
      </c>
      <c r="T3705" s="84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4" t="str">
        <f t="shared" si="406"/>
        <v/>
      </c>
      <c r="B3706" s="84" t="str">
        <f t="shared" si="407"/>
        <v/>
      </c>
      <c r="S3706" s="84" t="str">
        <f t="shared" si="401"/>
        <v/>
      </c>
      <c r="T3706" s="84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4" t="str">
        <f t="shared" si="406"/>
        <v/>
      </c>
      <c r="B3707" s="84" t="str">
        <f t="shared" si="407"/>
        <v/>
      </c>
      <c r="S3707" s="84" t="str">
        <f t="shared" si="401"/>
        <v/>
      </c>
      <c r="T3707" s="84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4" t="str">
        <f t="shared" si="406"/>
        <v/>
      </c>
      <c r="B3708" s="84" t="str">
        <f t="shared" si="407"/>
        <v/>
      </c>
      <c r="S3708" s="84" t="str">
        <f t="shared" si="401"/>
        <v/>
      </c>
      <c r="T3708" s="84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4" t="str">
        <f t="shared" si="406"/>
        <v/>
      </c>
      <c r="B3709" s="84" t="str">
        <f t="shared" si="407"/>
        <v/>
      </c>
      <c r="S3709" s="84" t="str">
        <f t="shared" si="401"/>
        <v/>
      </c>
      <c r="T3709" s="84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4" t="str">
        <f t="shared" si="406"/>
        <v/>
      </c>
      <c r="B3710" s="84" t="str">
        <f t="shared" si="407"/>
        <v/>
      </c>
      <c r="S3710" s="84" t="str">
        <f t="shared" si="401"/>
        <v/>
      </c>
      <c r="T3710" s="84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4" t="str">
        <f t="shared" si="406"/>
        <v/>
      </c>
      <c r="B3711" s="84" t="str">
        <f t="shared" si="407"/>
        <v/>
      </c>
      <c r="S3711" s="84" t="str">
        <f t="shared" si="401"/>
        <v/>
      </c>
      <c r="T3711" s="84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4" t="str">
        <f t="shared" si="406"/>
        <v/>
      </c>
      <c r="B3712" s="84" t="str">
        <f t="shared" si="407"/>
        <v/>
      </c>
      <c r="S3712" s="84" t="str">
        <f t="shared" si="401"/>
        <v/>
      </c>
      <c r="T3712" s="84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4" t="str">
        <f t="shared" si="406"/>
        <v/>
      </c>
      <c r="B3713" s="84" t="str">
        <f t="shared" si="407"/>
        <v/>
      </c>
      <c r="S3713" s="84" t="str">
        <f t="shared" si="401"/>
        <v/>
      </c>
      <c r="T3713" s="84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4" t="str">
        <f t="shared" si="406"/>
        <v/>
      </c>
      <c r="B3714" s="84" t="str">
        <f t="shared" si="407"/>
        <v/>
      </c>
      <c r="S3714" s="84" t="str">
        <f t="shared" ref="S3714:S3777" si="408">IF(A3714&lt;&gt;"",IF(FIND(" ",G3714)&gt;=1,MID(G3714,FIND(" ",G3714)+1,LEN(G3714)),""),"")</f>
        <v/>
      </c>
      <c r="T3714" s="84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4" t="str">
        <f t="shared" si="406"/>
        <v/>
      </c>
      <c r="B3715" s="84" t="str">
        <f t="shared" si="407"/>
        <v/>
      </c>
      <c r="S3715" s="84" t="str">
        <f t="shared" si="408"/>
        <v/>
      </c>
      <c r="T3715" s="84" t="str">
        <f t="shared" ref="T3715:T3778" si="409">IF(H3715&lt;&gt;"",H3715,"")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4" t="str">
        <f t="shared" si="406"/>
        <v/>
      </c>
      <c r="B3716" s="84" t="str">
        <f t="shared" si="407"/>
        <v/>
      </c>
      <c r="S3716" s="84" t="str">
        <f t="shared" si="408"/>
        <v/>
      </c>
      <c r="T3716" s="84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4" t="str">
        <f t="shared" si="406"/>
        <v/>
      </c>
      <c r="B3717" s="84" t="str">
        <f t="shared" si="407"/>
        <v/>
      </c>
      <c r="S3717" s="84" t="str">
        <f t="shared" si="408"/>
        <v/>
      </c>
      <c r="T3717" s="84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4" t="str">
        <f t="shared" si="406"/>
        <v/>
      </c>
      <c r="B3718" s="84" t="str">
        <f t="shared" si="407"/>
        <v/>
      </c>
      <c r="S3718" s="84" t="str">
        <f t="shared" si="408"/>
        <v/>
      </c>
      <c r="T3718" s="84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4" t="str">
        <f t="shared" si="406"/>
        <v/>
      </c>
      <c r="B3719" s="84" t="str">
        <f t="shared" si="407"/>
        <v/>
      </c>
      <c r="S3719" s="84" t="str">
        <f t="shared" si="408"/>
        <v/>
      </c>
      <c r="T3719" s="84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4" t="str">
        <f t="shared" si="406"/>
        <v/>
      </c>
      <c r="B3720" s="84" t="str">
        <f t="shared" si="407"/>
        <v/>
      </c>
      <c r="S3720" s="84" t="str">
        <f t="shared" si="408"/>
        <v/>
      </c>
      <c r="T3720" s="84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4" t="str">
        <f t="shared" si="406"/>
        <v/>
      </c>
      <c r="B3721" s="84" t="str">
        <f t="shared" si="407"/>
        <v/>
      </c>
      <c r="S3721" s="84" t="str">
        <f t="shared" si="408"/>
        <v/>
      </c>
      <c r="T3721" s="84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4" t="str">
        <f t="shared" si="406"/>
        <v/>
      </c>
      <c r="B3722" s="84" t="str">
        <f t="shared" si="407"/>
        <v/>
      </c>
      <c r="S3722" s="84" t="str">
        <f t="shared" si="408"/>
        <v/>
      </c>
      <c r="T3722" s="84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4" t="str">
        <f t="shared" si="406"/>
        <v/>
      </c>
      <c r="B3723" s="84" t="str">
        <f t="shared" si="407"/>
        <v/>
      </c>
      <c r="S3723" s="84" t="str">
        <f t="shared" si="408"/>
        <v/>
      </c>
      <c r="T3723" s="84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4" t="str">
        <f t="shared" si="406"/>
        <v/>
      </c>
      <c r="B3724" s="84" t="str">
        <f t="shared" si="407"/>
        <v/>
      </c>
      <c r="S3724" s="84" t="str">
        <f t="shared" si="408"/>
        <v/>
      </c>
      <c r="T3724" s="84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4" t="str">
        <f t="shared" si="406"/>
        <v/>
      </c>
      <c r="B3725" s="84" t="str">
        <f t="shared" si="407"/>
        <v/>
      </c>
      <c r="S3725" s="84" t="str">
        <f t="shared" si="408"/>
        <v/>
      </c>
      <c r="T3725" s="84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4" t="str">
        <f t="shared" si="406"/>
        <v/>
      </c>
      <c r="B3726" s="84" t="str">
        <f t="shared" si="407"/>
        <v/>
      </c>
      <c r="S3726" s="84" t="str">
        <f t="shared" si="408"/>
        <v/>
      </c>
      <c r="T3726" s="84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4" t="str">
        <f t="shared" si="406"/>
        <v/>
      </c>
      <c r="B3727" s="84" t="str">
        <f t="shared" si="407"/>
        <v/>
      </c>
      <c r="S3727" s="84" t="str">
        <f t="shared" si="408"/>
        <v/>
      </c>
      <c r="T3727" s="84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4" t="str">
        <f t="shared" si="406"/>
        <v/>
      </c>
      <c r="B3728" s="84" t="str">
        <f t="shared" si="407"/>
        <v/>
      </c>
      <c r="S3728" s="84" t="str">
        <f t="shared" si="408"/>
        <v/>
      </c>
      <c r="T3728" s="84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4" t="str">
        <f t="shared" si="406"/>
        <v/>
      </c>
      <c r="B3729" s="84" t="str">
        <f t="shared" si="407"/>
        <v/>
      </c>
      <c r="S3729" s="84" t="str">
        <f t="shared" si="408"/>
        <v/>
      </c>
      <c r="T3729" s="84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4" t="str">
        <f t="shared" si="406"/>
        <v/>
      </c>
      <c r="B3730" s="84" t="str">
        <f t="shared" si="407"/>
        <v/>
      </c>
      <c r="S3730" s="84" t="str">
        <f t="shared" si="408"/>
        <v/>
      </c>
      <c r="T3730" s="84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4" t="str">
        <f t="shared" si="406"/>
        <v/>
      </c>
      <c r="B3731" s="84" t="str">
        <f t="shared" si="407"/>
        <v/>
      </c>
      <c r="S3731" s="84" t="str">
        <f t="shared" si="408"/>
        <v/>
      </c>
      <c r="T3731" s="84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4" t="str">
        <f t="shared" si="406"/>
        <v/>
      </c>
      <c r="B3732" s="84" t="str">
        <f t="shared" si="407"/>
        <v/>
      </c>
      <c r="S3732" s="84" t="str">
        <f t="shared" si="408"/>
        <v/>
      </c>
      <c r="T3732" s="84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4" t="str">
        <f t="shared" si="406"/>
        <v/>
      </c>
      <c r="B3733" s="84" t="str">
        <f t="shared" si="407"/>
        <v/>
      </c>
      <c r="S3733" s="84" t="str">
        <f t="shared" si="408"/>
        <v/>
      </c>
      <c r="T3733" s="84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4" t="str">
        <f t="shared" si="406"/>
        <v/>
      </c>
      <c r="B3734" s="84" t="str">
        <f t="shared" si="407"/>
        <v/>
      </c>
      <c r="S3734" s="84" t="str">
        <f t="shared" si="408"/>
        <v/>
      </c>
      <c r="T3734" s="84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4" t="str">
        <f t="shared" si="406"/>
        <v/>
      </c>
      <c r="B3735" s="84" t="str">
        <f t="shared" si="407"/>
        <v/>
      </c>
      <c r="S3735" s="84" t="str">
        <f t="shared" si="408"/>
        <v/>
      </c>
      <c r="T3735" s="84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4" t="str">
        <f t="shared" si="406"/>
        <v/>
      </c>
      <c r="B3736" s="84" t="str">
        <f t="shared" si="407"/>
        <v/>
      </c>
      <c r="S3736" s="84" t="str">
        <f t="shared" si="408"/>
        <v/>
      </c>
      <c r="T3736" s="84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4" t="str">
        <f t="shared" si="406"/>
        <v/>
      </c>
      <c r="B3737" s="84" t="str">
        <f t="shared" si="407"/>
        <v/>
      </c>
      <c r="S3737" s="84" t="str">
        <f t="shared" si="408"/>
        <v/>
      </c>
      <c r="T3737" s="84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4" t="str">
        <f t="shared" si="406"/>
        <v/>
      </c>
      <c r="B3738" s="84" t="str">
        <f t="shared" si="407"/>
        <v/>
      </c>
      <c r="S3738" s="84" t="str">
        <f t="shared" si="408"/>
        <v/>
      </c>
      <c r="T3738" s="84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4" t="str">
        <f t="shared" si="406"/>
        <v/>
      </c>
      <c r="B3739" s="84" t="str">
        <f t="shared" si="407"/>
        <v/>
      </c>
      <c r="S3739" s="84" t="str">
        <f t="shared" si="408"/>
        <v/>
      </c>
      <c r="T3739" s="84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4" t="str">
        <f t="shared" si="406"/>
        <v/>
      </c>
      <c r="B3740" s="84" t="str">
        <f t="shared" si="407"/>
        <v/>
      </c>
      <c r="S3740" s="84" t="str">
        <f t="shared" si="408"/>
        <v/>
      </c>
      <c r="T3740" s="84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4" t="str">
        <f t="shared" si="406"/>
        <v/>
      </c>
      <c r="B3741" s="84" t="str">
        <f t="shared" si="407"/>
        <v/>
      </c>
      <c r="S3741" s="84" t="str">
        <f t="shared" si="408"/>
        <v/>
      </c>
      <c r="T3741" s="84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4" t="str">
        <f t="shared" si="406"/>
        <v/>
      </c>
      <c r="B3742" s="84" t="str">
        <f t="shared" si="407"/>
        <v/>
      </c>
      <c r="S3742" s="84" t="str">
        <f t="shared" si="408"/>
        <v/>
      </c>
      <c r="T3742" s="84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4" t="str">
        <f t="shared" si="406"/>
        <v/>
      </c>
      <c r="B3743" s="84" t="str">
        <f t="shared" si="407"/>
        <v/>
      </c>
      <c r="S3743" s="84" t="str">
        <f t="shared" si="408"/>
        <v/>
      </c>
      <c r="T3743" s="84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4" t="str">
        <f t="shared" si="406"/>
        <v/>
      </c>
      <c r="B3744" s="84" t="str">
        <f t="shared" si="407"/>
        <v/>
      </c>
      <c r="S3744" s="84" t="str">
        <f t="shared" si="408"/>
        <v/>
      </c>
      <c r="T3744" s="84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4" t="str">
        <f t="shared" ref="A3745:A3808" si="413">IF(G3745&amp;Q3745&lt;&gt;"",IF(FIND(" ",G3745)&gt;=1,MID(G3745,1,FIND(" ",G3745)-1)&amp;Q3745,G3745&amp;Q3745),"")</f>
        <v/>
      </c>
      <c r="B3745" s="84" t="str">
        <f t="shared" ref="B3745:B3808" si="414">IF(C3745&lt;&gt;"",LEFT(C3745,9),"")</f>
        <v/>
      </c>
      <c r="S3745" s="84" t="str">
        <f t="shared" si="408"/>
        <v/>
      </c>
      <c r="T3745" s="84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4" t="str">
        <f t="shared" si="413"/>
        <v/>
      </c>
      <c r="B3746" s="84" t="str">
        <f t="shared" si="414"/>
        <v/>
      </c>
      <c r="S3746" s="84" t="str">
        <f t="shared" si="408"/>
        <v/>
      </c>
      <c r="T3746" s="84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4" t="str">
        <f t="shared" si="413"/>
        <v/>
      </c>
      <c r="B3747" s="84" t="str">
        <f t="shared" si="414"/>
        <v/>
      </c>
      <c r="S3747" s="84" t="str">
        <f t="shared" si="408"/>
        <v/>
      </c>
      <c r="T3747" s="84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4" t="str">
        <f t="shared" si="413"/>
        <v/>
      </c>
      <c r="B3748" s="84" t="str">
        <f t="shared" si="414"/>
        <v/>
      </c>
      <c r="S3748" s="84" t="str">
        <f t="shared" si="408"/>
        <v/>
      </c>
      <c r="T3748" s="84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4" t="str">
        <f t="shared" si="413"/>
        <v/>
      </c>
      <c r="B3749" s="84" t="str">
        <f t="shared" si="414"/>
        <v/>
      </c>
      <c r="S3749" s="84" t="str">
        <f t="shared" si="408"/>
        <v/>
      </c>
      <c r="T3749" s="84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4" t="str">
        <f t="shared" si="413"/>
        <v/>
      </c>
      <c r="B3750" s="84" t="str">
        <f t="shared" si="414"/>
        <v/>
      </c>
      <c r="S3750" s="84" t="str">
        <f t="shared" si="408"/>
        <v/>
      </c>
      <c r="T3750" s="84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4" t="str">
        <f t="shared" si="413"/>
        <v/>
      </c>
      <c r="B3751" s="84" t="str">
        <f t="shared" si="414"/>
        <v/>
      </c>
      <c r="S3751" s="84" t="str">
        <f t="shared" si="408"/>
        <v/>
      </c>
      <c r="T3751" s="84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4" t="str">
        <f t="shared" si="413"/>
        <v/>
      </c>
      <c r="B3752" s="84" t="str">
        <f t="shared" si="414"/>
        <v/>
      </c>
      <c r="S3752" s="84" t="str">
        <f t="shared" si="408"/>
        <v/>
      </c>
      <c r="T3752" s="84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4" t="str">
        <f t="shared" si="413"/>
        <v/>
      </c>
      <c r="B3753" s="84" t="str">
        <f t="shared" si="414"/>
        <v/>
      </c>
      <c r="S3753" s="84" t="str">
        <f t="shared" si="408"/>
        <v/>
      </c>
      <c r="T3753" s="84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4" t="str">
        <f t="shared" si="413"/>
        <v/>
      </c>
      <c r="B3754" s="84" t="str">
        <f t="shared" si="414"/>
        <v/>
      </c>
      <c r="S3754" s="84" t="str">
        <f t="shared" si="408"/>
        <v/>
      </c>
      <c r="T3754" s="84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4" t="str">
        <f t="shared" si="413"/>
        <v/>
      </c>
      <c r="B3755" s="84" t="str">
        <f t="shared" si="414"/>
        <v/>
      </c>
      <c r="S3755" s="84" t="str">
        <f t="shared" si="408"/>
        <v/>
      </c>
      <c r="T3755" s="84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4" t="str">
        <f t="shared" si="413"/>
        <v/>
      </c>
      <c r="B3756" s="84" t="str">
        <f t="shared" si="414"/>
        <v/>
      </c>
      <c r="S3756" s="84" t="str">
        <f t="shared" si="408"/>
        <v/>
      </c>
      <c r="T3756" s="84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4" t="str">
        <f t="shared" si="413"/>
        <v/>
      </c>
      <c r="B3757" s="84" t="str">
        <f t="shared" si="414"/>
        <v/>
      </c>
      <c r="S3757" s="84" t="str">
        <f t="shared" si="408"/>
        <v/>
      </c>
      <c r="T3757" s="84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4" t="str">
        <f t="shared" si="413"/>
        <v/>
      </c>
      <c r="B3758" s="84" t="str">
        <f t="shared" si="414"/>
        <v/>
      </c>
      <c r="S3758" s="84" t="str">
        <f t="shared" si="408"/>
        <v/>
      </c>
      <c r="T3758" s="84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4" t="str">
        <f t="shared" si="413"/>
        <v/>
      </c>
      <c r="B3759" s="84" t="str">
        <f t="shared" si="414"/>
        <v/>
      </c>
      <c r="S3759" s="84" t="str">
        <f t="shared" si="408"/>
        <v/>
      </c>
      <c r="T3759" s="84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4" t="str">
        <f t="shared" si="413"/>
        <v/>
      </c>
      <c r="B3760" s="84" t="str">
        <f t="shared" si="414"/>
        <v/>
      </c>
      <c r="S3760" s="84" t="str">
        <f t="shared" si="408"/>
        <v/>
      </c>
      <c r="T3760" s="84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4" t="str">
        <f t="shared" si="413"/>
        <v/>
      </c>
      <c r="B3761" s="84" t="str">
        <f t="shared" si="414"/>
        <v/>
      </c>
      <c r="S3761" s="84" t="str">
        <f t="shared" si="408"/>
        <v/>
      </c>
      <c r="T3761" s="84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4" t="str">
        <f t="shared" si="413"/>
        <v/>
      </c>
      <c r="B3762" s="84" t="str">
        <f t="shared" si="414"/>
        <v/>
      </c>
      <c r="S3762" s="84" t="str">
        <f t="shared" si="408"/>
        <v/>
      </c>
      <c r="T3762" s="84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4" t="str">
        <f t="shared" si="413"/>
        <v/>
      </c>
      <c r="B3763" s="84" t="str">
        <f t="shared" si="414"/>
        <v/>
      </c>
      <c r="S3763" s="84" t="str">
        <f t="shared" si="408"/>
        <v/>
      </c>
      <c r="T3763" s="84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4" t="str">
        <f t="shared" si="413"/>
        <v/>
      </c>
      <c r="B3764" s="84" t="str">
        <f t="shared" si="414"/>
        <v/>
      </c>
      <c r="S3764" s="84" t="str">
        <f t="shared" si="408"/>
        <v/>
      </c>
      <c r="T3764" s="84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4" t="str">
        <f t="shared" si="413"/>
        <v/>
      </c>
      <c r="B3765" s="84" t="str">
        <f t="shared" si="414"/>
        <v/>
      </c>
      <c r="S3765" s="84" t="str">
        <f t="shared" si="408"/>
        <v/>
      </c>
      <c r="T3765" s="84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4" t="str">
        <f t="shared" si="413"/>
        <v/>
      </c>
      <c r="B3766" s="84" t="str">
        <f t="shared" si="414"/>
        <v/>
      </c>
      <c r="S3766" s="84" t="str">
        <f t="shared" si="408"/>
        <v/>
      </c>
      <c r="T3766" s="84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4" t="str">
        <f t="shared" si="413"/>
        <v/>
      </c>
      <c r="B3767" s="84" t="str">
        <f t="shared" si="414"/>
        <v/>
      </c>
      <c r="S3767" s="84" t="str">
        <f t="shared" si="408"/>
        <v/>
      </c>
      <c r="T3767" s="84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4" t="str">
        <f t="shared" si="413"/>
        <v/>
      </c>
      <c r="B3768" s="84" t="str">
        <f t="shared" si="414"/>
        <v/>
      </c>
      <c r="S3768" s="84" t="str">
        <f t="shared" si="408"/>
        <v/>
      </c>
      <c r="T3768" s="84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4" t="str">
        <f t="shared" si="413"/>
        <v/>
      </c>
      <c r="B3769" s="84" t="str">
        <f t="shared" si="414"/>
        <v/>
      </c>
      <c r="S3769" s="84" t="str">
        <f t="shared" si="408"/>
        <v/>
      </c>
      <c r="T3769" s="84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4" t="str">
        <f t="shared" si="413"/>
        <v/>
      </c>
      <c r="B3770" s="84" t="str">
        <f t="shared" si="414"/>
        <v/>
      </c>
      <c r="S3770" s="84" t="str">
        <f t="shared" si="408"/>
        <v/>
      </c>
      <c r="T3770" s="84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4" t="str">
        <f t="shared" si="413"/>
        <v/>
      </c>
      <c r="B3771" s="84" t="str">
        <f t="shared" si="414"/>
        <v/>
      </c>
      <c r="S3771" s="84" t="str">
        <f t="shared" si="408"/>
        <v/>
      </c>
      <c r="T3771" s="84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4" t="str">
        <f t="shared" si="413"/>
        <v/>
      </c>
      <c r="B3772" s="84" t="str">
        <f t="shared" si="414"/>
        <v/>
      </c>
      <c r="S3772" s="84" t="str">
        <f t="shared" si="408"/>
        <v/>
      </c>
      <c r="T3772" s="84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4" t="str">
        <f t="shared" si="413"/>
        <v/>
      </c>
      <c r="B3773" s="84" t="str">
        <f t="shared" si="414"/>
        <v/>
      </c>
      <c r="S3773" s="84" t="str">
        <f t="shared" si="408"/>
        <v/>
      </c>
      <c r="T3773" s="84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4" t="str">
        <f t="shared" si="413"/>
        <v/>
      </c>
      <c r="B3774" s="84" t="str">
        <f t="shared" si="414"/>
        <v/>
      </c>
      <c r="S3774" s="84" t="str">
        <f t="shared" si="408"/>
        <v/>
      </c>
      <c r="T3774" s="84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4" t="str">
        <f t="shared" si="413"/>
        <v/>
      </c>
      <c r="B3775" s="84" t="str">
        <f t="shared" si="414"/>
        <v/>
      </c>
      <c r="S3775" s="84" t="str">
        <f t="shared" si="408"/>
        <v/>
      </c>
      <c r="T3775" s="84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4" t="str">
        <f t="shared" si="413"/>
        <v/>
      </c>
      <c r="B3776" s="84" t="str">
        <f t="shared" si="414"/>
        <v/>
      </c>
      <c r="S3776" s="84" t="str">
        <f t="shared" si="408"/>
        <v/>
      </c>
      <c r="T3776" s="84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4" t="str">
        <f t="shared" si="413"/>
        <v/>
      </c>
      <c r="B3777" s="84" t="str">
        <f t="shared" si="414"/>
        <v/>
      </c>
      <c r="S3777" s="84" t="str">
        <f t="shared" si="408"/>
        <v/>
      </c>
      <c r="T3777" s="84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4" t="str">
        <f t="shared" si="413"/>
        <v/>
      </c>
      <c r="B3778" s="84" t="str">
        <f t="shared" si="414"/>
        <v/>
      </c>
      <c r="S3778" s="84" t="str">
        <f t="shared" ref="S3778:S3841" si="415">IF(A3778&lt;&gt;"",IF(FIND(" ",G3778)&gt;=1,MID(G3778,FIND(" ",G3778)+1,LEN(G3778)),""),"")</f>
        <v/>
      </c>
      <c r="T3778" s="84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4" t="str">
        <f t="shared" si="413"/>
        <v/>
      </c>
      <c r="B3779" s="84" t="str">
        <f t="shared" si="414"/>
        <v/>
      </c>
      <c r="S3779" s="84" t="str">
        <f t="shared" si="415"/>
        <v/>
      </c>
      <c r="T3779" s="84" t="str">
        <f t="shared" ref="T3779:T3842" si="416">IF(H3779&lt;&gt;"",H3779,"")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4" t="str">
        <f t="shared" si="413"/>
        <v/>
      </c>
      <c r="B3780" s="84" t="str">
        <f t="shared" si="414"/>
        <v/>
      </c>
      <c r="S3780" s="84" t="str">
        <f t="shared" si="415"/>
        <v/>
      </c>
      <c r="T3780" s="84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4" t="str">
        <f t="shared" si="413"/>
        <v/>
      </c>
      <c r="B3781" s="84" t="str">
        <f t="shared" si="414"/>
        <v/>
      </c>
      <c r="S3781" s="84" t="str">
        <f t="shared" si="415"/>
        <v/>
      </c>
      <c r="T3781" s="84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4" t="str">
        <f t="shared" si="413"/>
        <v/>
      </c>
      <c r="B3782" s="84" t="str">
        <f t="shared" si="414"/>
        <v/>
      </c>
      <c r="S3782" s="84" t="str">
        <f t="shared" si="415"/>
        <v/>
      </c>
      <c r="T3782" s="84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4" t="str">
        <f t="shared" si="413"/>
        <v/>
      </c>
      <c r="B3783" s="84" t="str">
        <f t="shared" si="414"/>
        <v/>
      </c>
      <c r="S3783" s="84" t="str">
        <f t="shared" si="415"/>
        <v/>
      </c>
      <c r="T3783" s="84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4" t="str">
        <f t="shared" si="413"/>
        <v/>
      </c>
      <c r="B3784" s="84" t="str">
        <f t="shared" si="414"/>
        <v/>
      </c>
      <c r="S3784" s="84" t="str">
        <f t="shared" si="415"/>
        <v/>
      </c>
      <c r="T3784" s="84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4" t="str">
        <f t="shared" si="413"/>
        <v/>
      </c>
      <c r="B3785" s="84" t="str">
        <f t="shared" si="414"/>
        <v/>
      </c>
      <c r="S3785" s="84" t="str">
        <f t="shared" si="415"/>
        <v/>
      </c>
      <c r="T3785" s="84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4" t="str">
        <f t="shared" si="413"/>
        <v/>
      </c>
      <c r="B3786" s="84" t="str">
        <f t="shared" si="414"/>
        <v/>
      </c>
      <c r="S3786" s="84" t="str">
        <f t="shared" si="415"/>
        <v/>
      </c>
      <c r="T3786" s="84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4" t="str">
        <f t="shared" si="413"/>
        <v/>
      </c>
      <c r="B3787" s="84" t="str">
        <f t="shared" si="414"/>
        <v/>
      </c>
      <c r="S3787" s="84" t="str">
        <f t="shared" si="415"/>
        <v/>
      </c>
      <c r="T3787" s="84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4" t="str">
        <f t="shared" si="413"/>
        <v/>
      </c>
      <c r="B3788" s="84" t="str">
        <f t="shared" si="414"/>
        <v/>
      </c>
      <c r="S3788" s="84" t="str">
        <f t="shared" si="415"/>
        <v/>
      </c>
      <c r="T3788" s="84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4" t="str">
        <f t="shared" si="413"/>
        <v/>
      </c>
      <c r="B3789" s="84" t="str">
        <f t="shared" si="414"/>
        <v/>
      </c>
      <c r="S3789" s="84" t="str">
        <f t="shared" si="415"/>
        <v/>
      </c>
      <c r="T3789" s="84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4" t="str">
        <f t="shared" si="413"/>
        <v/>
      </c>
      <c r="B3790" s="84" t="str">
        <f t="shared" si="414"/>
        <v/>
      </c>
      <c r="S3790" s="84" t="str">
        <f t="shared" si="415"/>
        <v/>
      </c>
      <c r="T3790" s="84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4" t="str">
        <f t="shared" si="413"/>
        <v/>
      </c>
      <c r="B3791" s="84" t="str">
        <f t="shared" si="414"/>
        <v/>
      </c>
      <c r="S3791" s="84" t="str">
        <f t="shared" si="415"/>
        <v/>
      </c>
      <c r="T3791" s="84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4" t="str">
        <f t="shared" si="413"/>
        <v/>
      </c>
      <c r="B3792" s="84" t="str">
        <f t="shared" si="414"/>
        <v/>
      </c>
      <c r="S3792" s="84" t="str">
        <f t="shared" si="415"/>
        <v/>
      </c>
      <c r="T3792" s="84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4" t="str">
        <f t="shared" si="413"/>
        <v/>
      </c>
      <c r="B3793" s="84" t="str">
        <f t="shared" si="414"/>
        <v/>
      </c>
      <c r="S3793" s="84" t="str">
        <f t="shared" si="415"/>
        <v/>
      </c>
      <c r="T3793" s="84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4" t="str">
        <f t="shared" si="413"/>
        <v/>
      </c>
      <c r="B3794" s="84" t="str">
        <f t="shared" si="414"/>
        <v/>
      </c>
      <c r="S3794" s="84" t="str">
        <f t="shared" si="415"/>
        <v/>
      </c>
      <c r="T3794" s="84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4" t="str">
        <f t="shared" si="413"/>
        <v/>
      </c>
      <c r="B3795" s="84" t="str">
        <f t="shared" si="414"/>
        <v/>
      </c>
      <c r="S3795" s="84" t="str">
        <f t="shared" si="415"/>
        <v/>
      </c>
      <c r="T3795" s="84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4" t="str">
        <f t="shared" si="413"/>
        <v/>
      </c>
      <c r="B3796" s="84" t="str">
        <f t="shared" si="414"/>
        <v/>
      </c>
      <c r="S3796" s="84" t="str">
        <f t="shared" si="415"/>
        <v/>
      </c>
      <c r="T3796" s="84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4" t="str">
        <f t="shared" si="413"/>
        <v/>
      </c>
      <c r="B3797" s="84" t="str">
        <f t="shared" si="414"/>
        <v/>
      </c>
      <c r="S3797" s="84" t="str">
        <f t="shared" si="415"/>
        <v/>
      </c>
      <c r="T3797" s="84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4" t="str">
        <f t="shared" si="413"/>
        <v/>
      </c>
      <c r="B3798" s="84" t="str">
        <f t="shared" si="414"/>
        <v/>
      </c>
      <c r="S3798" s="84" t="str">
        <f t="shared" si="415"/>
        <v/>
      </c>
      <c r="T3798" s="84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4" t="str">
        <f t="shared" si="413"/>
        <v/>
      </c>
      <c r="B3799" s="84" t="str">
        <f t="shared" si="414"/>
        <v/>
      </c>
      <c r="S3799" s="84" t="str">
        <f t="shared" si="415"/>
        <v/>
      </c>
      <c r="T3799" s="84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4" t="str">
        <f t="shared" si="413"/>
        <v/>
      </c>
      <c r="B3800" s="84" t="str">
        <f t="shared" si="414"/>
        <v/>
      </c>
      <c r="S3800" s="84" t="str">
        <f t="shared" si="415"/>
        <v/>
      </c>
      <c r="T3800" s="84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4" t="str">
        <f t="shared" si="413"/>
        <v/>
      </c>
      <c r="B3801" s="84" t="str">
        <f t="shared" si="414"/>
        <v/>
      </c>
      <c r="S3801" s="84" t="str">
        <f t="shared" si="415"/>
        <v/>
      </c>
      <c r="T3801" s="84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4" t="str">
        <f t="shared" si="413"/>
        <v/>
      </c>
      <c r="B3802" s="84" t="str">
        <f t="shared" si="414"/>
        <v/>
      </c>
      <c r="S3802" s="84" t="str">
        <f t="shared" si="415"/>
        <v/>
      </c>
      <c r="T3802" s="84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4" t="str">
        <f t="shared" si="413"/>
        <v/>
      </c>
      <c r="B3803" s="84" t="str">
        <f t="shared" si="414"/>
        <v/>
      </c>
      <c r="S3803" s="84" t="str">
        <f t="shared" si="415"/>
        <v/>
      </c>
      <c r="T3803" s="84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4" t="str">
        <f t="shared" si="413"/>
        <v/>
      </c>
      <c r="B3804" s="84" t="str">
        <f t="shared" si="414"/>
        <v/>
      </c>
      <c r="S3804" s="84" t="str">
        <f t="shared" si="415"/>
        <v/>
      </c>
      <c r="T3804" s="84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4" t="str">
        <f t="shared" si="413"/>
        <v/>
      </c>
      <c r="B3805" s="84" t="str">
        <f t="shared" si="414"/>
        <v/>
      </c>
      <c r="S3805" s="84" t="str">
        <f t="shared" si="415"/>
        <v/>
      </c>
      <c r="T3805" s="84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4" t="str">
        <f t="shared" si="413"/>
        <v/>
      </c>
      <c r="B3806" s="84" t="str">
        <f t="shared" si="414"/>
        <v/>
      </c>
      <c r="S3806" s="84" t="str">
        <f t="shared" si="415"/>
        <v/>
      </c>
      <c r="T3806" s="84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4" t="str">
        <f t="shared" si="413"/>
        <v/>
      </c>
      <c r="B3807" s="84" t="str">
        <f t="shared" si="414"/>
        <v/>
      </c>
      <c r="S3807" s="84" t="str">
        <f t="shared" si="415"/>
        <v/>
      </c>
      <c r="T3807" s="84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4" t="str">
        <f t="shared" si="413"/>
        <v/>
      </c>
      <c r="B3808" s="84" t="str">
        <f t="shared" si="414"/>
        <v/>
      </c>
      <c r="S3808" s="84" t="str">
        <f t="shared" si="415"/>
        <v/>
      </c>
      <c r="T3808" s="84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4" t="str">
        <f t="shared" ref="A3809:A3872" si="420">IF(G3809&amp;Q3809&lt;&gt;"",IF(FIND(" ",G3809)&gt;=1,MID(G3809,1,FIND(" ",G3809)-1)&amp;Q3809,G3809&amp;Q3809),"")</f>
        <v/>
      </c>
      <c r="B3809" s="84" t="str">
        <f t="shared" ref="B3809:B3872" si="421">IF(C3809&lt;&gt;"",LEFT(C3809,9),"")</f>
        <v/>
      </c>
      <c r="S3809" s="84" t="str">
        <f t="shared" si="415"/>
        <v/>
      </c>
      <c r="T3809" s="84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4" t="str">
        <f t="shared" si="420"/>
        <v/>
      </c>
      <c r="B3810" s="84" t="str">
        <f t="shared" si="421"/>
        <v/>
      </c>
      <c r="S3810" s="84" t="str">
        <f t="shared" si="415"/>
        <v/>
      </c>
      <c r="T3810" s="84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4" t="str">
        <f t="shared" si="420"/>
        <v/>
      </c>
      <c r="B3811" s="84" t="str">
        <f t="shared" si="421"/>
        <v/>
      </c>
      <c r="S3811" s="84" t="str">
        <f t="shared" si="415"/>
        <v/>
      </c>
      <c r="T3811" s="84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4" t="str">
        <f t="shared" si="420"/>
        <v/>
      </c>
      <c r="B3812" s="84" t="str">
        <f t="shared" si="421"/>
        <v/>
      </c>
      <c r="S3812" s="84" t="str">
        <f t="shared" si="415"/>
        <v/>
      </c>
      <c r="T3812" s="84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4" t="str">
        <f t="shared" si="420"/>
        <v/>
      </c>
      <c r="B3813" s="84" t="str">
        <f t="shared" si="421"/>
        <v/>
      </c>
      <c r="S3813" s="84" t="str">
        <f t="shared" si="415"/>
        <v/>
      </c>
      <c r="T3813" s="84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4" t="str">
        <f t="shared" si="420"/>
        <v/>
      </c>
      <c r="B3814" s="84" t="str">
        <f t="shared" si="421"/>
        <v/>
      </c>
      <c r="S3814" s="84" t="str">
        <f t="shared" si="415"/>
        <v/>
      </c>
      <c r="T3814" s="84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4" t="str">
        <f t="shared" si="420"/>
        <v/>
      </c>
      <c r="B3815" s="84" t="str">
        <f t="shared" si="421"/>
        <v/>
      </c>
      <c r="S3815" s="84" t="str">
        <f t="shared" si="415"/>
        <v/>
      </c>
      <c r="T3815" s="84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4" t="str">
        <f t="shared" si="420"/>
        <v/>
      </c>
      <c r="B3816" s="84" t="str">
        <f t="shared" si="421"/>
        <v/>
      </c>
      <c r="S3816" s="84" t="str">
        <f t="shared" si="415"/>
        <v/>
      </c>
      <c r="T3816" s="84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4" t="str">
        <f t="shared" si="420"/>
        <v/>
      </c>
      <c r="B3817" s="84" t="str">
        <f t="shared" si="421"/>
        <v/>
      </c>
      <c r="S3817" s="84" t="str">
        <f t="shared" si="415"/>
        <v/>
      </c>
      <c r="T3817" s="84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4" t="str">
        <f t="shared" si="420"/>
        <v/>
      </c>
      <c r="B3818" s="84" t="str">
        <f t="shared" si="421"/>
        <v/>
      </c>
      <c r="S3818" s="84" t="str">
        <f t="shared" si="415"/>
        <v/>
      </c>
      <c r="T3818" s="84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4" t="str">
        <f t="shared" si="420"/>
        <v/>
      </c>
      <c r="B3819" s="84" t="str">
        <f t="shared" si="421"/>
        <v/>
      </c>
      <c r="S3819" s="84" t="str">
        <f t="shared" si="415"/>
        <v/>
      </c>
      <c r="T3819" s="84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4" t="str">
        <f t="shared" si="420"/>
        <v/>
      </c>
      <c r="B3820" s="84" t="str">
        <f t="shared" si="421"/>
        <v/>
      </c>
      <c r="S3820" s="84" t="str">
        <f t="shared" si="415"/>
        <v/>
      </c>
      <c r="T3820" s="84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4" t="str">
        <f t="shared" si="420"/>
        <v/>
      </c>
      <c r="B3821" s="84" t="str">
        <f t="shared" si="421"/>
        <v/>
      </c>
      <c r="S3821" s="84" t="str">
        <f t="shared" si="415"/>
        <v/>
      </c>
      <c r="T3821" s="84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4" t="str">
        <f t="shared" si="420"/>
        <v/>
      </c>
      <c r="B3822" s="84" t="str">
        <f t="shared" si="421"/>
        <v/>
      </c>
      <c r="S3822" s="84" t="str">
        <f t="shared" si="415"/>
        <v/>
      </c>
      <c r="T3822" s="84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4" t="str">
        <f t="shared" si="420"/>
        <v/>
      </c>
      <c r="B3823" s="84" t="str">
        <f t="shared" si="421"/>
        <v/>
      </c>
      <c r="S3823" s="84" t="str">
        <f t="shared" si="415"/>
        <v/>
      </c>
      <c r="T3823" s="84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4" t="str">
        <f t="shared" si="420"/>
        <v/>
      </c>
      <c r="B3824" s="84" t="str">
        <f t="shared" si="421"/>
        <v/>
      </c>
      <c r="S3824" s="84" t="str">
        <f t="shared" si="415"/>
        <v/>
      </c>
      <c r="T3824" s="84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4" t="str">
        <f t="shared" si="420"/>
        <v/>
      </c>
      <c r="B3825" s="84" t="str">
        <f t="shared" si="421"/>
        <v/>
      </c>
      <c r="S3825" s="84" t="str">
        <f t="shared" si="415"/>
        <v/>
      </c>
      <c r="T3825" s="84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4" t="str">
        <f t="shared" si="420"/>
        <v/>
      </c>
      <c r="B3826" s="84" t="str">
        <f t="shared" si="421"/>
        <v/>
      </c>
      <c r="S3826" s="84" t="str">
        <f t="shared" si="415"/>
        <v/>
      </c>
      <c r="T3826" s="84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4" t="str">
        <f t="shared" si="420"/>
        <v/>
      </c>
      <c r="B3827" s="84" t="str">
        <f t="shared" si="421"/>
        <v/>
      </c>
      <c r="S3827" s="84" t="str">
        <f t="shared" si="415"/>
        <v/>
      </c>
      <c r="T3827" s="84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4" t="str">
        <f t="shared" si="420"/>
        <v/>
      </c>
      <c r="B3828" s="84" t="str">
        <f t="shared" si="421"/>
        <v/>
      </c>
      <c r="S3828" s="84" t="str">
        <f t="shared" si="415"/>
        <v/>
      </c>
      <c r="T3828" s="84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4" t="str">
        <f t="shared" si="420"/>
        <v/>
      </c>
      <c r="B3829" s="84" t="str">
        <f t="shared" si="421"/>
        <v/>
      </c>
      <c r="S3829" s="84" t="str">
        <f t="shared" si="415"/>
        <v/>
      </c>
      <c r="T3829" s="84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4" t="str">
        <f t="shared" si="420"/>
        <v/>
      </c>
      <c r="B3830" s="84" t="str">
        <f t="shared" si="421"/>
        <v/>
      </c>
      <c r="S3830" s="84" t="str">
        <f t="shared" si="415"/>
        <v/>
      </c>
      <c r="T3830" s="84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4" t="str">
        <f t="shared" si="420"/>
        <v/>
      </c>
      <c r="B3831" s="84" t="str">
        <f t="shared" si="421"/>
        <v/>
      </c>
      <c r="S3831" s="84" t="str">
        <f t="shared" si="415"/>
        <v/>
      </c>
      <c r="T3831" s="84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4" t="str">
        <f t="shared" si="420"/>
        <v/>
      </c>
      <c r="B3832" s="84" t="str">
        <f t="shared" si="421"/>
        <v/>
      </c>
      <c r="S3832" s="84" t="str">
        <f t="shared" si="415"/>
        <v/>
      </c>
      <c r="T3832" s="84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4" t="str">
        <f t="shared" si="420"/>
        <v/>
      </c>
      <c r="B3833" s="84" t="str">
        <f t="shared" si="421"/>
        <v/>
      </c>
      <c r="S3833" s="84" t="str">
        <f t="shared" si="415"/>
        <v/>
      </c>
      <c r="T3833" s="84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4" t="str">
        <f t="shared" si="420"/>
        <v/>
      </c>
      <c r="B3834" s="84" t="str">
        <f t="shared" si="421"/>
        <v/>
      </c>
      <c r="S3834" s="84" t="str">
        <f t="shared" si="415"/>
        <v/>
      </c>
      <c r="T3834" s="84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4" t="str">
        <f t="shared" si="420"/>
        <v/>
      </c>
      <c r="B3835" s="84" t="str">
        <f t="shared" si="421"/>
        <v/>
      </c>
      <c r="S3835" s="84" t="str">
        <f t="shared" si="415"/>
        <v/>
      </c>
      <c r="T3835" s="84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4" t="str">
        <f t="shared" si="420"/>
        <v/>
      </c>
      <c r="B3836" s="84" t="str">
        <f t="shared" si="421"/>
        <v/>
      </c>
      <c r="S3836" s="84" t="str">
        <f t="shared" si="415"/>
        <v/>
      </c>
      <c r="T3836" s="84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4" t="str">
        <f t="shared" si="420"/>
        <v/>
      </c>
      <c r="B3837" s="84" t="str">
        <f t="shared" si="421"/>
        <v/>
      </c>
      <c r="S3837" s="84" t="str">
        <f t="shared" si="415"/>
        <v/>
      </c>
      <c r="T3837" s="84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4" t="str">
        <f t="shared" si="420"/>
        <v/>
      </c>
      <c r="B3838" s="84" t="str">
        <f t="shared" si="421"/>
        <v/>
      </c>
      <c r="S3838" s="84" t="str">
        <f t="shared" si="415"/>
        <v/>
      </c>
      <c r="T3838" s="84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4" t="str">
        <f t="shared" si="420"/>
        <v/>
      </c>
      <c r="B3839" s="84" t="str">
        <f t="shared" si="421"/>
        <v/>
      </c>
      <c r="S3839" s="84" t="str">
        <f t="shared" si="415"/>
        <v/>
      </c>
      <c r="T3839" s="84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4" t="str">
        <f t="shared" si="420"/>
        <v/>
      </c>
      <c r="B3840" s="84" t="str">
        <f t="shared" si="421"/>
        <v/>
      </c>
      <c r="S3840" s="84" t="str">
        <f t="shared" si="415"/>
        <v/>
      </c>
      <c r="T3840" s="84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4" t="str">
        <f t="shared" si="420"/>
        <v/>
      </c>
      <c r="B3841" s="84" t="str">
        <f t="shared" si="421"/>
        <v/>
      </c>
      <c r="S3841" s="84" t="str">
        <f t="shared" si="415"/>
        <v/>
      </c>
      <c r="T3841" s="84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4" t="str">
        <f t="shared" si="420"/>
        <v/>
      </c>
      <c r="B3842" s="84" t="str">
        <f t="shared" si="421"/>
        <v/>
      </c>
      <c r="S3842" s="84" t="str">
        <f t="shared" ref="S3842:S3905" si="422">IF(A3842&lt;&gt;"",IF(FIND(" ",G3842)&gt;=1,MID(G3842,FIND(" ",G3842)+1,LEN(G3842)),""),"")</f>
        <v/>
      </c>
      <c r="T3842" s="84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4" t="str">
        <f t="shared" si="420"/>
        <v/>
      </c>
      <c r="B3843" s="84" t="str">
        <f t="shared" si="421"/>
        <v/>
      </c>
      <c r="S3843" s="84" t="str">
        <f t="shared" si="422"/>
        <v/>
      </c>
      <c r="T3843" s="84" t="str">
        <f t="shared" ref="T3843:T3906" si="423">IF(H3843&lt;&gt;"",H3843,"")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4" t="str">
        <f t="shared" si="420"/>
        <v/>
      </c>
      <c r="B3844" s="84" t="str">
        <f t="shared" si="421"/>
        <v/>
      </c>
      <c r="S3844" s="84" t="str">
        <f t="shared" si="422"/>
        <v/>
      </c>
      <c r="T3844" s="84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4" t="str">
        <f t="shared" si="420"/>
        <v/>
      </c>
      <c r="B3845" s="84" t="str">
        <f t="shared" si="421"/>
        <v/>
      </c>
      <c r="S3845" s="84" t="str">
        <f t="shared" si="422"/>
        <v/>
      </c>
      <c r="T3845" s="84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4" t="str">
        <f t="shared" si="420"/>
        <v/>
      </c>
      <c r="B3846" s="84" t="str">
        <f t="shared" si="421"/>
        <v/>
      </c>
      <c r="S3846" s="84" t="str">
        <f t="shared" si="422"/>
        <v/>
      </c>
      <c r="T3846" s="84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4" t="str">
        <f t="shared" si="420"/>
        <v/>
      </c>
      <c r="B3847" s="84" t="str">
        <f t="shared" si="421"/>
        <v/>
      </c>
      <c r="S3847" s="84" t="str">
        <f t="shared" si="422"/>
        <v/>
      </c>
      <c r="T3847" s="84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4" t="str">
        <f t="shared" si="420"/>
        <v/>
      </c>
      <c r="B3848" s="84" t="str">
        <f t="shared" si="421"/>
        <v/>
      </c>
      <c r="S3848" s="84" t="str">
        <f t="shared" si="422"/>
        <v/>
      </c>
      <c r="T3848" s="84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4" t="str">
        <f t="shared" si="420"/>
        <v/>
      </c>
      <c r="B3849" s="84" t="str">
        <f t="shared" si="421"/>
        <v/>
      </c>
      <c r="S3849" s="84" t="str">
        <f t="shared" si="422"/>
        <v/>
      </c>
      <c r="T3849" s="84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4" t="str">
        <f t="shared" si="420"/>
        <v/>
      </c>
      <c r="B3850" s="84" t="str">
        <f t="shared" si="421"/>
        <v/>
      </c>
      <c r="S3850" s="84" t="str">
        <f t="shared" si="422"/>
        <v/>
      </c>
      <c r="T3850" s="84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4" t="str">
        <f t="shared" si="420"/>
        <v/>
      </c>
      <c r="B3851" s="84" t="str">
        <f t="shared" si="421"/>
        <v/>
      </c>
      <c r="S3851" s="84" t="str">
        <f t="shared" si="422"/>
        <v/>
      </c>
      <c r="T3851" s="84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4" t="str">
        <f t="shared" si="420"/>
        <v/>
      </c>
      <c r="B3852" s="84" t="str">
        <f t="shared" si="421"/>
        <v/>
      </c>
      <c r="S3852" s="84" t="str">
        <f t="shared" si="422"/>
        <v/>
      </c>
      <c r="T3852" s="84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4" t="str">
        <f t="shared" si="420"/>
        <v/>
      </c>
      <c r="B3853" s="84" t="str">
        <f t="shared" si="421"/>
        <v/>
      </c>
      <c r="S3853" s="84" t="str">
        <f t="shared" si="422"/>
        <v/>
      </c>
      <c r="T3853" s="84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4" t="str">
        <f t="shared" si="420"/>
        <v/>
      </c>
      <c r="B3854" s="84" t="str">
        <f t="shared" si="421"/>
        <v/>
      </c>
      <c r="S3854" s="84" t="str">
        <f t="shared" si="422"/>
        <v/>
      </c>
      <c r="T3854" s="84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4" t="str">
        <f t="shared" si="420"/>
        <v/>
      </c>
      <c r="B3855" s="84" t="str">
        <f t="shared" si="421"/>
        <v/>
      </c>
      <c r="S3855" s="84" t="str">
        <f t="shared" si="422"/>
        <v/>
      </c>
      <c r="T3855" s="84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4" t="str">
        <f t="shared" si="420"/>
        <v/>
      </c>
      <c r="B3856" s="84" t="str">
        <f t="shared" si="421"/>
        <v/>
      </c>
      <c r="S3856" s="84" t="str">
        <f t="shared" si="422"/>
        <v/>
      </c>
      <c r="T3856" s="84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4" t="str">
        <f t="shared" si="420"/>
        <v/>
      </c>
      <c r="B3857" s="84" t="str">
        <f t="shared" si="421"/>
        <v/>
      </c>
      <c r="S3857" s="84" t="str">
        <f t="shared" si="422"/>
        <v/>
      </c>
      <c r="T3857" s="84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4" t="str">
        <f t="shared" si="420"/>
        <v/>
      </c>
      <c r="B3858" s="84" t="str">
        <f t="shared" si="421"/>
        <v/>
      </c>
      <c r="S3858" s="84" t="str">
        <f t="shared" si="422"/>
        <v/>
      </c>
      <c r="T3858" s="84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4" t="str">
        <f t="shared" si="420"/>
        <v/>
      </c>
      <c r="B3859" s="84" t="str">
        <f t="shared" si="421"/>
        <v/>
      </c>
      <c r="S3859" s="84" t="str">
        <f t="shared" si="422"/>
        <v/>
      </c>
      <c r="T3859" s="84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4" t="str">
        <f t="shared" si="420"/>
        <v/>
      </c>
      <c r="B3860" s="84" t="str">
        <f t="shared" si="421"/>
        <v/>
      </c>
      <c r="S3860" s="84" t="str">
        <f t="shared" si="422"/>
        <v/>
      </c>
      <c r="T3860" s="84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4" t="str">
        <f t="shared" si="420"/>
        <v/>
      </c>
      <c r="B3861" s="84" t="str">
        <f t="shared" si="421"/>
        <v/>
      </c>
      <c r="S3861" s="84" t="str">
        <f t="shared" si="422"/>
        <v/>
      </c>
      <c r="T3861" s="84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4" t="str">
        <f t="shared" si="420"/>
        <v/>
      </c>
      <c r="B3862" s="84" t="str">
        <f t="shared" si="421"/>
        <v/>
      </c>
      <c r="S3862" s="84" t="str">
        <f t="shared" si="422"/>
        <v/>
      </c>
      <c r="T3862" s="84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4" t="str">
        <f t="shared" si="420"/>
        <v/>
      </c>
      <c r="B3863" s="84" t="str">
        <f t="shared" si="421"/>
        <v/>
      </c>
      <c r="S3863" s="84" t="str">
        <f t="shared" si="422"/>
        <v/>
      </c>
      <c r="T3863" s="84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4" t="str">
        <f t="shared" si="420"/>
        <v/>
      </c>
      <c r="B3864" s="84" t="str">
        <f t="shared" si="421"/>
        <v/>
      </c>
      <c r="S3864" s="84" t="str">
        <f t="shared" si="422"/>
        <v/>
      </c>
      <c r="T3864" s="84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4" t="str">
        <f t="shared" si="420"/>
        <v/>
      </c>
      <c r="B3865" s="84" t="str">
        <f t="shared" si="421"/>
        <v/>
      </c>
      <c r="S3865" s="84" t="str">
        <f t="shared" si="422"/>
        <v/>
      </c>
      <c r="T3865" s="84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4" t="str">
        <f t="shared" si="420"/>
        <v/>
      </c>
      <c r="B3866" s="84" t="str">
        <f t="shared" si="421"/>
        <v/>
      </c>
      <c r="S3866" s="84" t="str">
        <f t="shared" si="422"/>
        <v/>
      </c>
      <c r="T3866" s="84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4" t="str">
        <f t="shared" si="420"/>
        <v/>
      </c>
      <c r="B3867" s="84" t="str">
        <f t="shared" si="421"/>
        <v/>
      </c>
      <c r="S3867" s="84" t="str">
        <f t="shared" si="422"/>
        <v/>
      </c>
      <c r="T3867" s="84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4" t="str">
        <f t="shared" si="420"/>
        <v/>
      </c>
      <c r="B3868" s="84" t="str">
        <f t="shared" si="421"/>
        <v/>
      </c>
      <c r="S3868" s="84" t="str">
        <f t="shared" si="422"/>
        <v/>
      </c>
      <c r="T3868" s="84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4" t="str">
        <f t="shared" si="420"/>
        <v/>
      </c>
      <c r="B3869" s="84" t="str">
        <f t="shared" si="421"/>
        <v/>
      </c>
      <c r="S3869" s="84" t="str">
        <f t="shared" si="422"/>
        <v/>
      </c>
      <c r="T3869" s="84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4" t="str">
        <f t="shared" si="420"/>
        <v/>
      </c>
      <c r="B3870" s="84" t="str">
        <f t="shared" si="421"/>
        <v/>
      </c>
      <c r="S3870" s="84" t="str">
        <f t="shared" si="422"/>
        <v/>
      </c>
      <c r="T3870" s="84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4" t="str">
        <f t="shared" si="420"/>
        <v/>
      </c>
      <c r="B3871" s="84" t="str">
        <f t="shared" si="421"/>
        <v/>
      </c>
      <c r="S3871" s="84" t="str">
        <f t="shared" si="422"/>
        <v/>
      </c>
      <c r="T3871" s="84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4" t="str">
        <f t="shared" si="420"/>
        <v/>
      </c>
      <c r="B3872" s="84" t="str">
        <f t="shared" si="421"/>
        <v/>
      </c>
      <c r="S3872" s="84" t="str">
        <f t="shared" si="422"/>
        <v/>
      </c>
      <c r="T3872" s="84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4" t="str">
        <f t="shared" ref="A3873:A3936" si="427">IF(G3873&amp;Q3873&lt;&gt;"",IF(FIND(" ",G3873)&gt;=1,MID(G3873,1,FIND(" ",G3873)-1)&amp;Q3873,G3873&amp;Q3873),"")</f>
        <v/>
      </c>
      <c r="B3873" s="84" t="str">
        <f t="shared" ref="B3873:B3936" si="428">IF(C3873&lt;&gt;"",LEFT(C3873,9),"")</f>
        <v/>
      </c>
      <c r="S3873" s="84" t="str">
        <f t="shared" si="422"/>
        <v/>
      </c>
      <c r="T3873" s="84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4" t="str">
        <f t="shared" si="427"/>
        <v/>
      </c>
      <c r="B3874" s="84" t="str">
        <f t="shared" si="428"/>
        <v/>
      </c>
      <c r="S3874" s="84" t="str">
        <f t="shared" si="422"/>
        <v/>
      </c>
      <c r="T3874" s="84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4" t="str">
        <f t="shared" si="427"/>
        <v/>
      </c>
      <c r="B3875" s="84" t="str">
        <f t="shared" si="428"/>
        <v/>
      </c>
      <c r="S3875" s="84" t="str">
        <f t="shared" si="422"/>
        <v/>
      </c>
      <c r="T3875" s="84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4" t="str">
        <f t="shared" si="427"/>
        <v/>
      </c>
      <c r="B3876" s="84" t="str">
        <f t="shared" si="428"/>
        <v/>
      </c>
      <c r="S3876" s="84" t="str">
        <f t="shared" si="422"/>
        <v/>
      </c>
      <c r="T3876" s="84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4" t="str">
        <f t="shared" si="427"/>
        <v/>
      </c>
      <c r="B3877" s="84" t="str">
        <f t="shared" si="428"/>
        <v/>
      </c>
      <c r="S3877" s="84" t="str">
        <f t="shared" si="422"/>
        <v/>
      </c>
      <c r="T3877" s="84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4" t="str">
        <f t="shared" si="427"/>
        <v/>
      </c>
      <c r="B3878" s="84" t="str">
        <f t="shared" si="428"/>
        <v/>
      </c>
      <c r="S3878" s="84" t="str">
        <f t="shared" si="422"/>
        <v/>
      </c>
      <c r="T3878" s="84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4" t="str">
        <f t="shared" si="427"/>
        <v/>
      </c>
      <c r="B3879" s="84" t="str">
        <f t="shared" si="428"/>
        <v/>
      </c>
      <c r="S3879" s="84" t="str">
        <f t="shared" si="422"/>
        <v/>
      </c>
      <c r="T3879" s="84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4" t="str">
        <f t="shared" si="427"/>
        <v/>
      </c>
      <c r="B3880" s="84" t="str">
        <f t="shared" si="428"/>
        <v/>
      </c>
      <c r="S3880" s="84" t="str">
        <f t="shared" si="422"/>
        <v/>
      </c>
      <c r="T3880" s="84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4" t="str">
        <f t="shared" si="427"/>
        <v/>
      </c>
      <c r="B3881" s="84" t="str">
        <f t="shared" si="428"/>
        <v/>
      </c>
      <c r="S3881" s="84" t="str">
        <f t="shared" si="422"/>
        <v/>
      </c>
      <c r="T3881" s="84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4" t="str">
        <f t="shared" si="427"/>
        <v/>
      </c>
      <c r="B3882" s="84" t="str">
        <f t="shared" si="428"/>
        <v/>
      </c>
      <c r="S3882" s="84" t="str">
        <f t="shared" si="422"/>
        <v/>
      </c>
      <c r="T3882" s="84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4" t="str">
        <f t="shared" si="427"/>
        <v/>
      </c>
      <c r="B3883" s="84" t="str">
        <f t="shared" si="428"/>
        <v/>
      </c>
      <c r="S3883" s="84" t="str">
        <f t="shared" si="422"/>
        <v/>
      </c>
      <c r="T3883" s="84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4" t="str">
        <f t="shared" si="427"/>
        <v/>
      </c>
      <c r="B3884" s="84" t="str">
        <f t="shared" si="428"/>
        <v/>
      </c>
      <c r="S3884" s="84" t="str">
        <f t="shared" si="422"/>
        <v/>
      </c>
      <c r="T3884" s="84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4" t="str">
        <f t="shared" si="427"/>
        <v/>
      </c>
      <c r="B3885" s="84" t="str">
        <f t="shared" si="428"/>
        <v/>
      </c>
      <c r="S3885" s="84" t="str">
        <f t="shared" si="422"/>
        <v/>
      </c>
      <c r="T3885" s="84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4" t="str">
        <f t="shared" si="427"/>
        <v/>
      </c>
      <c r="B3886" s="84" t="str">
        <f t="shared" si="428"/>
        <v/>
      </c>
      <c r="S3886" s="84" t="str">
        <f t="shared" si="422"/>
        <v/>
      </c>
      <c r="T3886" s="84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4" t="str">
        <f t="shared" si="427"/>
        <v/>
      </c>
      <c r="B3887" s="84" t="str">
        <f t="shared" si="428"/>
        <v/>
      </c>
      <c r="S3887" s="84" t="str">
        <f t="shared" si="422"/>
        <v/>
      </c>
      <c r="T3887" s="84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4" t="str">
        <f t="shared" si="427"/>
        <v/>
      </c>
      <c r="B3888" s="84" t="str">
        <f t="shared" si="428"/>
        <v/>
      </c>
      <c r="S3888" s="84" t="str">
        <f t="shared" si="422"/>
        <v/>
      </c>
      <c r="T3888" s="84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4" t="str">
        <f t="shared" si="427"/>
        <v/>
      </c>
      <c r="B3889" s="84" t="str">
        <f t="shared" si="428"/>
        <v/>
      </c>
      <c r="S3889" s="84" t="str">
        <f t="shared" si="422"/>
        <v/>
      </c>
      <c r="T3889" s="84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4" t="str">
        <f t="shared" si="427"/>
        <v/>
      </c>
      <c r="B3890" s="84" t="str">
        <f t="shared" si="428"/>
        <v/>
      </c>
      <c r="S3890" s="84" t="str">
        <f t="shared" si="422"/>
        <v/>
      </c>
      <c r="T3890" s="84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4" t="str">
        <f t="shared" si="427"/>
        <v/>
      </c>
      <c r="B3891" s="84" t="str">
        <f t="shared" si="428"/>
        <v/>
      </c>
      <c r="S3891" s="84" t="str">
        <f t="shared" si="422"/>
        <v/>
      </c>
      <c r="T3891" s="84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4" t="str">
        <f t="shared" si="427"/>
        <v/>
      </c>
      <c r="B3892" s="84" t="str">
        <f t="shared" si="428"/>
        <v/>
      </c>
      <c r="S3892" s="84" t="str">
        <f t="shared" si="422"/>
        <v/>
      </c>
      <c r="T3892" s="84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4" t="str">
        <f t="shared" si="427"/>
        <v/>
      </c>
      <c r="B3893" s="84" t="str">
        <f t="shared" si="428"/>
        <v/>
      </c>
      <c r="S3893" s="84" t="str">
        <f t="shared" si="422"/>
        <v/>
      </c>
      <c r="T3893" s="84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4" t="str">
        <f t="shared" si="427"/>
        <v/>
      </c>
      <c r="B3894" s="84" t="str">
        <f t="shared" si="428"/>
        <v/>
      </c>
      <c r="S3894" s="84" t="str">
        <f t="shared" si="422"/>
        <v/>
      </c>
      <c r="T3894" s="84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4" t="str">
        <f t="shared" si="427"/>
        <v/>
      </c>
      <c r="B3895" s="84" t="str">
        <f t="shared" si="428"/>
        <v/>
      </c>
      <c r="S3895" s="84" t="str">
        <f t="shared" si="422"/>
        <v/>
      </c>
      <c r="T3895" s="84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4" t="str">
        <f t="shared" si="427"/>
        <v/>
      </c>
      <c r="B3896" s="84" t="str">
        <f t="shared" si="428"/>
        <v/>
      </c>
      <c r="S3896" s="84" t="str">
        <f t="shared" si="422"/>
        <v/>
      </c>
      <c r="T3896" s="84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4" t="str">
        <f t="shared" si="427"/>
        <v/>
      </c>
      <c r="B3897" s="84" t="str">
        <f t="shared" si="428"/>
        <v/>
      </c>
      <c r="S3897" s="84" t="str">
        <f t="shared" si="422"/>
        <v/>
      </c>
      <c r="T3897" s="84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4" t="str">
        <f t="shared" si="427"/>
        <v/>
      </c>
      <c r="B3898" s="84" t="str">
        <f t="shared" si="428"/>
        <v/>
      </c>
      <c r="S3898" s="84" t="str">
        <f t="shared" si="422"/>
        <v/>
      </c>
      <c r="T3898" s="84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4" t="str">
        <f t="shared" si="427"/>
        <v/>
      </c>
      <c r="B3899" s="84" t="str">
        <f t="shared" si="428"/>
        <v/>
      </c>
      <c r="S3899" s="84" t="str">
        <f t="shared" si="422"/>
        <v/>
      </c>
      <c r="T3899" s="84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4" t="str">
        <f t="shared" si="427"/>
        <v/>
      </c>
      <c r="B3900" s="84" t="str">
        <f t="shared" si="428"/>
        <v/>
      </c>
      <c r="S3900" s="84" t="str">
        <f t="shared" si="422"/>
        <v/>
      </c>
      <c r="T3900" s="84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4" t="str">
        <f t="shared" si="427"/>
        <v/>
      </c>
      <c r="B3901" s="84" t="str">
        <f t="shared" si="428"/>
        <v/>
      </c>
      <c r="S3901" s="84" t="str">
        <f t="shared" si="422"/>
        <v/>
      </c>
      <c r="T3901" s="84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4" t="str">
        <f t="shared" si="427"/>
        <v/>
      </c>
      <c r="B3902" s="84" t="str">
        <f t="shared" si="428"/>
        <v/>
      </c>
      <c r="S3902" s="84" t="str">
        <f t="shared" si="422"/>
        <v/>
      </c>
      <c r="T3902" s="84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4" t="str">
        <f t="shared" si="427"/>
        <v/>
      </c>
      <c r="B3903" s="84" t="str">
        <f t="shared" si="428"/>
        <v/>
      </c>
      <c r="S3903" s="84" t="str">
        <f t="shared" si="422"/>
        <v/>
      </c>
      <c r="T3903" s="84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4" t="str">
        <f t="shared" si="427"/>
        <v/>
      </c>
      <c r="B3904" s="84" t="str">
        <f t="shared" si="428"/>
        <v/>
      </c>
      <c r="S3904" s="84" t="str">
        <f t="shared" si="422"/>
        <v/>
      </c>
      <c r="T3904" s="84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4" t="str">
        <f t="shared" si="427"/>
        <v/>
      </c>
      <c r="B3905" s="84" t="str">
        <f t="shared" si="428"/>
        <v/>
      </c>
      <c r="S3905" s="84" t="str">
        <f t="shared" si="422"/>
        <v/>
      </c>
      <c r="T3905" s="84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4" t="str">
        <f t="shared" si="427"/>
        <v/>
      </c>
      <c r="B3906" s="84" t="str">
        <f t="shared" si="428"/>
        <v/>
      </c>
      <c r="S3906" s="84" t="str">
        <f t="shared" ref="S3906:S3969" si="429">IF(A3906&lt;&gt;"",IF(FIND(" ",G3906)&gt;=1,MID(G3906,FIND(" ",G3906)+1,LEN(G3906)),""),"")</f>
        <v/>
      </c>
      <c r="T3906" s="84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4" t="str">
        <f t="shared" si="427"/>
        <v/>
      </c>
      <c r="B3907" s="84" t="str">
        <f t="shared" si="428"/>
        <v/>
      </c>
      <c r="S3907" s="84" t="str">
        <f t="shared" si="429"/>
        <v/>
      </c>
      <c r="T3907" s="84" t="str">
        <f t="shared" ref="T3907:T3970" si="430">IF(H3907&lt;&gt;"",H3907,"")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4" t="str">
        <f t="shared" si="427"/>
        <v/>
      </c>
      <c r="B3908" s="84" t="str">
        <f t="shared" si="428"/>
        <v/>
      </c>
      <c r="S3908" s="84" t="str">
        <f t="shared" si="429"/>
        <v/>
      </c>
      <c r="T3908" s="84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4" t="str">
        <f t="shared" si="427"/>
        <v/>
      </c>
      <c r="B3909" s="84" t="str">
        <f t="shared" si="428"/>
        <v/>
      </c>
      <c r="S3909" s="84" t="str">
        <f t="shared" si="429"/>
        <v/>
      </c>
      <c r="T3909" s="84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4" t="str">
        <f t="shared" si="427"/>
        <v/>
      </c>
      <c r="B3910" s="84" t="str">
        <f t="shared" si="428"/>
        <v/>
      </c>
      <c r="S3910" s="84" t="str">
        <f t="shared" si="429"/>
        <v/>
      </c>
      <c r="T3910" s="84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4" t="str">
        <f t="shared" si="427"/>
        <v/>
      </c>
      <c r="B3911" s="84" t="str">
        <f t="shared" si="428"/>
        <v/>
      </c>
      <c r="S3911" s="84" t="str">
        <f t="shared" si="429"/>
        <v/>
      </c>
      <c r="T3911" s="84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4" t="str">
        <f t="shared" si="427"/>
        <v/>
      </c>
      <c r="B3912" s="84" t="str">
        <f t="shared" si="428"/>
        <v/>
      </c>
      <c r="S3912" s="84" t="str">
        <f t="shared" si="429"/>
        <v/>
      </c>
      <c r="T3912" s="84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4" t="str">
        <f t="shared" si="427"/>
        <v/>
      </c>
      <c r="B3913" s="84" t="str">
        <f t="shared" si="428"/>
        <v/>
      </c>
      <c r="S3913" s="84" t="str">
        <f t="shared" si="429"/>
        <v/>
      </c>
      <c r="T3913" s="84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4" t="str">
        <f t="shared" si="427"/>
        <v/>
      </c>
      <c r="B3914" s="84" t="str">
        <f t="shared" si="428"/>
        <v/>
      </c>
      <c r="S3914" s="84" t="str">
        <f t="shared" si="429"/>
        <v/>
      </c>
      <c r="T3914" s="84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4" t="str">
        <f t="shared" si="427"/>
        <v/>
      </c>
      <c r="B3915" s="84" t="str">
        <f t="shared" si="428"/>
        <v/>
      </c>
      <c r="S3915" s="84" t="str">
        <f t="shared" si="429"/>
        <v/>
      </c>
      <c r="T3915" s="84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4" t="str">
        <f t="shared" si="427"/>
        <v/>
      </c>
      <c r="B3916" s="84" t="str">
        <f t="shared" si="428"/>
        <v/>
      </c>
      <c r="S3916" s="84" t="str">
        <f t="shared" si="429"/>
        <v/>
      </c>
      <c r="T3916" s="84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4" t="str">
        <f t="shared" si="427"/>
        <v/>
      </c>
      <c r="B3917" s="84" t="str">
        <f t="shared" si="428"/>
        <v/>
      </c>
      <c r="S3917" s="84" t="str">
        <f t="shared" si="429"/>
        <v/>
      </c>
      <c r="T3917" s="84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4" t="str">
        <f t="shared" si="427"/>
        <v/>
      </c>
      <c r="B3918" s="84" t="str">
        <f t="shared" si="428"/>
        <v/>
      </c>
      <c r="S3918" s="84" t="str">
        <f t="shared" si="429"/>
        <v/>
      </c>
      <c r="T3918" s="84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4" t="str">
        <f t="shared" si="427"/>
        <v/>
      </c>
      <c r="B3919" s="84" t="str">
        <f t="shared" si="428"/>
        <v/>
      </c>
      <c r="S3919" s="84" t="str">
        <f t="shared" si="429"/>
        <v/>
      </c>
      <c r="T3919" s="84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4" t="str">
        <f t="shared" si="427"/>
        <v/>
      </c>
      <c r="B3920" s="84" t="str">
        <f t="shared" si="428"/>
        <v/>
      </c>
      <c r="S3920" s="84" t="str">
        <f t="shared" si="429"/>
        <v/>
      </c>
      <c r="T3920" s="84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4" t="str">
        <f t="shared" si="427"/>
        <v/>
      </c>
      <c r="B3921" s="84" t="str">
        <f t="shared" si="428"/>
        <v/>
      </c>
      <c r="S3921" s="84" t="str">
        <f t="shared" si="429"/>
        <v/>
      </c>
      <c r="T3921" s="84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4" t="str">
        <f t="shared" si="427"/>
        <v/>
      </c>
      <c r="B3922" s="84" t="str">
        <f t="shared" si="428"/>
        <v/>
      </c>
      <c r="S3922" s="84" t="str">
        <f t="shared" si="429"/>
        <v/>
      </c>
      <c r="T3922" s="84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4" t="str">
        <f t="shared" si="427"/>
        <v/>
      </c>
      <c r="B3923" s="84" t="str">
        <f t="shared" si="428"/>
        <v/>
      </c>
      <c r="S3923" s="84" t="str">
        <f t="shared" si="429"/>
        <v/>
      </c>
      <c r="T3923" s="84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4" t="str">
        <f t="shared" si="427"/>
        <v/>
      </c>
      <c r="B3924" s="84" t="str">
        <f t="shared" si="428"/>
        <v/>
      </c>
      <c r="S3924" s="84" t="str">
        <f t="shared" si="429"/>
        <v/>
      </c>
      <c r="T3924" s="84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4" t="str">
        <f t="shared" si="427"/>
        <v/>
      </c>
      <c r="B3925" s="84" t="str">
        <f t="shared" si="428"/>
        <v/>
      </c>
      <c r="S3925" s="84" t="str">
        <f t="shared" si="429"/>
        <v/>
      </c>
      <c r="T3925" s="84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4" t="str">
        <f t="shared" si="427"/>
        <v/>
      </c>
      <c r="B3926" s="84" t="str">
        <f t="shared" si="428"/>
        <v/>
      </c>
      <c r="S3926" s="84" t="str">
        <f t="shared" si="429"/>
        <v/>
      </c>
      <c r="T3926" s="84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4" t="str">
        <f t="shared" si="427"/>
        <v/>
      </c>
      <c r="B3927" s="84" t="str">
        <f t="shared" si="428"/>
        <v/>
      </c>
      <c r="S3927" s="84" t="str">
        <f t="shared" si="429"/>
        <v/>
      </c>
      <c r="T3927" s="84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4" t="str">
        <f t="shared" si="427"/>
        <v/>
      </c>
      <c r="B3928" s="84" t="str">
        <f t="shared" si="428"/>
        <v/>
      </c>
      <c r="S3928" s="84" t="str">
        <f t="shared" si="429"/>
        <v/>
      </c>
      <c r="T3928" s="84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4" t="str">
        <f t="shared" si="427"/>
        <v/>
      </c>
      <c r="B3929" s="84" t="str">
        <f t="shared" si="428"/>
        <v/>
      </c>
      <c r="S3929" s="84" t="str">
        <f t="shared" si="429"/>
        <v/>
      </c>
      <c r="T3929" s="84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4" t="str">
        <f t="shared" si="427"/>
        <v/>
      </c>
      <c r="B3930" s="84" t="str">
        <f t="shared" si="428"/>
        <v/>
      </c>
      <c r="S3930" s="84" t="str">
        <f t="shared" si="429"/>
        <v/>
      </c>
      <c r="T3930" s="84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4" t="str">
        <f t="shared" si="427"/>
        <v/>
      </c>
      <c r="B3931" s="84" t="str">
        <f t="shared" si="428"/>
        <v/>
      </c>
      <c r="S3931" s="84" t="str">
        <f t="shared" si="429"/>
        <v/>
      </c>
      <c r="T3931" s="84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4" t="str">
        <f t="shared" si="427"/>
        <v/>
      </c>
      <c r="B3932" s="84" t="str">
        <f t="shared" si="428"/>
        <v/>
      </c>
      <c r="S3932" s="84" t="str">
        <f t="shared" si="429"/>
        <v/>
      </c>
      <c r="T3932" s="84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4" t="str">
        <f t="shared" si="427"/>
        <v/>
      </c>
      <c r="B3933" s="84" t="str">
        <f t="shared" si="428"/>
        <v/>
      </c>
      <c r="S3933" s="84" t="str">
        <f t="shared" si="429"/>
        <v/>
      </c>
      <c r="T3933" s="84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4" t="str">
        <f t="shared" si="427"/>
        <v/>
      </c>
      <c r="B3934" s="84" t="str">
        <f t="shared" si="428"/>
        <v/>
      </c>
      <c r="S3934" s="84" t="str">
        <f t="shared" si="429"/>
        <v/>
      </c>
      <c r="T3934" s="84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4" t="str">
        <f t="shared" si="427"/>
        <v/>
      </c>
      <c r="B3935" s="84" t="str">
        <f t="shared" si="428"/>
        <v/>
      </c>
      <c r="S3935" s="84" t="str">
        <f t="shared" si="429"/>
        <v/>
      </c>
      <c r="T3935" s="84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4" t="str">
        <f t="shared" si="427"/>
        <v/>
      </c>
      <c r="B3936" s="84" t="str">
        <f t="shared" si="428"/>
        <v/>
      </c>
      <c r="S3936" s="84" t="str">
        <f t="shared" si="429"/>
        <v/>
      </c>
      <c r="T3936" s="84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4" t="str">
        <f t="shared" ref="A3937:A4000" si="434">IF(G3937&amp;Q3937&lt;&gt;"",IF(FIND(" ",G3937)&gt;=1,MID(G3937,1,FIND(" ",G3937)-1)&amp;Q3937,G3937&amp;Q3937),"")</f>
        <v/>
      </c>
      <c r="B3937" s="84" t="str">
        <f t="shared" ref="B3937:B4000" si="435">IF(C3937&lt;&gt;"",LEFT(C3937,9),"")</f>
        <v/>
      </c>
      <c r="S3937" s="84" t="str">
        <f t="shared" si="429"/>
        <v/>
      </c>
      <c r="T3937" s="84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4" t="str">
        <f t="shared" si="434"/>
        <v/>
      </c>
      <c r="B3938" s="84" t="str">
        <f t="shared" si="435"/>
        <v/>
      </c>
      <c r="S3938" s="84" t="str">
        <f t="shared" si="429"/>
        <v/>
      </c>
      <c r="T3938" s="84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4" t="str">
        <f t="shared" si="434"/>
        <v/>
      </c>
      <c r="B3939" s="84" t="str">
        <f t="shared" si="435"/>
        <v/>
      </c>
      <c r="S3939" s="84" t="str">
        <f t="shared" si="429"/>
        <v/>
      </c>
      <c r="T3939" s="84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4" t="str">
        <f t="shared" si="434"/>
        <v/>
      </c>
      <c r="B3940" s="84" t="str">
        <f t="shared" si="435"/>
        <v/>
      </c>
      <c r="S3940" s="84" t="str">
        <f t="shared" si="429"/>
        <v/>
      </c>
      <c r="T3940" s="84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4" t="str">
        <f t="shared" si="434"/>
        <v/>
      </c>
      <c r="B3941" s="84" t="str">
        <f t="shared" si="435"/>
        <v/>
      </c>
      <c r="S3941" s="84" t="str">
        <f t="shared" si="429"/>
        <v/>
      </c>
      <c r="T3941" s="84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4" t="str">
        <f t="shared" si="434"/>
        <v/>
      </c>
      <c r="B3942" s="84" t="str">
        <f t="shared" si="435"/>
        <v/>
      </c>
      <c r="S3942" s="84" t="str">
        <f t="shared" si="429"/>
        <v/>
      </c>
      <c r="T3942" s="84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4" t="str">
        <f t="shared" si="434"/>
        <v/>
      </c>
      <c r="B3943" s="84" t="str">
        <f t="shared" si="435"/>
        <v/>
      </c>
      <c r="S3943" s="84" t="str">
        <f t="shared" si="429"/>
        <v/>
      </c>
      <c r="T3943" s="84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4" t="str">
        <f t="shared" si="434"/>
        <v/>
      </c>
      <c r="B3944" s="84" t="str">
        <f t="shared" si="435"/>
        <v/>
      </c>
      <c r="S3944" s="84" t="str">
        <f t="shared" si="429"/>
        <v/>
      </c>
      <c r="T3944" s="84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4" t="str">
        <f t="shared" si="434"/>
        <v/>
      </c>
      <c r="B3945" s="84" t="str">
        <f t="shared" si="435"/>
        <v/>
      </c>
      <c r="S3945" s="84" t="str">
        <f t="shared" si="429"/>
        <v/>
      </c>
      <c r="T3945" s="84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4" t="str">
        <f t="shared" si="434"/>
        <v/>
      </c>
      <c r="B3946" s="84" t="str">
        <f t="shared" si="435"/>
        <v/>
      </c>
      <c r="S3946" s="84" t="str">
        <f t="shared" si="429"/>
        <v/>
      </c>
      <c r="T3946" s="84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4" t="str">
        <f t="shared" si="434"/>
        <v/>
      </c>
      <c r="B3947" s="84" t="str">
        <f t="shared" si="435"/>
        <v/>
      </c>
      <c r="S3947" s="84" t="str">
        <f t="shared" si="429"/>
        <v/>
      </c>
      <c r="T3947" s="84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4" t="str">
        <f t="shared" si="434"/>
        <v/>
      </c>
      <c r="B3948" s="84" t="str">
        <f t="shared" si="435"/>
        <v/>
      </c>
      <c r="S3948" s="84" t="str">
        <f t="shared" si="429"/>
        <v/>
      </c>
      <c r="T3948" s="84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4" t="str">
        <f t="shared" si="434"/>
        <v/>
      </c>
      <c r="B3949" s="84" t="str">
        <f t="shared" si="435"/>
        <v/>
      </c>
      <c r="S3949" s="84" t="str">
        <f t="shared" si="429"/>
        <v/>
      </c>
      <c r="T3949" s="84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4" t="str">
        <f t="shared" si="434"/>
        <v/>
      </c>
      <c r="B3950" s="84" t="str">
        <f t="shared" si="435"/>
        <v/>
      </c>
      <c r="S3950" s="84" t="str">
        <f t="shared" si="429"/>
        <v/>
      </c>
      <c r="T3950" s="84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4" t="str">
        <f t="shared" si="434"/>
        <v/>
      </c>
      <c r="B3951" s="84" t="str">
        <f t="shared" si="435"/>
        <v/>
      </c>
      <c r="S3951" s="84" t="str">
        <f t="shared" si="429"/>
        <v/>
      </c>
      <c r="T3951" s="84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4" t="str">
        <f t="shared" si="434"/>
        <v/>
      </c>
      <c r="B3952" s="84" t="str">
        <f t="shared" si="435"/>
        <v/>
      </c>
      <c r="S3952" s="84" t="str">
        <f t="shared" si="429"/>
        <v/>
      </c>
      <c r="T3952" s="84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4" t="str">
        <f t="shared" si="434"/>
        <v/>
      </c>
      <c r="B3953" s="84" t="str">
        <f t="shared" si="435"/>
        <v/>
      </c>
      <c r="S3953" s="84" t="str">
        <f t="shared" si="429"/>
        <v/>
      </c>
      <c r="T3953" s="84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4" t="str">
        <f t="shared" si="434"/>
        <v/>
      </c>
      <c r="B3954" s="84" t="str">
        <f t="shared" si="435"/>
        <v/>
      </c>
      <c r="S3954" s="84" t="str">
        <f t="shared" si="429"/>
        <v/>
      </c>
      <c r="T3954" s="84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4" t="str">
        <f t="shared" si="434"/>
        <v/>
      </c>
      <c r="B3955" s="84" t="str">
        <f t="shared" si="435"/>
        <v/>
      </c>
      <c r="S3955" s="84" t="str">
        <f t="shared" si="429"/>
        <v/>
      </c>
      <c r="T3955" s="84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4" t="str">
        <f t="shared" si="434"/>
        <v/>
      </c>
      <c r="B3956" s="84" t="str">
        <f t="shared" si="435"/>
        <v/>
      </c>
      <c r="S3956" s="84" t="str">
        <f t="shared" si="429"/>
        <v/>
      </c>
      <c r="T3956" s="84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4" t="str">
        <f t="shared" si="434"/>
        <v/>
      </c>
      <c r="B3957" s="84" t="str">
        <f t="shared" si="435"/>
        <v/>
      </c>
      <c r="S3957" s="84" t="str">
        <f t="shared" si="429"/>
        <v/>
      </c>
      <c r="T3957" s="84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4" t="str">
        <f t="shared" si="434"/>
        <v/>
      </c>
      <c r="B3958" s="84" t="str">
        <f t="shared" si="435"/>
        <v/>
      </c>
      <c r="S3958" s="84" t="str">
        <f t="shared" si="429"/>
        <v/>
      </c>
      <c r="T3958" s="84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4" t="str">
        <f t="shared" si="434"/>
        <v/>
      </c>
      <c r="B3959" s="84" t="str">
        <f t="shared" si="435"/>
        <v/>
      </c>
      <c r="S3959" s="84" t="str">
        <f t="shared" si="429"/>
        <v/>
      </c>
      <c r="T3959" s="84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4" t="str">
        <f t="shared" si="434"/>
        <v/>
      </c>
      <c r="B3960" s="84" t="str">
        <f t="shared" si="435"/>
        <v/>
      </c>
      <c r="S3960" s="84" t="str">
        <f t="shared" si="429"/>
        <v/>
      </c>
      <c r="T3960" s="84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4" t="str">
        <f t="shared" si="434"/>
        <v/>
      </c>
      <c r="B3961" s="84" t="str">
        <f t="shared" si="435"/>
        <v/>
      </c>
      <c r="S3961" s="84" t="str">
        <f t="shared" si="429"/>
        <v/>
      </c>
      <c r="T3961" s="84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4" t="str">
        <f t="shared" si="434"/>
        <v/>
      </c>
      <c r="B3962" s="84" t="str">
        <f t="shared" si="435"/>
        <v/>
      </c>
      <c r="S3962" s="84" t="str">
        <f t="shared" si="429"/>
        <v/>
      </c>
      <c r="T3962" s="84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4" t="str">
        <f t="shared" si="434"/>
        <v/>
      </c>
      <c r="B3963" s="84" t="str">
        <f t="shared" si="435"/>
        <v/>
      </c>
      <c r="S3963" s="84" t="str">
        <f t="shared" si="429"/>
        <v/>
      </c>
      <c r="T3963" s="84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4" t="str">
        <f t="shared" si="434"/>
        <v/>
      </c>
      <c r="B3964" s="84" t="str">
        <f t="shared" si="435"/>
        <v/>
      </c>
      <c r="S3964" s="84" t="str">
        <f t="shared" si="429"/>
        <v/>
      </c>
      <c r="T3964" s="84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4" t="str">
        <f t="shared" si="434"/>
        <v/>
      </c>
      <c r="B3965" s="84" t="str">
        <f t="shared" si="435"/>
        <v/>
      </c>
      <c r="S3965" s="84" t="str">
        <f t="shared" si="429"/>
        <v/>
      </c>
      <c r="T3965" s="84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4" t="str">
        <f t="shared" si="434"/>
        <v/>
      </c>
      <c r="B3966" s="84" t="str">
        <f t="shared" si="435"/>
        <v/>
      </c>
      <c r="S3966" s="84" t="str">
        <f t="shared" si="429"/>
        <v/>
      </c>
      <c r="T3966" s="84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4" t="str">
        <f t="shared" si="434"/>
        <v/>
      </c>
      <c r="B3967" s="84" t="str">
        <f t="shared" si="435"/>
        <v/>
      </c>
      <c r="S3967" s="84" t="str">
        <f t="shared" si="429"/>
        <v/>
      </c>
      <c r="T3967" s="84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4" t="str">
        <f t="shared" si="434"/>
        <v/>
      </c>
      <c r="B3968" s="84" t="str">
        <f t="shared" si="435"/>
        <v/>
      </c>
      <c r="S3968" s="84" t="str">
        <f t="shared" si="429"/>
        <v/>
      </c>
      <c r="T3968" s="84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4" t="str">
        <f t="shared" si="434"/>
        <v/>
      </c>
      <c r="B3969" s="84" t="str">
        <f t="shared" si="435"/>
        <v/>
      </c>
      <c r="S3969" s="84" t="str">
        <f t="shared" si="429"/>
        <v/>
      </c>
      <c r="T3969" s="84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4" t="str">
        <f t="shared" si="434"/>
        <v/>
      </c>
      <c r="B3970" s="84" t="str">
        <f t="shared" si="435"/>
        <v/>
      </c>
      <c r="S3970" s="84" t="str">
        <f t="shared" ref="S3970:S4033" si="436">IF(A3970&lt;&gt;"",IF(FIND(" ",G3970)&gt;=1,MID(G3970,FIND(" ",G3970)+1,LEN(G3970)),""),"")</f>
        <v/>
      </c>
      <c r="T3970" s="84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4" t="str">
        <f t="shared" si="434"/>
        <v/>
      </c>
      <c r="B3971" s="84" t="str">
        <f t="shared" si="435"/>
        <v/>
      </c>
      <c r="S3971" s="84" t="str">
        <f t="shared" si="436"/>
        <v/>
      </c>
      <c r="T3971" s="84" t="str">
        <f t="shared" ref="T3971:T4034" si="437">IF(H3971&lt;&gt;"",H3971,"")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4" t="str">
        <f t="shared" si="434"/>
        <v/>
      </c>
      <c r="B3972" s="84" t="str">
        <f t="shared" si="435"/>
        <v/>
      </c>
      <c r="S3972" s="84" t="str">
        <f t="shared" si="436"/>
        <v/>
      </c>
      <c r="T3972" s="84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4" t="str">
        <f t="shared" si="434"/>
        <v/>
      </c>
      <c r="B3973" s="84" t="str">
        <f t="shared" si="435"/>
        <v/>
      </c>
      <c r="S3973" s="84" t="str">
        <f t="shared" si="436"/>
        <v/>
      </c>
      <c r="T3973" s="84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4" t="str">
        <f t="shared" si="434"/>
        <v/>
      </c>
      <c r="B3974" s="84" t="str">
        <f t="shared" si="435"/>
        <v/>
      </c>
      <c r="S3974" s="84" t="str">
        <f t="shared" si="436"/>
        <v/>
      </c>
      <c r="T3974" s="84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4" t="str">
        <f t="shared" si="434"/>
        <v/>
      </c>
      <c r="B3975" s="84" t="str">
        <f t="shared" si="435"/>
        <v/>
      </c>
      <c r="S3975" s="84" t="str">
        <f t="shared" si="436"/>
        <v/>
      </c>
      <c r="T3975" s="84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4" t="str">
        <f t="shared" si="434"/>
        <v/>
      </c>
      <c r="B3976" s="84" t="str">
        <f t="shared" si="435"/>
        <v/>
      </c>
      <c r="S3976" s="84" t="str">
        <f t="shared" si="436"/>
        <v/>
      </c>
      <c r="T3976" s="84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4" t="str">
        <f t="shared" si="434"/>
        <v/>
      </c>
      <c r="B3977" s="84" t="str">
        <f t="shared" si="435"/>
        <v/>
      </c>
      <c r="S3977" s="84" t="str">
        <f t="shared" si="436"/>
        <v/>
      </c>
      <c r="T3977" s="84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4" t="str">
        <f t="shared" si="434"/>
        <v/>
      </c>
      <c r="B3978" s="84" t="str">
        <f t="shared" si="435"/>
        <v/>
      </c>
      <c r="S3978" s="84" t="str">
        <f t="shared" si="436"/>
        <v/>
      </c>
      <c r="T3978" s="84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4" t="str">
        <f t="shared" si="434"/>
        <v/>
      </c>
      <c r="B3979" s="84" t="str">
        <f t="shared" si="435"/>
        <v/>
      </c>
      <c r="S3979" s="84" t="str">
        <f t="shared" si="436"/>
        <v/>
      </c>
      <c r="T3979" s="84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4" t="str">
        <f t="shared" si="434"/>
        <v/>
      </c>
      <c r="B3980" s="84" t="str">
        <f t="shared" si="435"/>
        <v/>
      </c>
      <c r="S3980" s="84" t="str">
        <f t="shared" si="436"/>
        <v/>
      </c>
      <c r="T3980" s="84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4" t="str">
        <f t="shared" si="434"/>
        <v/>
      </c>
      <c r="B3981" s="84" t="str">
        <f t="shared" si="435"/>
        <v/>
      </c>
      <c r="S3981" s="84" t="str">
        <f t="shared" si="436"/>
        <v/>
      </c>
      <c r="T3981" s="84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4" t="str">
        <f t="shared" si="434"/>
        <v/>
      </c>
      <c r="B3982" s="84" t="str">
        <f t="shared" si="435"/>
        <v/>
      </c>
      <c r="S3982" s="84" t="str">
        <f t="shared" si="436"/>
        <v/>
      </c>
      <c r="T3982" s="84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4" t="str">
        <f t="shared" si="434"/>
        <v/>
      </c>
      <c r="B3983" s="84" t="str">
        <f t="shared" si="435"/>
        <v/>
      </c>
      <c r="S3983" s="84" t="str">
        <f t="shared" si="436"/>
        <v/>
      </c>
      <c r="T3983" s="84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4" t="str">
        <f t="shared" si="434"/>
        <v/>
      </c>
      <c r="B3984" s="84" t="str">
        <f t="shared" si="435"/>
        <v/>
      </c>
      <c r="S3984" s="84" t="str">
        <f t="shared" si="436"/>
        <v/>
      </c>
      <c r="T3984" s="84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4" t="str">
        <f t="shared" si="434"/>
        <v/>
      </c>
      <c r="B3985" s="84" t="str">
        <f t="shared" si="435"/>
        <v/>
      </c>
      <c r="S3985" s="84" t="str">
        <f t="shared" si="436"/>
        <v/>
      </c>
      <c r="T3985" s="84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4" t="str">
        <f t="shared" si="434"/>
        <v/>
      </c>
      <c r="B3986" s="84" t="str">
        <f t="shared" si="435"/>
        <v/>
      </c>
      <c r="S3986" s="84" t="str">
        <f t="shared" si="436"/>
        <v/>
      </c>
      <c r="T3986" s="84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4" t="str">
        <f t="shared" si="434"/>
        <v/>
      </c>
      <c r="B3987" s="84" t="str">
        <f t="shared" si="435"/>
        <v/>
      </c>
      <c r="S3987" s="84" t="str">
        <f t="shared" si="436"/>
        <v/>
      </c>
      <c r="T3987" s="84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4" t="str">
        <f t="shared" si="434"/>
        <v/>
      </c>
      <c r="B3988" s="84" t="str">
        <f t="shared" si="435"/>
        <v/>
      </c>
      <c r="S3988" s="84" t="str">
        <f t="shared" si="436"/>
        <v/>
      </c>
      <c r="T3988" s="84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4" t="str">
        <f t="shared" si="434"/>
        <v/>
      </c>
      <c r="B3989" s="84" t="str">
        <f t="shared" si="435"/>
        <v/>
      </c>
      <c r="S3989" s="84" t="str">
        <f t="shared" si="436"/>
        <v/>
      </c>
      <c r="T3989" s="84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4" t="str">
        <f t="shared" si="434"/>
        <v/>
      </c>
      <c r="B3990" s="84" t="str">
        <f t="shared" si="435"/>
        <v/>
      </c>
      <c r="S3990" s="84" t="str">
        <f t="shared" si="436"/>
        <v/>
      </c>
      <c r="T3990" s="84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4" t="str">
        <f t="shared" si="434"/>
        <v/>
      </c>
      <c r="B3991" s="84" t="str">
        <f t="shared" si="435"/>
        <v/>
      </c>
      <c r="S3991" s="84" t="str">
        <f t="shared" si="436"/>
        <v/>
      </c>
      <c r="T3991" s="84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4" t="str">
        <f t="shared" si="434"/>
        <v/>
      </c>
      <c r="B3992" s="84" t="str">
        <f t="shared" si="435"/>
        <v/>
      </c>
      <c r="S3992" s="84" t="str">
        <f t="shared" si="436"/>
        <v/>
      </c>
      <c r="T3992" s="84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4" t="str">
        <f t="shared" si="434"/>
        <v/>
      </c>
      <c r="B3993" s="84" t="str">
        <f t="shared" si="435"/>
        <v/>
      </c>
      <c r="S3993" s="84" t="str">
        <f t="shared" si="436"/>
        <v/>
      </c>
      <c r="T3993" s="84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4" t="str">
        <f t="shared" si="434"/>
        <v/>
      </c>
      <c r="B3994" s="84" t="str">
        <f t="shared" si="435"/>
        <v/>
      </c>
      <c r="S3994" s="84" t="str">
        <f t="shared" si="436"/>
        <v/>
      </c>
      <c r="T3994" s="84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4" t="str">
        <f t="shared" si="434"/>
        <v/>
      </c>
      <c r="B3995" s="84" t="str">
        <f t="shared" si="435"/>
        <v/>
      </c>
      <c r="S3995" s="84" t="str">
        <f t="shared" si="436"/>
        <v/>
      </c>
      <c r="T3995" s="84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4" t="str">
        <f t="shared" si="434"/>
        <v/>
      </c>
      <c r="B3996" s="84" t="str">
        <f t="shared" si="435"/>
        <v/>
      </c>
      <c r="S3996" s="84" t="str">
        <f t="shared" si="436"/>
        <v/>
      </c>
      <c r="T3996" s="84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4" t="str">
        <f t="shared" si="434"/>
        <v/>
      </c>
      <c r="B3997" s="84" t="str">
        <f t="shared" si="435"/>
        <v/>
      </c>
      <c r="S3997" s="84" t="str">
        <f t="shared" si="436"/>
        <v/>
      </c>
      <c r="T3997" s="84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4" t="str">
        <f t="shared" si="434"/>
        <v/>
      </c>
      <c r="B3998" s="84" t="str">
        <f t="shared" si="435"/>
        <v/>
      </c>
      <c r="S3998" s="84" t="str">
        <f t="shared" si="436"/>
        <v/>
      </c>
      <c r="T3998" s="84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4" t="str">
        <f t="shared" si="434"/>
        <v/>
      </c>
      <c r="B3999" s="84" t="str">
        <f t="shared" si="435"/>
        <v/>
      </c>
      <c r="S3999" s="84" t="str">
        <f t="shared" si="436"/>
        <v/>
      </c>
      <c r="T3999" s="84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4" t="str">
        <f t="shared" si="434"/>
        <v/>
      </c>
      <c r="B4000" s="84" t="str">
        <f t="shared" si="435"/>
        <v/>
      </c>
      <c r="S4000" s="84" t="str">
        <f t="shared" si="436"/>
        <v/>
      </c>
      <c r="T4000" s="84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4" t="str">
        <f t="shared" ref="A4001:A4064" si="441">IF(G4001&amp;Q4001&lt;&gt;"",IF(FIND(" ",G4001)&gt;=1,MID(G4001,1,FIND(" ",G4001)-1)&amp;Q4001,G4001&amp;Q4001),"")</f>
        <v/>
      </c>
      <c r="B4001" s="84" t="str">
        <f t="shared" ref="B4001:B4064" si="442">IF(C4001&lt;&gt;"",LEFT(C4001,9),"")</f>
        <v/>
      </c>
      <c r="S4001" s="84" t="str">
        <f t="shared" si="436"/>
        <v/>
      </c>
      <c r="T4001" s="84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4" t="str">
        <f t="shared" si="441"/>
        <v/>
      </c>
      <c r="B4002" s="84" t="str">
        <f t="shared" si="442"/>
        <v/>
      </c>
      <c r="S4002" s="84" t="str">
        <f t="shared" si="436"/>
        <v/>
      </c>
      <c r="T4002" s="84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4" t="str">
        <f t="shared" si="441"/>
        <v/>
      </c>
      <c r="B4003" s="84" t="str">
        <f t="shared" si="442"/>
        <v/>
      </c>
      <c r="S4003" s="84" t="str">
        <f t="shared" si="436"/>
        <v/>
      </c>
      <c r="T4003" s="84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4" t="str">
        <f t="shared" si="441"/>
        <v/>
      </c>
      <c r="B4004" s="84" t="str">
        <f t="shared" si="442"/>
        <v/>
      </c>
      <c r="S4004" s="84" t="str">
        <f t="shared" si="436"/>
        <v/>
      </c>
      <c r="T4004" s="84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4" t="str">
        <f t="shared" si="441"/>
        <v/>
      </c>
      <c r="B4005" s="84" t="str">
        <f t="shared" si="442"/>
        <v/>
      </c>
      <c r="S4005" s="84" t="str">
        <f t="shared" si="436"/>
        <v/>
      </c>
      <c r="T4005" s="84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4" t="str">
        <f t="shared" si="441"/>
        <v/>
      </c>
      <c r="B4006" s="84" t="str">
        <f t="shared" si="442"/>
        <v/>
      </c>
      <c r="S4006" s="84" t="str">
        <f t="shared" si="436"/>
        <v/>
      </c>
      <c r="T4006" s="84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4" t="str">
        <f t="shared" si="441"/>
        <v/>
      </c>
      <c r="B4007" s="84" t="str">
        <f t="shared" si="442"/>
        <v/>
      </c>
      <c r="S4007" s="84" t="str">
        <f t="shared" si="436"/>
        <v/>
      </c>
      <c r="T4007" s="84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4" t="str">
        <f t="shared" si="441"/>
        <v/>
      </c>
      <c r="B4008" s="84" t="str">
        <f t="shared" si="442"/>
        <v/>
      </c>
      <c r="S4008" s="84" t="str">
        <f t="shared" si="436"/>
        <v/>
      </c>
      <c r="T4008" s="84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4" t="str">
        <f t="shared" si="441"/>
        <v/>
      </c>
      <c r="B4009" s="84" t="str">
        <f t="shared" si="442"/>
        <v/>
      </c>
      <c r="S4009" s="84" t="str">
        <f t="shared" si="436"/>
        <v/>
      </c>
      <c r="T4009" s="84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4" t="str">
        <f t="shared" si="441"/>
        <v/>
      </c>
      <c r="B4010" s="84" t="str">
        <f t="shared" si="442"/>
        <v/>
      </c>
      <c r="S4010" s="84" t="str">
        <f t="shared" si="436"/>
        <v/>
      </c>
      <c r="T4010" s="84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4" t="str">
        <f t="shared" si="441"/>
        <v/>
      </c>
      <c r="B4011" s="84" t="str">
        <f t="shared" si="442"/>
        <v/>
      </c>
      <c r="S4011" s="84" t="str">
        <f t="shared" si="436"/>
        <v/>
      </c>
      <c r="T4011" s="84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4" t="str">
        <f t="shared" si="441"/>
        <v/>
      </c>
      <c r="B4012" s="84" t="str">
        <f t="shared" si="442"/>
        <v/>
      </c>
      <c r="S4012" s="84" t="str">
        <f t="shared" si="436"/>
        <v/>
      </c>
      <c r="T4012" s="84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4" t="str">
        <f t="shared" si="441"/>
        <v/>
      </c>
      <c r="B4013" s="84" t="str">
        <f t="shared" si="442"/>
        <v/>
      </c>
      <c r="S4013" s="84" t="str">
        <f t="shared" si="436"/>
        <v/>
      </c>
      <c r="T4013" s="84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4" t="str">
        <f t="shared" si="441"/>
        <v/>
      </c>
      <c r="B4014" s="84" t="str">
        <f t="shared" si="442"/>
        <v/>
      </c>
      <c r="S4014" s="84" t="str">
        <f t="shared" si="436"/>
        <v/>
      </c>
      <c r="T4014" s="84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4" t="str">
        <f t="shared" si="441"/>
        <v/>
      </c>
      <c r="B4015" s="84" t="str">
        <f t="shared" si="442"/>
        <v/>
      </c>
      <c r="S4015" s="84" t="str">
        <f t="shared" si="436"/>
        <v/>
      </c>
      <c r="T4015" s="84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4" t="str">
        <f t="shared" si="441"/>
        <v/>
      </c>
      <c r="B4016" s="84" t="str">
        <f t="shared" si="442"/>
        <v/>
      </c>
      <c r="S4016" s="84" t="str">
        <f t="shared" si="436"/>
        <v/>
      </c>
      <c r="T4016" s="84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4" t="str">
        <f t="shared" si="441"/>
        <v/>
      </c>
      <c r="B4017" s="84" t="str">
        <f t="shared" si="442"/>
        <v/>
      </c>
      <c r="S4017" s="84" t="str">
        <f t="shared" si="436"/>
        <v/>
      </c>
      <c r="T4017" s="84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4" t="str">
        <f t="shared" si="441"/>
        <v/>
      </c>
      <c r="B4018" s="84" t="str">
        <f t="shared" si="442"/>
        <v/>
      </c>
      <c r="S4018" s="84" t="str">
        <f t="shared" si="436"/>
        <v/>
      </c>
      <c r="T4018" s="84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4" t="str">
        <f t="shared" si="441"/>
        <v/>
      </c>
      <c r="B4019" s="84" t="str">
        <f t="shared" si="442"/>
        <v/>
      </c>
      <c r="S4019" s="84" t="str">
        <f t="shared" si="436"/>
        <v/>
      </c>
      <c r="T4019" s="84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4" t="str">
        <f t="shared" si="441"/>
        <v/>
      </c>
      <c r="B4020" s="84" t="str">
        <f t="shared" si="442"/>
        <v/>
      </c>
      <c r="S4020" s="84" t="str">
        <f t="shared" si="436"/>
        <v/>
      </c>
      <c r="T4020" s="84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4" t="str">
        <f t="shared" si="441"/>
        <v/>
      </c>
      <c r="B4021" s="84" t="str">
        <f t="shared" si="442"/>
        <v/>
      </c>
      <c r="S4021" s="84" t="str">
        <f t="shared" si="436"/>
        <v/>
      </c>
      <c r="T4021" s="84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4" t="str">
        <f t="shared" si="441"/>
        <v/>
      </c>
      <c r="B4022" s="84" t="str">
        <f t="shared" si="442"/>
        <v/>
      </c>
      <c r="S4022" s="84" t="str">
        <f t="shared" si="436"/>
        <v/>
      </c>
      <c r="T4022" s="84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4" t="str">
        <f t="shared" si="441"/>
        <v/>
      </c>
      <c r="B4023" s="84" t="str">
        <f t="shared" si="442"/>
        <v/>
      </c>
      <c r="S4023" s="84" t="str">
        <f t="shared" si="436"/>
        <v/>
      </c>
      <c r="T4023" s="84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4" t="str">
        <f t="shared" si="441"/>
        <v/>
      </c>
      <c r="B4024" s="84" t="str">
        <f t="shared" si="442"/>
        <v/>
      </c>
      <c r="S4024" s="84" t="str">
        <f t="shared" si="436"/>
        <v/>
      </c>
      <c r="T4024" s="84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4" t="str">
        <f t="shared" si="441"/>
        <v/>
      </c>
      <c r="B4025" s="84" t="str">
        <f t="shared" si="442"/>
        <v/>
      </c>
      <c r="S4025" s="84" t="str">
        <f t="shared" si="436"/>
        <v/>
      </c>
      <c r="T4025" s="84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4" t="str">
        <f t="shared" si="441"/>
        <v/>
      </c>
      <c r="B4026" s="84" t="str">
        <f t="shared" si="442"/>
        <v/>
      </c>
      <c r="S4026" s="84" t="str">
        <f t="shared" si="436"/>
        <v/>
      </c>
      <c r="T4026" s="84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4" t="str">
        <f t="shared" si="441"/>
        <v/>
      </c>
      <c r="B4027" s="84" t="str">
        <f t="shared" si="442"/>
        <v/>
      </c>
      <c r="S4027" s="84" t="str">
        <f t="shared" si="436"/>
        <v/>
      </c>
      <c r="T4027" s="84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4" t="str">
        <f t="shared" si="441"/>
        <v/>
      </c>
      <c r="B4028" s="84" t="str">
        <f t="shared" si="442"/>
        <v/>
      </c>
      <c r="S4028" s="84" t="str">
        <f t="shared" si="436"/>
        <v/>
      </c>
      <c r="T4028" s="84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4" t="str">
        <f t="shared" si="441"/>
        <v/>
      </c>
      <c r="B4029" s="84" t="str">
        <f t="shared" si="442"/>
        <v/>
      </c>
      <c r="S4029" s="84" t="str">
        <f t="shared" si="436"/>
        <v/>
      </c>
      <c r="T4029" s="84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4" t="str">
        <f t="shared" si="441"/>
        <v/>
      </c>
      <c r="B4030" s="84" t="str">
        <f t="shared" si="442"/>
        <v/>
      </c>
      <c r="S4030" s="84" t="str">
        <f t="shared" si="436"/>
        <v/>
      </c>
      <c r="T4030" s="84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4" t="str">
        <f t="shared" si="441"/>
        <v/>
      </c>
      <c r="B4031" s="84" t="str">
        <f t="shared" si="442"/>
        <v/>
      </c>
      <c r="S4031" s="84" t="str">
        <f t="shared" si="436"/>
        <v/>
      </c>
      <c r="T4031" s="84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4" t="str">
        <f t="shared" si="441"/>
        <v/>
      </c>
      <c r="B4032" s="84" t="str">
        <f t="shared" si="442"/>
        <v/>
      </c>
      <c r="S4032" s="84" t="str">
        <f t="shared" si="436"/>
        <v/>
      </c>
      <c r="T4032" s="84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4" t="str">
        <f t="shared" si="441"/>
        <v/>
      </c>
      <c r="B4033" s="84" t="str">
        <f t="shared" si="442"/>
        <v/>
      </c>
      <c r="S4033" s="84" t="str">
        <f t="shared" si="436"/>
        <v/>
      </c>
      <c r="T4033" s="84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4" t="str">
        <f t="shared" si="441"/>
        <v/>
      </c>
      <c r="B4034" s="84" t="str">
        <f t="shared" si="442"/>
        <v/>
      </c>
      <c r="S4034" s="84" t="str">
        <f t="shared" ref="S4034:S4097" si="443">IF(A4034&lt;&gt;"",IF(FIND(" ",G4034)&gt;=1,MID(G4034,FIND(" ",G4034)+1,LEN(G4034)),""),"")</f>
        <v/>
      </c>
      <c r="T4034" s="84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4" t="str">
        <f t="shared" si="441"/>
        <v/>
      </c>
      <c r="B4035" s="84" t="str">
        <f t="shared" si="442"/>
        <v/>
      </c>
      <c r="S4035" s="84" t="str">
        <f t="shared" si="443"/>
        <v/>
      </c>
      <c r="T4035" s="84" t="str">
        <f t="shared" ref="T4035:T4098" si="444">IF(H4035&lt;&gt;"",H4035,"")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4" t="str">
        <f t="shared" si="441"/>
        <v/>
      </c>
      <c r="B4036" s="84" t="str">
        <f t="shared" si="442"/>
        <v/>
      </c>
      <c r="S4036" s="84" t="str">
        <f t="shared" si="443"/>
        <v/>
      </c>
      <c r="T4036" s="84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4" t="str">
        <f t="shared" si="441"/>
        <v/>
      </c>
      <c r="B4037" s="84" t="str">
        <f t="shared" si="442"/>
        <v/>
      </c>
      <c r="S4037" s="84" t="str">
        <f t="shared" si="443"/>
        <v/>
      </c>
      <c r="T4037" s="84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4" t="str">
        <f t="shared" si="441"/>
        <v/>
      </c>
      <c r="B4038" s="84" t="str">
        <f t="shared" si="442"/>
        <v/>
      </c>
      <c r="S4038" s="84" t="str">
        <f t="shared" si="443"/>
        <v/>
      </c>
      <c r="T4038" s="84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4" t="str">
        <f t="shared" si="441"/>
        <v/>
      </c>
      <c r="B4039" s="84" t="str">
        <f t="shared" si="442"/>
        <v/>
      </c>
      <c r="S4039" s="84" t="str">
        <f t="shared" si="443"/>
        <v/>
      </c>
      <c r="T4039" s="84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4" t="str">
        <f t="shared" si="441"/>
        <v/>
      </c>
      <c r="B4040" s="84" t="str">
        <f t="shared" si="442"/>
        <v/>
      </c>
      <c r="S4040" s="84" t="str">
        <f t="shared" si="443"/>
        <v/>
      </c>
      <c r="T4040" s="84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4" t="str">
        <f t="shared" si="441"/>
        <v/>
      </c>
      <c r="B4041" s="84" t="str">
        <f t="shared" si="442"/>
        <v/>
      </c>
      <c r="S4041" s="84" t="str">
        <f t="shared" si="443"/>
        <v/>
      </c>
      <c r="T4041" s="84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4" t="str">
        <f t="shared" si="441"/>
        <v/>
      </c>
      <c r="B4042" s="84" t="str">
        <f t="shared" si="442"/>
        <v/>
      </c>
      <c r="S4042" s="84" t="str">
        <f t="shared" si="443"/>
        <v/>
      </c>
      <c r="T4042" s="84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4" t="str">
        <f t="shared" si="441"/>
        <v/>
      </c>
      <c r="B4043" s="84" t="str">
        <f t="shared" si="442"/>
        <v/>
      </c>
      <c r="S4043" s="84" t="str">
        <f t="shared" si="443"/>
        <v/>
      </c>
      <c r="T4043" s="84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4" t="str">
        <f t="shared" si="441"/>
        <v/>
      </c>
      <c r="B4044" s="84" t="str">
        <f t="shared" si="442"/>
        <v/>
      </c>
      <c r="S4044" s="84" t="str">
        <f t="shared" si="443"/>
        <v/>
      </c>
      <c r="T4044" s="84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4" t="str">
        <f t="shared" si="441"/>
        <v/>
      </c>
      <c r="B4045" s="84" t="str">
        <f t="shared" si="442"/>
        <v/>
      </c>
      <c r="S4045" s="84" t="str">
        <f t="shared" si="443"/>
        <v/>
      </c>
      <c r="T4045" s="84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4" t="str">
        <f t="shared" si="441"/>
        <v/>
      </c>
      <c r="B4046" s="84" t="str">
        <f t="shared" si="442"/>
        <v/>
      </c>
      <c r="S4046" s="84" t="str">
        <f t="shared" si="443"/>
        <v/>
      </c>
      <c r="T4046" s="84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4" t="str">
        <f t="shared" si="441"/>
        <v/>
      </c>
      <c r="B4047" s="84" t="str">
        <f t="shared" si="442"/>
        <v/>
      </c>
      <c r="S4047" s="84" t="str">
        <f t="shared" si="443"/>
        <v/>
      </c>
      <c r="T4047" s="84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4" t="str">
        <f t="shared" si="441"/>
        <v/>
      </c>
      <c r="B4048" s="84" t="str">
        <f t="shared" si="442"/>
        <v/>
      </c>
      <c r="S4048" s="84" t="str">
        <f t="shared" si="443"/>
        <v/>
      </c>
      <c r="T4048" s="84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4" t="str">
        <f t="shared" si="441"/>
        <v/>
      </c>
      <c r="B4049" s="84" t="str">
        <f t="shared" si="442"/>
        <v/>
      </c>
      <c r="S4049" s="84" t="str">
        <f t="shared" si="443"/>
        <v/>
      </c>
      <c r="T4049" s="84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4" t="str">
        <f t="shared" si="441"/>
        <v/>
      </c>
      <c r="B4050" s="84" t="str">
        <f t="shared" si="442"/>
        <v/>
      </c>
      <c r="S4050" s="84" t="str">
        <f t="shared" si="443"/>
        <v/>
      </c>
      <c r="T4050" s="84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4" t="str">
        <f t="shared" si="441"/>
        <v/>
      </c>
      <c r="B4051" s="84" t="str">
        <f t="shared" si="442"/>
        <v/>
      </c>
      <c r="S4051" s="84" t="str">
        <f t="shared" si="443"/>
        <v/>
      </c>
      <c r="T4051" s="84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4" t="str">
        <f t="shared" si="441"/>
        <v/>
      </c>
      <c r="B4052" s="84" t="str">
        <f t="shared" si="442"/>
        <v/>
      </c>
      <c r="S4052" s="84" t="str">
        <f t="shared" si="443"/>
        <v/>
      </c>
      <c r="T4052" s="84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4" t="str">
        <f t="shared" si="441"/>
        <v/>
      </c>
      <c r="B4053" s="84" t="str">
        <f t="shared" si="442"/>
        <v/>
      </c>
      <c r="S4053" s="84" t="str">
        <f t="shared" si="443"/>
        <v/>
      </c>
      <c r="T4053" s="84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4" t="str">
        <f t="shared" si="441"/>
        <v/>
      </c>
      <c r="B4054" s="84" t="str">
        <f t="shared" si="442"/>
        <v/>
      </c>
      <c r="S4054" s="84" t="str">
        <f t="shared" si="443"/>
        <v/>
      </c>
      <c r="T4054" s="84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4" t="str">
        <f t="shared" si="441"/>
        <v/>
      </c>
      <c r="B4055" s="84" t="str">
        <f t="shared" si="442"/>
        <v/>
      </c>
      <c r="S4055" s="84" t="str">
        <f t="shared" si="443"/>
        <v/>
      </c>
      <c r="T4055" s="84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4" t="str">
        <f t="shared" si="441"/>
        <v/>
      </c>
      <c r="B4056" s="84" t="str">
        <f t="shared" si="442"/>
        <v/>
      </c>
      <c r="S4056" s="84" t="str">
        <f t="shared" si="443"/>
        <v/>
      </c>
      <c r="T4056" s="84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4" t="str">
        <f t="shared" si="441"/>
        <v/>
      </c>
      <c r="B4057" s="84" t="str">
        <f t="shared" si="442"/>
        <v/>
      </c>
      <c r="S4057" s="84" t="str">
        <f t="shared" si="443"/>
        <v/>
      </c>
      <c r="T4057" s="84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4" t="str">
        <f t="shared" si="441"/>
        <v/>
      </c>
      <c r="B4058" s="84" t="str">
        <f t="shared" si="442"/>
        <v/>
      </c>
      <c r="S4058" s="84" t="str">
        <f t="shared" si="443"/>
        <v/>
      </c>
      <c r="T4058" s="84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4" t="str">
        <f t="shared" si="441"/>
        <v/>
      </c>
      <c r="B4059" s="84" t="str">
        <f t="shared" si="442"/>
        <v/>
      </c>
      <c r="S4059" s="84" t="str">
        <f t="shared" si="443"/>
        <v/>
      </c>
      <c r="T4059" s="84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4" t="str">
        <f t="shared" si="441"/>
        <v/>
      </c>
      <c r="B4060" s="84" t="str">
        <f t="shared" si="442"/>
        <v/>
      </c>
      <c r="S4060" s="84" t="str">
        <f t="shared" si="443"/>
        <v/>
      </c>
      <c r="T4060" s="84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4" t="str">
        <f t="shared" si="441"/>
        <v/>
      </c>
      <c r="B4061" s="84" t="str">
        <f t="shared" si="442"/>
        <v/>
      </c>
      <c r="S4061" s="84" t="str">
        <f t="shared" si="443"/>
        <v/>
      </c>
      <c r="T4061" s="84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4" t="str">
        <f t="shared" si="441"/>
        <v/>
      </c>
      <c r="B4062" s="84" t="str">
        <f t="shared" si="442"/>
        <v/>
      </c>
      <c r="S4062" s="84" t="str">
        <f t="shared" si="443"/>
        <v/>
      </c>
      <c r="T4062" s="84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4" t="str">
        <f t="shared" si="441"/>
        <v/>
      </c>
      <c r="B4063" s="84" t="str">
        <f t="shared" si="442"/>
        <v/>
      </c>
      <c r="S4063" s="84" t="str">
        <f t="shared" si="443"/>
        <v/>
      </c>
      <c r="T4063" s="84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4" t="str">
        <f t="shared" si="441"/>
        <v/>
      </c>
      <c r="B4064" s="84" t="str">
        <f t="shared" si="442"/>
        <v/>
      </c>
      <c r="S4064" s="84" t="str">
        <f t="shared" si="443"/>
        <v/>
      </c>
      <c r="T4064" s="84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4" t="str">
        <f t="shared" ref="A4065:A4128" si="448">IF(G4065&amp;Q4065&lt;&gt;"",IF(FIND(" ",G4065)&gt;=1,MID(G4065,1,FIND(" ",G4065)-1)&amp;Q4065,G4065&amp;Q4065),"")</f>
        <v/>
      </c>
      <c r="B4065" s="84" t="str">
        <f t="shared" ref="B4065:B4128" si="449">IF(C4065&lt;&gt;"",LEFT(C4065,9),"")</f>
        <v/>
      </c>
      <c r="S4065" s="84" t="str">
        <f t="shared" si="443"/>
        <v/>
      </c>
      <c r="T4065" s="84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4" t="str">
        <f t="shared" si="448"/>
        <v/>
      </c>
      <c r="B4066" s="84" t="str">
        <f t="shared" si="449"/>
        <v/>
      </c>
      <c r="S4066" s="84" t="str">
        <f t="shared" si="443"/>
        <v/>
      </c>
      <c r="T4066" s="84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4" t="str">
        <f t="shared" si="448"/>
        <v/>
      </c>
      <c r="B4067" s="84" t="str">
        <f t="shared" si="449"/>
        <v/>
      </c>
      <c r="S4067" s="84" t="str">
        <f t="shared" si="443"/>
        <v/>
      </c>
      <c r="T4067" s="84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4" t="str">
        <f t="shared" si="448"/>
        <v/>
      </c>
      <c r="B4068" s="84" t="str">
        <f t="shared" si="449"/>
        <v/>
      </c>
      <c r="S4068" s="84" t="str">
        <f t="shared" si="443"/>
        <v/>
      </c>
      <c r="T4068" s="84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4" t="str">
        <f t="shared" si="448"/>
        <v/>
      </c>
      <c r="B4069" s="84" t="str">
        <f t="shared" si="449"/>
        <v/>
      </c>
      <c r="S4069" s="84" t="str">
        <f t="shared" si="443"/>
        <v/>
      </c>
      <c r="T4069" s="84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4" t="str">
        <f t="shared" si="448"/>
        <v/>
      </c>
      <c r="B4070" s="84" t="str">
        <f t="shared" si="449"/>
        <v/>
      </c>
      <c r="S4070" s="84" t="str">
        <f t="shared" si="443"/>
        <v/>
      </c>
      <c r="T4070" s="84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4" t="str">
        <f t="shared" si="448"/>
        <v/>
      </c>
      <c r="B4071" s="84" t="str">
        <f t="shared" si="449"/>
        <v/>
      </c>
      <c r="S4071" s="84" t="str">
        <f t="shared" si="443"/>
        <v/>
      </c>
      <c r="T4071" s="84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4" t="str">
        <f t="shared" si="448"/>
        <v/>
      </c>
      <c r="B4072" s="84" t="str">
        <f t="shared" si="449"/>
        <v/>
      </c>
      <c r="S4072" s="84" t="str">
        <f t="shared" si="443"/>
        <v/>
      </c>
      <c r="T4072" s="84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4" t="str">
        <f t="shared" si="448"/>
        <v/>
      </c>
      <c r="B4073" s="84" t="str">
        <f t="shared" si="449"/>
        <v/>
      </c>
      <c r="S4073" s="84" t="str">
        <f t="shared" si="443"/>
        <v/>
      </c>
      <c r="T4073" s="84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4" t="str">
        <f t="shared" si="448"/>
        <v/>
      </c>
      <c r="B4074" s="84" t="str">
        <f t="shared" si="449"/>
        <v/>
      </c>
      <c r="S4074" s="84" t="str">
        <f t="shared" si="443"/>
        <v/>
      </c>
      <c r="T4074" s="84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4" t="str">
        <f t="shared" si="448"/>
        <v/>
      </c>
      <c r="B4075" s="84" t="str">
        <f t="shared" si="449"/>
        <v/>
      </c>
      <c r="S4075" s="84" t="str">
        <f t="shared" si="443"/>
        <v/>
      </c>
      <c r="T4075" s="84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4" t="str">
        <f t="shared" si="448"/>
        <v/>
      </c>
      <c r="B4076" s="84" t="str">
        <f t="shared" si="449"/>
        <v/>
      </c>
      <c r="S4076" s="84" t="str">
        <f t="shared" si="443"/>
        <v/>
      </c>
      <c r="T4076" s="84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4" t="str">
        <f t="shared" si="448"/>
        <v/>
      </c>
      <c r="B4077" s="84" t="str">
        <f t="shared" si="449"/>
        <v/>
      </c>
      <c r="S4077" s="84" t="str">
        <f t="shared" si="443"/>
        <v/>
      </c>
      <c r="T4077" s="84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4" t="str">
        <f t="shared" si="448"/>
        <v/>
      </c>
      <c r="B4078" s="84" t="str">
        <f t="shared" si="449"/>
        <v/>
      </c>
      <c r="S4078" s="84" t="str">
        <f t="shared" si="443"/>
        <v/>
      </c>
      <c r="T4078" s="84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4" t="str">
        <f t="shared" si="448"/>
        <v/>
      </c>
      <c r="B4079" s="84" t="str">
        <f t="shared" si="449"/>
        <v/>
      </c>
      <c r="S4079" s="84" t="str">
        <f t="shared" si="443"/>
        <v/>
      </c>
      <c r="T4079" s="84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4" t="str">
        <f t="shared" si="448"/>
        <v/>
      </c>
      <c r="B4080" s="84" t="str">
        <f t="shared" si="449"/>
        <v/>
      </c>
      <c r="S4080" s="84" t="str">
        <f t="shared" si="443"/>
        <v/>
      </c>
      <c r="T4080" s="84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4" t="str">
        <f t="shared" si="448"/>
        <v/>
      </c>
      <c r="B4081" s="84" t="str">
        <f t="shared" si="449"/>
        <v/>
      </c>
      <c r="S4081" s="84" t="str">
        <f t="shared" si="443"/>
        <v/>
      </c>
      <c r="T4081" s="84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4" t="str">
        <f t="shared" si="448"/>
        <v/>
      </c>
      <c r="B4082" s="84" t="str">
        <f t="shared" si="449"/>
        <v/>
      </c>
      <c r="S4082" s="84" t="str">
        <f t="shared" si="443"/>
        <v/>
      </c>
      <c r="T4082" s="84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4" t="str">
        <f t="shared" si="448"/>
        <v/>
      </c>
      <c r="B4083" s="84" t="str">
        <f t="shared" si="449"/>
        <v/>
      </c>
      <c r="S4083" s="84" t="str">
        <f t="shared" si="443"/>
        <v/>
      </c>
      <c r="T4083" s="84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4" t="str">
        <f t="shared" si="448"/>
        <v/>
      </c>
      <c r="B4084" s="84" t="str">
        <f t="shared" si="449"/>
        <v/>
      </c>
      <c r="S4084" s="84" t="str">
        <f t="shared" si="443"/>
        <v/>
      </c>
      <c r="T4084" s="84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4" t="str">
        <f t="shared" si="448"/>
        <v/>
      </c>
      <c r="B4085" s="84" t="str">
        <f t="shared" si="449"/>
        <v/>
      </c>
      <c r="S4085" s="84" t="str">
        <f t="shared" si="443"/>
        <v/>
      </c>
      <c r="T4085" s="84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4" t="str">
        <f t="shared" si="448"/>
        <v/>
      </c>
      <c r="B4086" s="84" t="str">
        <f t="shared" si="449"/>
        <v/>
      </c>
      <c r="S4086" s="84" t="str">
        <f t="shared" si="443"/>
        <v/>
      </c>
      <c r="T4086" s="84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4" t="str">
        <f t="shared" si="448"/>
        <v/>
      </c>
      <c r="B4087" s="84" t="str">
        <f t="shared" si="449"/>
        <v/>
      </c>
      <c r="S4087" s="84" t="str">
        <f t="shared" si="443"/>
        <v/>
      </c>
      <c r="T4087" s="84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4" t="str">
        <f t="shared" si="448"/>
        <v/>
      </c>
      <c r="B4088" s="84" t="str">
        <f t="shared" si="449"/>
        <v/>
      </c>
      <c r="S4088" s="84" t="str">
        <f t="shared" si="443"/>
        <v/>
      </c>
      <c r="T4088" s="84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4" t="str">
        <f t="shared" si="448"/>
        <v/>
      </c>
      <c r="B4089" s="84" t="str">
        <f t="shared" si="449"/>
        <v/>
      </c>
      <c r="S4089" s="84" t="str">
        <f t="shared" si="443"/>
        <v/>
      </c>
      <c r="T4089" s="84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4" t="str">
        <f t="shared" si="448"/>
        <v/>
      </c>
      <c r="B4090" s="84" t="str">
        <f t="shared" si="449"/>
        <v/>
      </c>
      <c r="S4090" s="84" t="str">
        <f t="shared" si="443"/>
        <v/>
      </c>
      <c r="T4090" s="84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4" t="str">
        <f t="shared" si="448"/>
        <v/>
      </c>
      <c r="B4091" s="84" t="str">
        <f t="shared" si="449"/>
        <v/>
      </c>
      <c r="S4091" s="84" t="str">
        <f t="shared" si="443"/>
        <v/>
      </c>
      <c r="T4091" s="84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4" t="str">
        <f t="shared" si="448"/>
        <v/>
      </c>
      <c r="B4092" s="84" t="str">
        <f t="shared" si="449"/>
        <v/>
      </c>
      <c r="S4092" s="84" t="str">
        <f t="shared" si="443"/>
        <v/>
      </c>
      <c r="T4092" s="84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4" t="str">
        <f t="shared" si="448"/>
        <v/>
      </c>
      <c r="B4093" s="84" t="str">
        <f t="shared" si="449"/>
        <v/>
      </c>
      <c r="S4093" s="84" t="str">
        <f t="shared" si="443"/>
        <v/>
      </c>
      <c r="T4093" s="84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4" t="str">
        <f t="shared" si="448"/>
        <v/>
      </c>
      <c r="B4094" s="84" t="str">
        <f t="shared" si="449"/>
        <v/>
      </c>
      <c r="S4094" s="84" t="str">
        <f t="shared" si="443"/>
        <v/>
      </c>
      <c r="T4094" s="84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4" t="str">
        <f t="shared" si="448"/>
        <v/>
      </c>
      <c r="B4095" s="84" t="str">
        <f t="shared" si="449"/>
        <v/>
      </c>
      <c r="S4095" s="84" t="str">
        <f t="shared" si="443"/>
        <v/>
      </c>
      <c r="T4095" s="84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4" t="str">
        <f t="shared" si="448"/>
        <v/>
      </c>
      <c r="B4096" s="84" t="str">
        <f t="shared" si="449"/>
        <v/>
      </c>
      <c r="S4096" s="84" t="str">
        <f t="shared" si="443"/>
        <v/>
      </c>
      <c r="T4096" s="84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4" t="str">
        <f t="shared" si="448"/>
        <v/>
      </c>
      <c r="B4097" s="84" t="str">
        <f t="shared" si="449"/>
        <v/>
      </c>
      <c r="S4097" s="84" t="str">
        <f t="shared" si="443"/>
        <v/>
      </c>
      <c r="T4097" s="84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4" t="str">
        <f t="shared" si="448"/>
        <v/>
      </c>
      <c r="B4098" s="84" t="str">
        <f t="shared" si="449"/>
        <v/>
      </c>
      <c r="S4098" s="84" t="str">
        <f t="shared" ref="S4098:S4161" si="450">IF(A4098&lt;&gt;"",IF(FIND(" ",G4098)&gt;=1,MID(G4098,FIND(" ",G4098)+1,LEN(G4098)),""),"")</f>
        <v/>
      </c>
      <c r="T4098" s="84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4" t="str">
        <f t="shared" si="448"/>
        <v/>
      </c>
      <c r="B4099" s="84" t="str">
        <f t="shared" si="449"/>
        <v/>
      </c>
      <c r="S4099" s="84" t="str">
        <f t="shared" si="450"/>
        <v/>
      </c>
      <c r="T4099" s="84" t="str">
        <f t="shared" ref="T4099:T4162" si="451">IF(H4099&lt;&gt;"",H4099,"")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4" t="str">
        <f t="shared" si="448"/>
        <v/>
      </c>
      <c r="B4100" s="84" t="str">
        <f t="shared" si="449"/>
        <v/>
      </c>
      <c r="S4100" s="84" t="str">
        <f t="shared" si="450"/>
        <v/>
      </c>
      <c r="T4100" s="84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4" t="str">
        <f t="shared" si="448"/>
        <v/>
      </c>
      <c r="B4101" s="84" t="str">
        <f t="shared" si="449"/>
        <v/>
      </c>
      <c r="S4101" s="84" t="str">
        <f t="shared" si="450"/>
        <v/>
      </c>
      <c r="T4101" s="84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4" t="str">
        <f t="shared" si="448"/>
        <v/>
      </c>
      <c r="B4102" s="84" t="str">
        <f t="shared" si="449"/>
        <v/>
      </c>
      <c r="S4102" s="84" t="str">
        <f t="shared" si="450"/>
        <v/>
      </c>
      <c r="T4102" s="84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4" t="str">
        <f t="shared" si="448"/>
        <v/>
      </c>
      <c r="B4103" s="84" t="str">
        <f t="shared" si="449"/>
        <v/>
      </c>
      <c r="S4103" s="84" t="str">
        <f t="shared" si="450"/>
        <v/>
      </c>
      <c r="T4103" s="84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4" t="str">
        <f t="shared" si="448"/>
        <v/>
      </c>
      <c r="B4104" s="84" t="str">
        <f t="shared" si="449"/>
        <v/>
      </c>
      <c r="S4104" s="84" t="str">
        <f t="shared" si="450"/>
        <v/>
      </c>
      <c r="T4104" s="84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4" t="str">
        <f t="shared" si="448"/>
        <v/>
      </c>
      <c r="B4105" s="84" t="str">
        <f t="shared" si="449"/>
        <v/>
      </c>
      <c r="S4105" s="84" t="str">
        <f t="shared" si="450"/>
        <v/>
      </c>
      <c r="T4105" s="84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4" t="str">
        <f t="shared" si="448"/>
        <v/>
      </c>
      <c r="B4106" s="84" t="str">
        <f t="shared" si="449"/>
        <v/>
      </c>
      <c r="S4106" s="84" t="str">
        <f t="shared" si="450"/>
        <v/>
      </c>
      <c r="T4106" s="84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4" t="str">
        <f t="shared" si="448"/>
        <v/>
      </c>
      <c r="B4107" s="84" t="str">
        <f t="shared" si="449"/>
        <v/>
      </c>
      <c r="S4107" s="84" t="str">
        <f t="shared" si="450"/>
        <v/>
      </c>
      <c r="T4107" s="84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4" t="str">
        <f t="shared" si="448"/>
        <v/>
      </c>
      <c r="B4108" s="84" t="str">
        <f t="shared" si="449"/>
        <v/>
      </c>
      <c r="S4108" s="84" t="str">
        <f t="shared" si="450"/>
        <v/>
      </c>
      <c r="T4108" s="84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4" t="str">
        <f t="shared" si="448"/>
        <v/>
      </c>
      <c r="B4109" s="84" t="str">
        <f t="shared" si="449"/>
        <v/>
      </c>
      <c r="S4109" s="84" t="str">
        <f t="shared" si="450"/>
        <v/>
      </c>
      <c r="T4109" s="84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4" t="str">
        <f t="shared" si="448"/>
        <v/>
      </c>
      <c r="B4110" s="84" t="str">
        <f t="shared" si="449"/>
        <v/>
      </c>
      <c r="S4110" s="84" t="str">
        <f t="shared" si="450"/>
        <v/>
      </c>
      <c r="T4110" s="84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4" t="str">
        <f t="shared" si="448"/>
        <v/>
      </c>
      <c r="B4111" s="84" t="str">
        <f t="shared" si="449"/>
        <v/>
      </c>
      <c r="S4111" s="84" t="str">
        <f t="shared" si="450"/>
        <v/>
      </c>
      <c r="T4111" s="84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4" t="str">
        <f t="shared" si="448"/>
        <v/>
      </c>
      <c r="B4112" s="84" t="str">
        <f t="shared" si="449"/>
        <v/>
      </c>
      <c r="S4112" s="84" t="str">
        <f t="shared" si="450"/>
        <v/>
      </c>
      <c r="T4112" s="84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4" t="str">
        <f t="shared" si="448"/>
        <v/>
      </c>
      <c r="B4113" s="84" t="str">
        <f t="shared" si="449"/>
        <v/>
      </c>
      <c r="S4113" s="84" t="str">
        <f t="shared" si="450"/>
        <v/>
      </c>
      <c r="T4113" s="84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4" t="str">
        <f t="shared" si="448"/>
        <v/>
      </c>
      <c r="B4114" s="84" t="str">
        <f t="shared" si="449"/>
        <v/>
      </c>
      <c r="S4114" s="84" t="str">
        <f t="shared" si="450"/>
        <v/>
      </c>
      <c r="T4114" s="84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4" t="str">
        <f t="shared" si="448"/>
        <v/>
      </c>
      <c r="B4115" s="84" t="str">
        <f t="shared" si="449"/>
        <v/>
      </c>
      <c r="S4115" s="84" t="str">
        <f t="shared" si="450"/>
        <v/>
      </c>
      <c r="T4115" s="84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4" t="str">
        <f t="shared" si="448"/>
        <v/>
      </c>
      <c r="B4116" s="84" t="str">
        <f t="shared" si="449"/>
        <v/>
      </c>
      <c r="S4116" s="84" t="str">
        <f t="shared" si="450"/>
        <v/>
      </c>
      <c r="T4116" s="84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4" t="str">
        <f t="shared" si="448"/>
        <v/>
      </c>
      <c r="B4117" s="84" t="str">
        <f t="shared" si="449"/>
        <v/>
      </c>
      <c r="S4117" s="84" t="str">
        <f t="shared" si="450"/>
        <v/>
      </c>
      <c r="T4117" s="84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4" t="str">
        <f t="shared" si="448"/>
        <v/>
      </c>
      <c r="B4118" s="84" t="str">
        <f t="shared" si="449"/>
        <v/>
      </c>
      <c r="S4118" s="84" t="str">
        <f t="shared" si="450"/>
        <v/>
      </c>
      <c r="T4118" s="84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4" t="str">
        <f t="shared" si="448"/>
        <v/>
      </c>
      <c r="B4119" s="84" t="str">
        <f t="shared" si="449"/>
        <v/>
      </c>
      <c r="S4119" s="84" t="str">
        <f t="shared" si="450"/>
        <v/>
      </c>
      <c r="T4119" s="84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4" t="str">
        <f t="shared" si="448"/>
        <v/>
      </c>
      <c r="B4120" s="84" t="str">
        <f t="shared" si="449"/>
        <v/>
      </c>
      <c r="S4120" s="84" t="str">
        <f t="shared" si="450"/>
        <v/>
      </c>
      <c r="T4120" s="84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4" t="str">
        <f t="shared" si="448"/>
        <v/>
      </c>
      <c r="B4121" s="84" t="str">
        <f t="shared" si="449"/>
        <v/>
      </c>
      <c r="S4121" s="84" t="str">
        <f t="shared" si="450"/>
        <v/>
      </c>
      <c r="T4121" s="84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4" t="str">
        <f t="shared" si="448"/>
        <v/>
      </c>
      <c r="B4122" s="84" t="str">
        <f t="shared" si="449"/>
        <v/>
      </c>
      <c r="S4122" s="84" t="str">
        <f t="shared" si="450"/>
        <v/>
      </c>
      <c r="T4122" s="84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4" t="str">
        <f t="shared" si="448"/>
        <v/>
      </c>
      <c r="B4123" s="84" t="str">
        <f t="shared" si="449"/>
        <v/>
      </c>
      <c r="S4123" s="84" t="str">
        <f t="shared" si="450"/>
        <v/>
      </c>
      <c r="T4123" s="84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4" t="str">
        <f t="shared" si="448"/>
        <v/>
      </c>
      <c r="B4124" s="84" t="str">
        <f t="shared" si="449"/>
        <v/>
      </c>
      <c r="S4124" s="84" t="str">
        <f t="shared" si="450"/>
        <v/>
      </c>
      <c r="T4124" s="84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4" t="str">
        <f t="shared" si="448"/>
        <v/>
      </c>
      <c r="B4125" s="84" t="str">
        <f t="shared" si="449"/>
        <v/>
      </c>
      <c r="S4125" s="84" t="str">
        <f t="shared" si="450"/>
        <v/>
      </c>
      <c r="T4125" s="84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4" t="str">
        <f t="shared" si="448"/>
        <v/>
      </c>
      <c r="B4126" s="84" t="str">
        <f t="shared" si="449"/>
        <v/>
      </c>
      <c r="S4126" s="84" t="str">
        <f t="shared" si="450"/>
        <v/>
      </c>
      <c r="T4126" s="84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4" t="str">
        <f t="shared" si="448"/>
        <v/>
      </c>
      <c r="B4127" s="84" t="str">
        <f t="shared" si="449"/>
        <v/>
      </c>
      <c r="S4127" s="84" t="str">
        <f t="shared" si="450"/>
        <v/>
      </c>
      <c r="T4127" s="84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4" t="str">
        <f t="shared" si="448"/>
        <v/>
      </c>
      <c r="B4128" s="84" t="str">
        <f t="shared" si="449"/>
        <v/>
      </c>
      <c r="S4128" s="84" t="str">
        <f t="shared" si="450"/>
        <v/>
      </c>
      <c r="T4128" s="84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4" t="str">
        <f t="shared" ref="A4129:A4192" si="455">IF(G4129&amp;Q4129&lt;&gt;"",IF(FIND(" ",G4129)&gt;=1,MID(G4129,1,FIND(" ",G4129)-1)&amp;Q4129,G4129&amp;Q4129),"")</f>
        <v/>
      </c>
      <c r="B4129" s="84" t="str">
        <f t="shared" ref="B4129:B4192" si="456">IF(C4129&lt;&gt;"",LEFT(C4129,9),"")</f>
        <v/>
      </c>
      <c r="S4129" s="84" t="str">
        <f t="shared" si="450"/>
        <v/>
      </c>
      <c r="T4129" s="84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4" t="str">
        <f t="shared" si="455"/>
        <v/>
      </c>
      <c r="B4130" s="84" t="str">
        <f t="shared" si="456"/>
        <v/>
      </c>
      <c r="S4130" s="84" t="str">
        <f t="shared" si="450"/>
        <v/>
      </c>
      <c r="T4130" s="84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4" t="str">
        <f t="shared" si="455"/>
        <v/>
      </c>
      <c r="B4131" s="84" t="str">
        <f t="shared" si="456"/>
        <v/>
      </c>
      <c r="S4131" s="84" t="str">
        <f t="shared" si="450"/>
        <v/>
      </c>
      <c r="T4131" s="84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4" t="str">
        <f t="shared" si="455"/>
        <v/>
      </c>
      <c r="B4132" s="84" t="str">
        <f t="shared" si="456"/>
        <v/>
      </c>
      <c r="S4132" s="84" t="str">
        <f t="shared" si="450"/>
        <v/>
      </c>
      <c r="T4132" s="84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4" t="str">
        <f t="shared" si="455"/>
        <v/>
      </c>
      <c r="B4133" s="84" t="str">
        <f t="shared" si="456"/>
        <v/>
      </c>
      <c r="S4133" s="84" t="str">
        <f t="shared" si="450"/>
        <v/>
      </c>
      <c r="T4133" s="84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4" t="str">
        <f t="shared" si="455"/>
        <v/>
      </c>
      <c r="B4134" s="84" t="str">
        <f t="shared" si="456"/>
        <v/>
      </c>
      <c r="S4134" s="84" t="str">
        <f t="shared" si="450"/>
        <v/>
      </c>
      <c r="T4134" s="84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4" t="str">
        <f t="shared" si="455"/>
        <v/>
      </c>
      <c r="B4135" s="84" t="str">
        <f t="shared" si="456"/>
        <v/>
      </c>
      <c r="S4135" s="84" t="str">
        <f t="shared" si="450"/>
        <v/>
      </c>
      <c r="T4135" s="84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4" t="str">
        <f t="shared" si="455"/>
        <v/>
      </c>
      <c r="B4136" s="84" t="str">
        <f t="shared" si="456"/>
        <v/>
      </c>
      <c r="S4136" s="84" t="str">
        <f t="shared" si="450"/>
        <v/>
      </c>
      <c r="T4136" s="84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4" t="str">
        <f t="shared" si="455"/>
        <v/>
      </c>
      <c r="B4137" s="84" t="str">
        <f t="shared" si="456"/>
        <v/>
      </c>
      <c r="S4137" s="84" t="str">
        <f t="shared" si="450"/>
        <v/>
      </c>
      <c r="T4137" s="84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4" t="str">
        <f t="shared" si="455"/>
        <v/>
      </c>
      <c r="B4138" s="84" t="str">
        <f t="shared" si="456"/>
        <v/>
      </c>
      <c r="S4138" s="84" t="str">
        <f t="shared" si="450"/>
        <v/>
      </c>
      <c r="T4138" s="84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4" t="str">
        <f t="shared" si="455"/>
        <v/>
      </c>
      <c r="B4139" s="84" t="str">
        <f t="shared" si="456"/>
        <v/>
      </c>
      <c r="S4139" s="84" t="str">
        <f t="shared" si="450"/>
        <v/>
      </c>
      <c r="T4139" s="84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4" t="str">
        <f t="shared" si="455"/>
        <v/>
      </c>
      <c r="B4140" s="84" t="str">
        <f t="shared" si="456"/>
        <v/>
      </c>
      <c r="S4140" s="84" t="str">
        <f t="shared" si="450"/>
        <v/>
      </c>
      <c r="T4140" s="84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4" t="str">
        <f t="shared" si="455"/>
        <v/>
      </c>
      <c r="B4141" s="84" t="str">
        <f t="shared" si="456"/>
        <v/>
      </c>
      <c r="S4141" s="84" t="str">
        <f t="shared" si="450"/>
        <v/>
      </c>
      <c r="T4141" s="84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4" t="str">
        <f t="shared" si="455"/>
        <v/>
      </c>
      <c r="B4142" s="84" t="str">
        <f t="shared" si="456"/>
        <v/>
      </c>
      <c r="S4142" s="84" t="str">
        <f t="shared" si="450"/>
        <v/>
      </c>
      <c r="T4142" s="84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4" t="str">
        <f t="shared" si="455"/>
        <v/>
      </c>
      <c r="B4143" s="84" t="str">
        <f t="shared" si="456"/>
        <v/>
      </c>
      <c r="S4143" s="84" t="str">
        <f t="shared" si="450"/>
        <v/>
      </c>
      <c r="T4143" s="84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4" t="str">
        <f t="shared" si="455"/>
        <v/>
      </c>
      <c r="B4144" s="84" t="str">
        <f t="shared" si="456"/>
        <v/>
      </c>
      <c r="S4144" s="84" t="str">
        <f t="shared" si="450"/>
        <v/>
      </c>
      <c r="T4144" s="84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4" t="str">
        <f t="shared" si="455"/>
        <v/>
      </c>
      <c r="B4145" s="84" t="str">
        <f t="shared" si="456"/>
        <v/>
      </c>
      <c r="S4145" s="84" t="str">
        <f t="shared" si="450"/>
        <v/>
      </c>
      <c r="T4145" s="84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4" t="str">
        <f t="shared" si="455"/>
        <v/>
      </c>
      <c r="B4146" s="84" t="str">
        <f t="shared" si="456"/>
        <v/>
      </c>
      <c r="S4146" s="84" t="str">
        <f t="shared" si="450"/>
        <v/>
      </c>
      <c r="T4146" s="84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4" t="str">
        <f t="shared" si="455"/>
        <v/>
      </c>
      <c r="B4147" s="84" t="str">
        <f t="shared" si="456"/>
        <v/>
      </c>
      <c r="S4147" s="84" t="str">
        <f t="shared" si="450"/>
        <v/>
      </c>
      <c r="T4147" s="84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4" t="str">
        <f t="shared" si="455"/>
        <v/>
      </c>
      <c r="B4148" s="84" t="str">
        <f t="shared" si="456"/>
        <v/>
      </c>
      <c r="S4148" s="84" t="str">
        <f t="shared" si="450"/>
        <v/>
      </c>
      <c r="T4148" s="84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4" t="str">
        <f t="shared" si="455"/>
        <v/>
      </c>
      <c r="B4149" s="84" t="str">
        <f t="shared" si="456"/>
        <v/>
      </c>
      <c r="S4149" s="84" t="str">
        <f t="shared" si="450"/>
        <v/>
      </c>
      <c r="T4149" s="84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4" t="str">
        <f t="shared" si="455"/>
        <v/>
      </c>
      <c r="B4150" s="84" t="str">
        <f t="shared" si="456"/>
        <v/>
      </c>
      <c r="S4150" s="84" t="str">
        <f t="shared" si="450"/>
        <v/>
      </c>
      <c r="T4150" s="84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4" t="str">
        <f t="shared" si="455"/>
        <v/>
      </c>
      <c r="B4151" s="84" t="str">
        <f t="shared" si="456"/>
        <v/>
      </c>
      <c r="S4151" s="84" t="str">
        <f t="shared" si="450"/>
        <v/>
      </c>
      <c r="T4151" s="84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4" t="str">
        <f t="shared" si="455"/>
        <v/>
      </c>
      <c r="B4152" s="84" t="str">
        <f t="shared" si="456"/>
        <v/>
      </c>
      <c r="S4152" s="84" t="str">
        <f t="shared" si="450"/>
        <v/>
      </c>
      <c r="T4152" s="84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4" t="str">
        <f t="shared" si="455"/>
        <v/>
      </c>
      <c r="B4153" s="84" t="str">
        <f t="shared" si="456"/>
        <v/>
      </c>
      <c r="S4153" s="84" t="str">
        <f t="shared" si="450"/>
        <v/>
      </c>
      <c r="T4153" s="84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4" t="str">
        <f t="shared" si="455"/>
        <v/>
      </c>
      <c r="B4154" s="84" t="str">
        <f t="shared" si="456"/>
        <v/>
      </c>
      <c r="S4154" s="84" t="str">
        <f t="shared" si="450"/>
        <v/>
      </c>
      <c r="T4154" s="84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4" t="str">
        <f t="shared" si="455"/>
        <v/>
      </c>
      <c r="B4155" s="84" t="str">
        <f t="shared" si="456"/>
        <v/>
      </c>
      <c r="S4155" s="84" t="str">
        <f t="shared" si="450"/>
        <v/>
      </c>
      <c r="T4155" s="84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4" t="str">
        <f t="shared" si="455"/>
        <v/>
      </c>
      <c r="B4156" s="84" t="str">
        <f t="shared" si="456"/>
        <v/>
      </c>
      <c r="S4156" s="84" t="str">
        <f t="shared" si="450"/>
        <v/>
      </c>
      <c r="T4156" s="84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4" t="str">
        <f t="shared" si="455"/>
        <v/>
      </c>
      <c r="B4157" s="84" t="str">
        <f t="shared" si="456"/>
        <v/>
      </c>
      <c r="S4157" s="84" t="str">
        <f t="shared" si="450"/>
        <v/>
      </c>
      <c r="T4157" s="84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4" t="str">
        <f t="shared" si="455"/>
        <v/>
      </c>
      <c r="B4158" s="84" t="str">
        <f t="shared" si="456"/>
        <v/>
      </c>
      <c r="S4158" s="84" t="str">
        <f t="shared" si="450"/>
        <v/>
      </c>
      <c r="T4158" s="84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4" t="str">
        <f t="shared" si="455"/>
        <v/>
      </c>
      <c r="B4159" s="84" t="str">
        <f t="shared" si="456"/>
        <v/>
      </c>
      <c r="S4159" s="84" t="str">
        <f t="shared" si="450"/>
        <v/>
      </c>
      <c r="T4159" s="84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4" t="str">
        <f t="shared" si="455"/>
        <v/>
      </c>
      <c r="B4160" s="84" t="str">
        <f t="shared" si="456"/>
        <v/>
      </c>
      <c r="S4160" s="84" t="str">
        <f t="shared" si="450"/>
        <v/>
      </c>
      <c r="T4160" s="84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4" t="str">
        <f t="shared" si="455"/>
        <v/>
      </c>
      <c r="B4161" s="84" t="str">
        <f t="shared" si="456"/>
        <v/>
      </c>
      <c r="S4161" s="84" t="str">
        <f t="shared" si="450"/>
        <v/>
      </c>
      <c r="T4161" s="84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4" t="str">
        <f t="shared" si="455"/>
        <v/>
      </c>
      <c r="B4162" s="84" t="str">
        <f t="shared" si="456"/>
        <v/>
      </c>
      <c r="S4162" s="84" t="str">
        <f t="shared" ref="S4162:S4225" si="457">IF(A4162&lt;&gt;"",IF(FIND(" ",G4162)&gt;=1,MID(G4162,FIND(" ",G4162)+1,LEN(G4162)),""),"")</f>
        <v/>
      </c>
      <c r="T4162" s="84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4" t="str">
        <f t="shared" si="455"/>
        <v/>
      </c>
      <c r="B4163" s="84" t="str">
        <f t="shared" si="456"/>
        <v/>
      </c>
      <c r="S4163" s="84" t="str">
        <f t="shared" si="457"/>
        <v/>
      </c>
      <c r="T4163" s="84" t="str">
        <f t="shared" ref="T4163:T4226" si="458">IF(H4163&lt;&gt;"",H4163,"")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4" t="str">
        <f t="shared" si="455"/>
        <v/>
      </c>
      <c r="B4164" s="84" t="str">
        <f t="shared" si="456"/>
        <v/>
      </c>
      <c r="S4164" s="84" t="str">
        <f t="shared" si="457"/>
        <v/>
      </c>
      <c r="T4164" s="84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4" t="str">
        <f t="shared" si="455"/>
        <v/>
      </c>
      <c r="B4165" s="84" t="str">
        <f t="shared" si="456"/>
        <v/>
      </c>
      <c r="S4165" s="84" t="str">
        <f t="shared" si="457"/>
        <v/>
      </c>
      <c r="T4165" s="84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4" t="str">
        <f t="shared" si="455"/>
        <v/>
      </c>
      <c r="B4166" s="84" t="str">
        <f t="shared" si="456"/>
        <v/>
      </c>
      <c r="S4166" s="84" t="str">
        <f t="shared" si="457"/>
        <v/>
      </c>
      <c r="T4166" s="84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4" t="str">
        <f t="shared" si="455"/>
        <v/>
      </c>
      <c r="B4167" s="84" t="str">
        <f t="shared" si="456"/>
        <v/>
      </c>
      <c r="S4167" s="84" t="str">
        <f t="shared" si="457"/>
        <v/>
      </c>
      <c r="T4167" s="84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4" t="str">
        <f t="shared" si="455"/>
        <v/>
      </c>
      <c r="B4168" s="84" t="str">
        <f t="shared" si="456"/>
        <v/>
      </c>
      <c r="S4168" s="84" t="str">
        <f t="shared" si="457"/>
        <v/>
      </c>
      <c r="T4168" s="84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4" t="str">
        <f t="shared" si="455"/>
        <v/>
      </c>
      <c r="B4169" s="84" t="str">
        <f t="shared" si="456"/>
        <v/>
      </c>
      <c r="S4169" s="84" t="str">
        <f t="shared" si="457"/>
        <v/>
      </c>
      <c r="T4169" s="84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4" t="str">
        <f t="shared" si="455"/>
        <v/>
      </c>
      <c r="B4170" s="84" t="str">
        <f t="shared" si="456"/>
        <v/>
      </c>
      <c r="S4170" s="84" t="str">
        <f t="shared" si="457"/>
        <v/>
      </c>
      <c r="T4170" s="84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4" t="str">
        <f t="shared" si="455"/>
        <v/>
      </c>
      <c r="B4171" s="84" t="str">
        <f t="shared" si="456"/>
        <v/>
      </c>
      <c r="S4171" s="84" t="str">
        <f t="shared" si="457"/>
        <v/>
      </c>
      <c r="T4171" s="84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4" t="str">
        <f t="shared" si="455"/>
        <v/>
      </c>
      <c r="B4172" s="84" t="str">
        <f t="shared" si="456"/>
        <v/>
      </c>
      <c r="S4172" s="84" t="str">
        <f t="shared" si="457"/>
        <v/>
      </c>
      <c r="T4172" s="84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4" t="str">
        <f t="shared" si="455"/>
        <v/>
      </c>
      <c r="B4173" s="84" t="str">
        <f t="shared" si="456"/>
        <v/>
      </c>
      <c r="S4173" s="84" t="str">
        <f t="shared" si="457"/>
        <v/>
      </c>
      <c r="T4173" s="84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4" t="str">
        <f t="shared" si="455"/>
        <v/>
      </c>
      <c r="B4174" s="84" t="str">
        <f t="shared" si="456"/>
        <v/>
      </c>
      <c r="S4174" s="84" t="str">
        <f t="shared" si="457"/>
        <v/>
      </c>
      <c r="T4174" s="84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4" t="str">
        <f t="shared" si="455"/>
        <v/>
      </c>
      <c r="B4175" s="84" t="str">
        <f t="shared" si="456"/>
        <v/>
      </c>
      <c r="S4175" s="84" t="str">
        <f t="shared" si="457"/>
        <v/>
      </c>
      <c r="T4175" s="84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4" t="str">
        <f t="shared" si="455"/>
        <v/>
      </c>
      <c r="B4176" s="84" t="str">
        <f t="shared" si="456"/>
        <v/>
      </c>
      <c r="S4176" s="84" t="str">
        <f t="shared" si="457"/>
        <v/>
      </c>
      <c r="T4176" s="84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4" t="str">
        <f t="shared" si="455"/>
        <v/>
      </c>
      <c r="B4177" s="84" t="str">
        <f t="shared" si="456"/>
        <v/>
      </c>
      <c r="S4177" s="84" t="str">
        <f t="shared" si="457"/>
        <v/>
      </c>
      <c r="T4177" s="84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4" t="str">
        <f t="shared" si="455"/>
        <v/>
      </c>
      <c r="B4178" s="84" t="str">
        <f t="shared" si="456"/>
        <v/>
      </c>
      <c r="S4178" s="84" t="str">
        <f t="shared" si="457"/>
        <v/>
      </c>
      <c r="T4178" s="84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4" t="str">
        <f t="shared" si="455"/>
        <v/>
      </c>
      <c r="B4179" s="84" t="str">
        <f t="shared" si="456"/>
        <v/>
      </c>
      <c r="S4179" s="84" t="str">
        <f t="shared" si="457"/>
        <v/>
      </c>
      <c r="T4179" s="84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4" t="str">
        <f t="shared" si="455"/>
        <v/>
      </c>
      <c r="B4180" s="84" t="str">
        <f t="shared" si="456"/>
        <v/>
      </c>
      <c r="S4180" s="84" t="str">
        <f t="shared" si="457"/>
        <v/>
      </c>
      <c r="T4180" s="84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4" t="str">
        <f t="shared" si="455"/>
        <v/>
      </c>
      <c r="B4181" s="84" t="str">
        <f t="shared" si="456"/>
        <v/>
      </c>
      <c r="S4181" s="84" t="str">
        <f t="shared" si="457"/>
        <v/>
      </c>
      <c r="T4181" s="84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4" t="str">
        <f t="shared" si="455"/>
        <v/>
      </c>
      <c r="B4182" s="84" t="str">
        <f t="shared" si="456"/>
        <v/>
      </c>
      <c r="S4182" s="84" t="str">
        <f t="shared" si="457"/>
        <v/>
      </c>
      <c r="T4182" s="84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4" t="str">
        <f t="shared" si="455"/>
        <v/>
      </c>
      <c r="B4183" s="84" t="str">
        <f t="shared" si="456"/>
        <v/>
      </c>
      <c r="S4183" s="84" t="str">
        <f t="shared" si="457"/>
        <v/>
      </c>
      <c r="T4183" s="84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4" t="str">
        <f t="shared" si="455"/>
        <v/>
      </c>
      <c r="B4184" s="84" t="str">
        <f t="shared" si="456"/>
        <v/>
      </c>
      <c r="S4184" s="84" t="str">
        <f t="shared" si="457"/>
        <v/>
      </c>
      <c r="T4184" s="84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4" t="str">
        <f t="shared" si="455"/>
        <v/>
      </c>
      <c r="B4185" s="84" t="str">
        <f t="shared" si="456"/>
        <v/>
      </c>
      <c r="S4185" s="84" t="str">
        <f t="shared" si="457"/>
        <v/>
      </c>
      <c r="T4185" s="84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4" t="str">
        <f t="shared" si="455"/>
        <v/>
      </c>
      <c r="B4186" s="84" t="str">
        <f t="shared" si="456"/>
        <v/>
      </c>
      <c r="S4186" s="84" t="str">
        <f t="shared" si="457"/>
        <v/>
      </c>
      <c r="T4186" s="84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4" t="str">
        <f t="shared" si="455"/>
        <v/>
      </c>
      <c r="B4187" s="84" t="str">
        <f t="shared" si="456"/>
        <v/>
      </c>
      <c r="S4187" s="84" t="str">
        <f t="shared" si="457"/>
        <v/>
      </c>
      <c r="T4187" s="84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4" t="str">
        <f t="shared" si="455"/>
        <v/>
      </c>
      <c r="B4188" s="84" t="str">
        <f t="shared" si="456"/>
        <v/>
      </c>
      <c r="S4188" s="84" t="str">
        <f t="shared" si="457"/>
        <v/>
      </c>
      <c r="T4188" s="84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4" t="str">
        <f t="shared" si="455"/>
        <v/>
      </c>
      <c r="B4189" s="84" t="str">
        <f t="shared" si="456"/>
        <v/>
      </c>
      <c r="S4189" s="84" t="str">
        <f t="shared" si="457"/>
        <v/>
      </c>
      <c r="T4189" s="84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4" t="str">
        <f t="shared" si="455"/>
        <v/>
      </c>
      <c r="B4190" s="84" t="str">
        <f t="shared" si="456"/>
        <v/>
      </c>
      <c r="S4190" s="84" t="str">
        <f t="shared" si="457"/>
        <v/>
      </c>
      <c r="T4190" s="84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4" t="str">
        <f t="shared" si="455"/>
        <v/>
      </c>
      <c r="B4191" s="84" t="str">
        <f t="shared" si="456"/>
        <v/>
      </c>
      <c r="S4191" s="84" t="str">
        <f t="shared" si="457"/>
        <v/>
      </c>
      <c r="T4191" s="84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4" t="str">
        <f t="shared" si="455"/>
        <v/>
      </c>
      <c r="B4192" s="84" t="str">
        <f t="shared" si="456"/>
        <v/>
      </c>
      <c r="S4192" s="84" t="str">
        <f t="shared" si="457"/>
        <v/>
      </c>
      <c r="T4192" s="84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4" t="str">
        <f t="shared" ref="A4193:A4256" si="462">IF(G4193&amp;Q4193&lt;&gt;"",IF(FIND(" ",G4193)&gt;=1,MID(G4193,1,FIND(" ",G4193)-1)&amp;Q4193,G4193&amp;Q4193),"")</f>
        <v/>
      </c>
      <c r="B4193" s="84" t="str">
        <f t="shared" ref="B4193:B4256" si="463">IF(C4193&lt;&gt;"",LEFT(C4193,9),"")</f>
        <v/>
      </c>
      <c r="S4193" s="84" t="str">
        <f t="shared" si="457"/>
        <v/>
      </c>
      <c r="T4193" s="84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4" t="str">
        <f t="shared" si="462"/>
        <v/>
      </c>
      <c r="B4194" s="84" t="str">
        <f t="shared" si="463"/>
        <v/>
      </c>
      <c r="S4194" s="84" t="str">
        <f t="shared" si="457"/>
        <v/>
      </c>
      <c r="T4194" s="84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4" t="str">
        <f t="shared" si="462"/>
        <v/>
      </c>
      <c r="B4195" s="84" t="str">
        <f t="shared" si="463"/>
        <v/>
      </c>
      <c r="S4195" s="84" t="str">
        <f t="shared" si="457"/>
        <v/>
      </c>
      <c r="T4195" s="84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4" t="str">
        <f t="shared" si="462"/>
        <v/>
      </c>
      <c r="B4196" s="84" t="str">
        <f t="shared" si="463"/>
        <v/>
      </c>
      <c r="S4196" s="84" t="str">
        <f t="shared" si="457"/>
        <v/>
      </c>
      <c r="T4196" s="84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4" t="str">
        <f t="shared" si="462"/>
        <v/>
      </c>
      <c r="B4197" s="84" t="str">
        <f t="shared" si="463"/>
        <v/>
      </c>
      <c r="S4197" s="84" t="str">
        <f t="shared" si="457"/>
        <v/>
      </c>
      <c r="T4197" s="84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4" t="str">
        <f t="shared" si="462"/>
        <v/>
      </c>
      <c r="B4198" s="84" t="str">
        <f t="shared" si="463"/>
        <v/>
      </c>
      <c r="S4198" s="84" t="str">
        <f t="shared" si="457"/>
        <v/>
      </c>
      <c r="T4198" s="84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4" t="str">
        <f t="shared" si="462"/>
        <v/>
      </c>
      <c r="B4199" s="84" t="str">
        <f t="shared" si="463"/>
        <v/>
      </c>
      <c r="S4199" s="84" t="str">
        <f t="shared" si="457"/>
        <v/>
      </c>
      <c r="T4199" s="84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4" t="str">
        <f t="shared" si="462"/>
        <v/>
      </c>
      <c r="B4200" s="84" t="str">
        <f t="shared" si="463"/>
        <v/>
      </c>
      <c r="S4200" s="84" t="str">
        <f t="shared" si="457"/>
        <v/>
      </c>
      <c r="T4200" s="84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4" t="str">
        <f t="shared" si="462"/>
        <v/>
      </c>
      <c r="B4201" s="84" t="str">
        <f t="shared" si="463"/>
        <v/>
      </c>
      <c r="S4201" s="84" t="str">
        <f t="shared" si="457"/>
        <v/>
      </c>
      <c r="T4201" s="84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4" t="str">
        <f t="shared" si="462"/>
        <v/>
      </c>
      <c r="B4202" s="84" t="str">
        <f t="shared" si="463"/>
        <v/>
      </c>
      <c r="S4202" s="84" t="str">
        <f t="shared" si="457"/>
        <v/>
      </c>
      <c r="T4202" s="84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4" t="str">
        <f t="shared" si="462"/>
        <v/>
      </c>
      <c r="B4203" s="84" t="str">
        <f t="shared" si="463"/>
        <v/>
      </c>
      <c r="S4203" s="84" t="str">
        <f t="shared" si="457"/>
        <v/>
      </c>
      <c r="T4203" s="84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4" t="str">
        <f t="shared" si="462"/>
        <v/>
      </c>
      <c r="B4204" s="84" t="str">
        <f t="shared" si="463"/>
        <v/>
      </c>
      <c r="S4204" s="84" t="str">
        <f t="shared" si="457"/>
        <v/>
      </c>
      <c r="T4204" s="84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4" t="str">
        <f t="shared" si="462"/>
        <v/>
      </c>
      <c r="B4205" s="84" t="str">
        <f t="shared" si="463"/>
        <v/>
      </c>
      <c r="S4205" s="84" t="str">
        <f t="shared" si="457"/>
        <v/>
      </c>
      <c r="T4205" s="84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4" t="str">
        <f t="shared" si="462"/>
        <v/>
      </c>
      <c r="B4206" s="84" t="str">
        <f t="shared" si="463"/>
        <v/>
      </c>
      <c r="S4206" s="84" t="str">
        <f t="shared" si="457"/>
        <v/>
      </c>
      <c r="T4206" s="84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4" t="str">
        <f t="shared" si="462"/>
        <v/>
      </c>
      <c r="B4207" s="84" t="str">
        <f t="shared" si="463"/>
        <v/>
      </c>
      <c r="S4207" s="84" t="str">
        <f t="shared" si="457"/>
        <v/>
      </c>
      <c r="T4207" s="84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4" t="str">
        <f t="shared" si="462"/>
        <v/>
      </c>
      <c r="B4208" s="84" t="str">
        <f t="shared" si="463"/>
        <v/>
      </c>
      <c r="S4208" s="84" t="str">
        <f t="shared" si="457"/>
        <v/>
      </c>
      <c r="T4208" s="84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4" t="str">
        <f t="shared" si="462"/>
        <v/>
      </c>
      <c r="B4209" s="84" t="str">
        <f t="shared" si="463"/>
        <v/>
      </c>
      <c r="S4209" s="84" t="str">
        <f t="shared" si="457"/>
        <v/>
      </c>
      <c r="T4209" s="84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4" t="str">
        <f t="shared" si="462"/>
        <v/>
      </c>
      <c r="B4210" s="84" t="str">
        <f t="shared" si="463"/>
        <v/>
      </c>
      <c r="S4210" s="84" t="str">
        <f t="shared" si="457"/>
        <v/>
      </c>
      <c r="T4210" s="84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4" t="str">
        <f t="shared" si="462"/>
        <v/>
      </c>
      <c r="B4211" s="84" t="str">
        <f t="shared" si="463"/>
        <v/>
      </c>
      <c r="S4211" s="84" t="str">
        <f t="shared" si="457"/>
        <v/>
      </c>
      <c r="T4211" s="84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4" t="str">
        <f t="shared" si="462"/>
        <v/>
      </c>
      <c r="B4212" s="84" t="str">
        <f t="shared" si="463"/>
        <v/>
      </c>
      <c r="S4212" s="84" t="str">
        <f t="shared" si="457"/>
        <v/>
      </c>
      <c r="T4212" s="84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4" t="str">
        <f t="shared" si="462"/>
        <v/>
      </c>
      <c r="B4213" s="84" t="str">
        <f t="shared" si="463"/>
        <v/>
      </c>
      <c r="S4213" s="84" t="str">
        <f t="shared" si="457"/>
        <v/>
      </c>
      <c r="T4213" s="84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4" t="str">
        <f t="shared" si="462"/>
        <v/>
      </c>
      <c r="B4214" s="84" t="str">
        <f t="shared" si="463"/>
        <v/>
      </c>
      <c r="S4214" s="84" t="str">
        <f t="shared" si="457"/>
        <v/>
      </c>
      <c r="T4214" s="84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4" t="str">
        <f t="shared" si="462"/>
        <v/>
      </c>
      <c r="B4215" s="84" t="str">
        <f t="shared" si="463"/>
        <v/>
      </c>
      <c r="S4215" s="84" t="str">
        <f t="shared" si="457"/>
        <v/>
      </c>
      <c r="T4215" s="84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4" t="str">
        <f t="shared" si="462"/>
        <v/>
      </c>
      <c r="B4216" s="84" t="str">
        <f t="shared" si="463"/>
        <v/>
      </c>
      <c r="S4216" s="84" t="str">
        <f t="shared" si="457"/>
        <v/>
      </c>
      <c r="T4216" s="84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4" t="str">
        <f t="shared" si="462"/>
        <v/>
      </c>
      <c r="B4217" s="84" t="str">
        <f t="shared" si="463"/>
        <v/>
      </c>
      <c r="S4217" s="84" t="str">
        <f t="shared" si="457"/>
        <v/>
      </c>
      <c r="T4217" s="84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4" t="str">
        <f t="shared" si="462"/>
        <v/>
      </c>
      <c r="B4218" s="84" t="str">
        <f t="shared" si="463"/>
        <v/>
      </c>
      <c r="S4218" s="84" t="str">
        <f t="shared" si="457"/>
        <v/>
      </c>
      <c r="T4218" s="84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4" t="str">
        <f t="shared" si="462"/>
        <v/>
      </c>
      <c r="B4219" s="84" t="str">
        <f t="shared" si="463"/>
        <v/>
      </c>
      <c r="S4219" s="84" t="str">
        <f t="shared" si="457"/>
        <v/>
      </c>
      <c r="T4219" s="84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4" t="str">
        <f t="shared" si="462"/>
        <v/>
      </c>
      <c r="B4220" s="84" t="str">
        <f t="shared" si="463"/>
        <v/>
      </c>
      <c r="S4220" s="84" t="str">
        <f t="shared" si="457"/>
        <v/>
      </c>
      <c r="T4220" s="84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4" t="str">
        <f t="shared" si="462"/>
        <v/>
      </c>
      <c r="B4221" s="84" t="str">
        <f t="shared" si="463"/>
        <v/>
      </c>
      <c r="S4221" s="84" t="str">
        <f t="shared" si="457"/>
        <v/>
      </c>
      <c r="T4221" s="84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4" t="str">
        <f t="shared" si="462"/>
        <v/>
      </c>
      <c r="B4222" s="84" t="str">
        <f t="shared" si="463"/>
        <v/>
      </c>
      <c r="S4222" s="84" t="str">
        <f t="shared" si="457"/>
        <v/>
      </c>
      <c r="T4222" s="84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4" t="str">
        <f t="shared" si="462"/>
        <v/>
      </c>
      <c r="B4223" s="84" t="str">
        <f t="shared" si="463"/>
        <v/>
      </c>
      <c r="S4223" s="84" t="str">
        <f t="shared" si="457"/>
        <v/>
      </c>
      <c r="T4223" s="84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4" t="str">
        <f t="shared" si="462"/>
        <v/>
      </c>
      <c r="B4224" s="84" t="str">
        <f t="shared" si="463"/>
        <v/>
      </c>
      <c r="S4224" s="84" t="str">
        <f t="shared" si="457"/>
        <v/>
      </c>
      <c r="T4224" s="84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4" t="str">
        <f t="shared" si="462"/>
        <v/>
      </c>
      <c r="B4225" s="84" t="str">
        <f t="shared" si="463"/>
        <v/>
      </c>
      <c r="S4225" s="84" t="str">
        <f t="shared" si="457"/>
        <v/>
      </c>
      <c r="T4225" s="84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4" t="str">
        <f t="shared" si="462"/>
        <v/>
      </c>
      <c r="B4226" s="84" t="str">
        <f t="shared" si="463"/>
        <v/>
      </c>
      <c r="S4226" s="84" t="str">
        <f t="shared" ref="S4226:S4289" si="464">IF(A4226&lt;&gt;"",IF(FIND(" ",G4226)&gt;=1,MID(G4226,FIND(" ",G4226)+1,LEN(G4226)),""),"")</f>
        <v/>
      </c>
      <c r="T4226" s="84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4" t="str">
        <f t="shared" si="462"/>
        <v/>
      </c>
      <c r="B4227" s="84" t="str">
        <f t="shared" si="463"/>
        <v/>
      </c>
      <c r="S4227" s="84" t="str">
        <f t="shared" si="464"/>
        <v/>
      </c>
      <c r="T4227" s="84" t="str">
        <f t="shared" ref="T4227:T4290" si="465">IF(H4227&lt;&gt;"",H4227,"")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4" t="str">
        <f t="shared" si="462"/>
        <v/>
      </c>
      <c r="B4228" s="84" t="str">
        <f t="shared" si="463"/>
        <v/>
      </c>
      <c r="S4228" s="84" t="str">
        <f t="shared" si="464"/>
        <v/>
      </c>
      <c r="T4228" s="84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4" t="str">
        <f t="shared" si="462"/>
        <v/>
      </c>
      <c r="B4229" s="84" t="str">
        <f t="shared" si="463"/>
        <v/>
      </c>
      <c r="S4229" s="84" t="str">
        <f t="shared" si="464"/>
        <v/>
      </c>
      <c r="T4229" s="84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4" t="str">
        <f t="shared" si="462"/>
        <v/>
      </c>
      <c r="B4230" s="84" t="str">
        <f t="shared" si="463"/>
        <v/>
      </c>
      <c r="S4230" s="84" t="str">
        <f t="shared" si="464"/>
        <v/>
      </c>
      <c r="T4230" s="84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4" t="str">
        <f t="shared" si="462"/>
        <v/>
      </c>
      <c r="B4231" s="84" t="str">
        <f t="shared" si="463"/>
        <v/>
      </c>
      <c r="S4231" s="84" t="str">
        <f t="shared" si="464"/>
        <v/>
      </c>
      <c r="T4231" s="84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4" t="str">
        <f t="shared" si="462"/>
        <v/>
      </c>
      <c r="B4232" s="84" t="str">
        <f t="shared" si="463"/>
        <v/>
      </c>
      <c r="S4232" s="84" t="str">
        <f t="shared" si="464"/>
        <v/>
      </c>
      <c r="T4232" s="84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4" t="str">
        <f t="shared" si="462"/>
        <v/>
      </c>
      <c r="B4233" s="84" t="str">
        <f t="shared" si="463"/>
        <v/>
      </c>
      <c r="S4233" s="84" t="str">
        <f t="shared" si="464"/>
        <v/>
      </c>
      <c r="T4233" s="84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4" t="str">
        <f t="shared" si="462"/>
        <v/>
      </c>
      <c r="B4234" s="84" t="str">
        <f t="shared" si="463"/>
        <v/>
      </c>
      <c r="S4234" s="84" t="str">
        <f t="shared" si="464"/>
        <v/>
      </c>
      <c r="T4234" s="84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4" t="str">
        <f t="shared" si="462"/>
        <v/>
      </c>
      <c r="B4235" s="84" t="str">
        <f t="shared" si="463"/>
        <v/>
      </c>
      <c r="S4235" s="84" t="str">
        <f t="shared" si="464"/>
        <v/>
      </c>
      <c r="T4235" s="84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4" t="str">
        <f t="shared" si="462"/>
        <v/>
      </c>
      <c r="B4236" s="84" t="str">
        <f t="shared" si="463"/>
        <v/>
      </c>
      <c r="S4236" s="84" t="str">
        <f t="shared" si="464"/>
        <v/>
      </c>
      <c r="T4236" s="84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4" t="str">
        <f t="shared" si="462"/>
        <v/>
      </c>
      <c r="B4237" s="84" t="str">
        <f t="shared" si="463"/>
        <v/>
      </c>
      <c r="S4237" s="84" t="str">
        <f t="shared" si="464"/>
        <v/>
      </c>
      <c r="T4237" s="84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4" t="str">
        <f t="shared" si="462"/>
        <v/>
      </c>
      <c r="B4238" s="84" t="str">
        <f t="shared" si="463"/>
        <v/>
      </c>
      <c r="S4238" s="84" t="str">
        <f t="shared" si="464"/>
        <v/>
      </c>
      <c r="T4238" s="84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4" t="str">
        <f t="shared" si="462"/>
        <v/>
      </c>
      <c r="B4239" s="84" t="str">
        <f t="shared" si="463"/>
        <v/>
      </c>
      <c r="S4239" s="84" t="str">
        <f t="shared" si="464"/>
        <v/>
      </c>
      <c r="T4239" s="84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4" t="str">
        <f t="shared" si="462"/>
        <v/>
      </c>
      <c r="B4240" s="84" t="str">
        <f t="shared" si="463"/>
        <v/>
      </c>
      <c r="S4240" s="84" t="str">
        <f t="shared" si="464"/>
        <v/>
      </c>
      <c r="T4240" s="84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4" t="str">
        <f t="shared" si="462"/>
        <v/>
      </c>
      <c r="B4241" s="84" t="str">
        <f t="shared" si="463"/>
        <v/>
      </c>
      <c r="S4241" s="84" t="str">
        <f t="shared" si="464"/>
        <v/>
      </c>
      <c r="T4241" s="84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4" t="str">
        <f t="shared" si="462"/>
        <v/>
      </c>
      <c r="B4242" s="84" t="str">
        <f t="shared" si="463"/>
        <v/>
      </c>
      <c r="S4242" s="84" t="str">
        <f t="shared" si="464"/>
        <v/>
      </c>
      <c r="T4242" s="84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4" t="str">
        <f t="shared" si="462"/>
        <v/>
      </c>
      <c r="B4243" s="84" t="str">
        <f t="shared" si="463"/>
        <v/>
      </c>
      <c r="S4243" s="84" t="str">
        <f t="shared" si="464"/>
        <v/>
      </c>
      <c r="T4243" s="84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4" t="str">
        <f t="shared" si="462"/>
        <v/>
      </c>
      <c r="B4244" s="84" t="str">
        <f t="shared" si="463"/>
        <v/>
      </c>
      <c r="S4244" s="84" t="str">
        <f t="shared" si="464"/>
        <v/>
      </c>
      <c r="T4244" s="84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4" t="str">
        <f t="shared" si="462"/>
        <v/>
      </c>
      <c r="B4245" s="84" t="str">
        <f t="shared" si="463"/>
        <v/>
      </c>
      <c r="S4245" s="84" t="str">
        <f t="shared" si="464"/>
        <v/>
      </c>
      <c r="T4245" s="84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4" t="str">
        <f t="shared" si="462"/>
        <v/>
      </c>
      <c r="B4246" s="84" t="str">
        <f t="shared" si="463"/>
        <v/>
      </c>
      <c r="S4246" s="84" t="str">
        <f t="shared" si="464"/>
        <v/>
      </c>
      <c r="T4246" s="84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4" t="str">
        <f t="shared" si="462"/>
        <v/>
      </c>
      <c r="B4247" s="84" t="str">
        <f t="shared" si="463"/>
        <v/>
      </c>
      <c r="S4247" s="84" t="str">
        <f t="shared" si="464"/>
        <v/>
      </c>
      <c r="T4247" s="84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4" t="str">
        <f t="shared" si="462"/>
        <v/>
      </c>
      <c r="B4248" s="84" t="str">
        <f t="shared" si="463"/>
        <v/>
      </c>
      <c r="S4248" s="84" t="str">
        <f t="shared" si="464"/>
        <v/>
      </c>
      <c r="T4248" s="84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4" t="str">
        <f t="shared" si="462"/>
        <v/>
      </c>
      <c r="B4249" s="84" t="str">
        <f t="shared" si="463"/>
        <v/>
      </c>
      <c r="S4249" s="84" t="str">
        <f t="shared" si="464"/>
        <v/>
      </c>
      <c r="T4249" s="84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4" t="str">
        <f t="shared" si="462"/>
        <v/>
      </c>
      <c r="B4250" s="84" t="str">
        <f t="shared" si="463"/>
        <v/>
      </c>
      <c r="S4250" s="84" t="str">
        <f t="shared" si="464"/>
        <v/>
      </c>
      <c r="T4250" s="84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4" t="str">
        <f t="shared" si="462"/>
        <v/>
      </c>
      <c r="B4251" s="84" t="str">
        <f t="shared" si="463"/>
        <v/>
      </c>
      <c r="S4251" s="84" t="str">
        <f t="shared" si="464"/>
        <v/>
      </c>
      <c r="T4251" s="84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4" t="str">
        <f t="shared" si="462"/>
        <v/>
      </c>
      <c r="B4252" s="84" t="str">
        <f t="shared" si="463"/>
        <v/>
      </c>
      <c r="S4252" s="84" t="str">
        <f t="shared" si="464"/>
        <v/>
      </c>
      <c r="T4252" s="84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4" t="str">
        <f t="shared" si="462"/>
        <v/>
      </c>
      <c r="B4253" s="84" t="str">
        <f t="shared" si="463"/>
        <v/>
      </c>
      <c r="S4253" s="84" t="str">
        <f t="shared" si="464"/>
        <v/>
      </c>
      <c r="T4253" s="84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4" t="str">
        <f t="shared" si="462"/>
        <v/>
      </c>
      <c r="B4254" s="84" t="str">
        <f t="shared" si="463"/>
        <v/>
      </c>
      <c r="S4254" s="84" t="str">
        <f t="shared" si="464"/>
        <v/>
      </c>
      <c r="T4254" s="84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4" t="str">
        <f t="shared" si="462"/>
        <v/>
      </c>
      <c r="B4255" s="84" t="str">
        <f t="shared" si="463"/>
        <v/>
      </c>
      <c r="S4255" s="84" t="str">
        <f t="shared" si="464"/>
        <v/>
      </c>
      <c r="T4255" s="84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4" t="str">
        <f t="shared" si="462"/>
        <v/>
      </c>
      <c r="B4256" s="84" t="str">
        <f t="shared" si="463"/>
        <v/>
      </c>
      <c r="S4256" s="84" t="str">
        <f t="shared" si="464"/>
        <v/>
      </c>
      <c r="T4256" s="84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4" t="str">
        <f t="shared" ref="A4257:A4320" si="469">IF(G4257&amp;Q4257&lt;&gt;"",IF(FIND(" ",G4257)&gt;=1,MID(G4257,1,FIND(" ",G4257)-1)&amp;Q4257,G4257&amp;Q4257),"")</f>
        <v/>
      </c>
      <c r="B4257" s="84" t="str">
        <f t="shared" ref="B4257:B4320" si="470">IF(C4257&lt;&gt;"",LEFT(C4257,9),"")</f>
        <v/>
      </c>
      <c r="S4257" s="84" t="str">
        <f t="shared" si="464"/>
        <v/>
      </c>
      <c r="T4257" s="84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4" t="str">
        <f t="shared" si="469"/>
        <v/>
      </c>
      <c r="B4258" s="84" t="str">
        <f t="shared" si="470"/>
        <v/>
      </c>
      <c r="S4258" s="84" t="str">
        <f t="shared" si="464"/>
        <v/>
      </c>
      <c r="T4258" s="84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4" t="str">
        <f t="shared" si="469"/>
        <v/>
      </c>
      <c r="B4259" s="84" t="str">
        <f t="shared" si="470"/>
        <v/>
      </c>
      <c r="S4259" s="84" t="str">
        <f t="shared" si="464"/>
        <v/>
      </c>
      <c r="T4259" s="84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4" t="str">
        <f t="shared" si="469"/>
        <v/>
      </c>
      <c r="B4260" s="84" t="str">
        <f t="shared" si="470"/>
        <v/>
      </c>
      <c r="S4260" s="84" t="str">
        <f t="shared" si="464"/>
        <v/>
      </c>
      <c r="T4260" s="84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4" t="str">
        <f t="shared" si="469"/>
        <v/>
      </c>
      <c r="B4261" s="84" t="str">
        <f t="shared" si="470"/>
        <v/>
      </c>
      <c r="S4261" s="84" t="str">
        <f t="shared" si="464"/>
        <v/>
      </c>
      <c r="T4261" s="84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4" t="str">
        <f t="shared" si="469"/>
        <v/>
      </c>
      <c r="B4262" s="84" t="str">
        <f t="shared" si="470"/>
        <v/>
      </c>
      <c r="S4262" s="84" t="str">
        <f t="shared" si="464"/>
        <v/>
      </c>
      <c r="T4262" s="84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4" t="str">
        <f t="shared" si="469"/>
        <v/>
      </c>
      <c r="B4263" s="84" t="str">
        <f t="shared" si="470"/>
        <v/>
      </c>
      <c r="S4263" s="84" t="str">
        <f t="shared" si="464"/>
        <v/>
      </c>
      <c r="T4263" s="84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4" t="str">
        <f t="shared" si="469"/>
        <v/>
      </c>
      <c r="B4264" s="84" t="str">
        <f t="shared" si="470"/>
        <v/>
      </c>
      <c r="S4264" s="84" t="str">
        <f t="shared" si="464"/>
        <v/>
      </c>
      <c r="T4264" s="84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4" t="str">
        <f t="shared" si="469"/>
        <v/>
      </c>
      <c r="B4265" s="84" t="str">
        <f t="shared" si="470"/>
        <v/>
      </c>
      <c r="S4265" s="84" t="str">
        <f t="shared" si="464"/>
        <v/>
      </c>
      <c r="T4265" s="84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4" t="str">
        <f t="shared" si="469"/>
        <v/>
      </c>
      <c r="B4266" s="84" t="str">
        <f t="shared" si="470"/>
        <v/>
      </c>
      <c r="S4266" s="84" t="str">
        <f t="shared" si="464"/>
        <v/>
      </c>
      <c r="T4266" s="84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4" t="str">
        <f t="shared" si="469"/>
        <v/>
      </c>
      <c r="B4267" s="84" t="str">
        <f t="shared" si="470"/>
        <v/>
      </c>
      <c r="S4267" s="84" t="str">
        <f t="shared" si="464"/>
        <v/>
      </c>
      <c r="T4267" s="84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4" t="str">
        <f t="shared" si="469"/>
        <v/>
      </c>
      <c r="B4268" s="84" t="str">
        <f t="shared" si="470"/>
        <v/>
      </c>
      <c r="S4268" s="84" t="str">
        <f t="shared" si="464"/>
        <v/>
      </c>
      <c r="T4268" s="84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4" t="str">
        <f t="shared" si="469"/>
        <v/>
      </c>
      <c r="B4269" s="84" t="str">
        <f t="shared" si="470"/>
        <v/>
      </c>
      <c r="S4269" s="84" t="str">
        <f t="shared" si="464"/>
        <v/>
      </c>
      <c r="T4269" s="84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4" t="str">
        <f t="shared" si="469"/>
        <v/>
      </c>
      <c r="B4270" s="84" t="str">
        <f t="shared" si="470"/>
        <v/>
      </c>
      <c r="S4270" s="84" t="str">
        <f t="shared" si="464"/>
        <v/>
      </c>
      <c r="T4270" s="84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4" t="str">
        <f t="shared" si="469"/>
        <v/>
      </c>
      <c r="B4271" s="84" t="str">
        <f t="shared" si="470"/>
        <v/>
      </c>
      <c r="S4271" s="84" t="str">
        <f t="shared" si="464"/>
        <v/>
      </c>
      <c r="T4271" s="84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4" t="str">
        <f t="shared" si="469"/>
        <v/>
      </c>
      <c r="B4272" s="84" t="str">
        <f t="shared" si="470"/>
        <v/>
      </c>
      <c r="S4272" s="84" t="str">
        <f t="shared" si="464"/>
        <v/>
      </c>
      <c r="T4272" s="84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4" t="str">
        <f t="shared" si="469"/>
        <v/>
      </c>
      <c r="B4273" s="84" t="str">
        <f t="shared" si="470"/>
        <v/>
      </c>
      <c r="S4273" s="84" t="str">
        <f t="shared" si="464"/>
        <v/>
      </c>
      <c r="T4273" s="84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4" t="str">
        <f t="shared" si="469"/>
        <v/>
      </c>
      <c r="B4274" s="84" t="str">
        <f t="shared" si="470"/>
        <v/>
      </c>
      <c r="S4274" s="84" t="str">
        <f t="shared" si="464"/>
        <v/>
      </c>
      <c r="T4274" s="84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4" t="str">
        <f t="shared" si="469"/>
        <v/>
      </c>
      <c r="B4275" s="84" t="str">
        <f t="shared" si="470"/>
        <v/>
      </c>
      <c r="S4275" s="84" t="str">
        <f t="shared" si="464"/>
        <v/>
      </c>
      <c r="T4275" s="84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4" t="str">
        <f t="shared" si="469"/>
        <v/>
      </c>
      <c r="B4276" s="84" t="str">
        <f t="shared" si="470"/>
        <v/>
      </c>
      <c r="S4276" s="84" t="str">
        <f t="shared" si="464"/>
        <v/>
      </c>
      <c r="T4276" s="84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4" t="str">
        <f t="shared" si="469"/>
        <v/>
      </c>
      <c r="B4277" s="84" t="str">
        <f t="shared" si="470"/>
        <v/>
      </c>
      <c r="S4277" s="84" t="str">
        <f t="shared" si="464"/>
        <v/>
      </c>
      <c r="T4277" s="84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4" t="str">
        <f t="shared" si="469"/>
        <v/>
      </c>
      <c r="B4278" s="84" t="str">
        <f t="shared" si="470"/>
        <v/>
      </c>
      <c r="S4278" s="84" t="str">
        <f t="shared" si="464"/>
        <v/>
      </c>
      <c r="T4278" s="84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4" t="str">
        <f t="shared" si="469"/>
        <v/>
      </c>
      <c r="B4279" s="84" t="str">
        <f t="shared" si="470"/>
        <v/>
      </c>
      <c r="S4279" s="84" t="str">
        <f t="shared" si="464"/>
        <v/>
      </c>
      <c r="T4279" s="84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4" t="str">
        <f t="shared" si="469"/>
        <v/>
      </c>
      <c r="B4280" s="84" t="str">
        <f t="shared" si="470"/>
        <v/>
      </c>
      <c r="S4280" s="84" t="str">
        <f t="shared" si="464"/>
        <v/>
      </c>
      <c r="T4280" s="84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4" t="str">
        <f t="shared" si="469"/>
        <v/>
      </c>
      <c r="B4281" s="84" t="str">
        <f t="shared" si="470"/>
        <v/>
      </c>
      <c r="S4281" s="84" t="str">
        <f t="shared" si="464"/>
        <v/>
      </c>
      <c r="T4281" s="84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4" t="str">
        <f t="shared" si="469"/>
        <v/>
      </c>
      <c r="B4282" s="84" t="str">
        <f t="shared" si="470"/>
        <v/>
      </c>
      <c r="S4282" s="84" t="str">
        <f t="shared" si="464"/>
        <v/>
      </c>
      <c r="T4282" s="84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4" t="str">
        <f t="shared" si="469"/>
        <v/>
      </c>
      <c r="B4283" s="84" t="str">
        <f t="shared" si="470"/>
        <v/>
      </c>
      <c r="S4283" s="84" t="str">
        <f t="shared" si="464"/>
        <v/>
      </c>
      <c r="T4283" s="84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4" t="str">
        <f t="shared" si="469"/>
        <v/>
      </c>
      <c r="B4284" s="84" t="str">
        <f t="shared" si="470"/>
        <v/>
      </c>
      <c r="S4284" s="84" t="str">
        <f t="shared" si="464"/>
        <v/>
      </c>
      <c r="T4284" s="84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4" t="str">
        <f t="shared" si="469"/>
        <v/>
      </c>
      <c r="B4285" s="84" t="str">
        <f t="shared" si="470"/>
        <v/>
      </c>
      <c r="S4285" s="84" t="str">
        <f t="shared" si="464"/>
        <v/>
      </c>
      <c r="T4285" s="84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4" t="str">
        <f t="shared" si="469"/>
        <v/>
      </c>
      <c r="B4286" s="84" t="str">
        <f t="shared" si="470"/>
        <v/>
      </c>
      <c r="S4286" s="84" t="str">
        <f t="shared" si="464"/>
        <v/>
      </c>
      <c r="T4286" s="84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4" t="str">
        <f t="shared" si="469"/>
        <v/>
      </c>
      <c r="B4287" s="84" t="str">
        <f t="shared" si="470"/>
        <v/>
      </c>
      <c r="S4287" s="84" t="str">
        <f t="shared" si="464"/>
        <v/>
      </c>
      <c r="T4287" s="84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4" t="str">
        <f t="shared" si="469"/>
        <v/>
      </c>
      <c r="B4288" s="84" t="str">
        <f t="shared" si="470"/>
        <v/>
      </c>
      <c r="S4288" s="84" t="str">
        <f t="shared" si="464"/>
        <v/>
      </c>
      <c r="T4288" s="84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4" t="str">
        <f t="shared" si="469"/>
        <v/>
      </c>
      <c r="B4289" s="84" t="str">
        <f t="shared" si="470"/>
        <v/>
      </c>
      <c r="S4289" s="84" t="str">
        <f t="shared" si="464"/>
        <v/>
      </c>
      <c r="T4289" s="84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4" t="str">
        <f t="shared" si="469"/>
        <v/>
      </c>
      <c r="B4290" s="84" t="str">
        <f t="shared" si="470"/>
        <v/>
      </c>
      <c r="S4290" s="84" t="str">
        <f t="shared" ref="S4290:S4353" si="471">IF(A4290&lt;&gt;"",IF(FIND(" ",G4290)&gt;=1,MID(G4290,FIND(" ",G4290)+1,LEN(G4290)),""),"")</f>
        <v/>
      </c>
      <c r="T4290" s="84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4" t="str">
        <f t="shared" si="469"/>
        <v/>
      </c>
      <c r="B4291" s="84" t="str">
        <f t="shared" si="470"/>
        <v/>
      </c>
      <c r="S4291" s="84" t="str">
        <f t="shared" si="471"/>
        <v/>
      </c>
      <c r="T4291" s="84" t="str">
        <f t="shared" ref="T4291:T4354" si="472">IF(H4291&lt;&gt;"",H4291,"")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4" t="str">
        <f t="shared" si="469"/>
        <v/>
      </c>
      <c r="B4292" s="84" t="str">
        <f t="shared" si="470"/>
        <v/>
      </c>
      <c r="S4292" s="84" t="str">
        <f t="shared" si="471"/>
        <v/>
      </c>
      <c r="T4292" s="84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4" t="str">
        <f t="shared" si="469"/>
        <v/>
      </c>
      <c r="B4293" s="84" t="str">
        <f t="shared" si="470"/>
        <v/>
      </c>
      <c r="S4293" s="84" t="str">
        <f t="shared" si="471"/>
        <v/>
      </c>
      <c r="T4293" s="84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4" t="str">
        <f t="shared" si="469"/>
        <v/>
      </c>
      <c r="B4294" s="84" t="str">
        <f t="shared" si="470"/>
        <v/>
      </c>
      <c r="S4294" s="84" t="str">
        <f t="shared" si="471"/>
        <v/>
      </c>
      <c r="T4294" s="84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4" t="str">
        <f t="shared" si="469"/>
        <v/>
      </c>
      <c r="B4295" s="84" t="str">
        <f t="shared" si="470"/>
        <v/>
      </c>
      <c r="S4295" s="84" t="str">
        <f t="shared" si="471"/>
        <v/>
      </c>
      <c r="T4295" s="84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4" t="str">
        <f t="shared" si="469"/>
        <v/>
      </c>
      <c r="B4296" s="84" t="str">
        <f t="shared" si="470"/>
        <v/>
      </c>
      <c r="S4296" s="84" t="str">
        <f t="shared" si="471"/>
        <v/>
      </c>
      <c r="T4296" s="84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4" t="str">
        <f t="shared" si="469"/>
        <v/>
      </c>
      <c r="B4297" s="84" t="str">
        <f t="shared" si="470"/>
        <v/>
      </c>
      <c r="S4297" s="84" t="str">
        <f t="shared" si="471"/>
        <v/>
      </c>
      <c r="T4297" s="84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4" t="str">
        <f t="shared" si="469"/>
        <v/>
      </c>
      <c r="B4298" s="84" t="str">
        <f t="shared" si="470"/>
        <v/>
      </c>
      <c r="S4298" s="84" t="str">
        <f t="shared" si="471"/>
        <v/>
      </c>
      <c r="T4298" s="84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4" t="str">
        <f t="shared" si="469"/>
        <v/>
      </c>
      <c r="B4299" s="84" t="str">
        <f t="shared" si="470"/>
        <v/>
      </c>
      <c r="S4299" s="84" t="str">
        <f t="shared" si="471"/>
        <v/>
      </c>
      <c r="T4299" s="84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4" t="str">
        <f t="shared" si="469"/>
        <v/>
      </c>
      <c r="B4300" s="84" t="str">
        <f t="shared" si="470"/>
        <v/>
      </c>
      <c r="S4300" s="84" t="str">
        <f t="shared" si="471"/>
        <v/>
      </c>
      <c r="T4300" s="84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4" t="str">
        <f t="shared" si="469"/>
        <v/>
      </c>
      <c r="B4301" s="84" t="str">
        <f t="shared" si="470"/>
        <v/>
      </c>
      <c r="S4301" s="84" t="str">
        <f t="shared" si="471"/>
        <v/>
      </c>
      <c r="T4301" s="84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4" t="str">
        <f t="shared" si="469"/>
        <v/>
      </c>
      <c r="B4302" s="84" t="str">
        <f t="shared" si="470"/>
        <v/>
      </c>
      <c r="S4302" s="84" t="str">
        <f t="shared" si="471"/>
        <v/>
      </c>
      <c r="T4302" s="84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4" t="str">
        <f t="shared" si="469"/>
        <v/>
      </c>
      <c r="B4303" s="84" t="str">
        <f t="shared" si="470"/>
        <v/>
      </c>
      <c r="S4303" s="84" t="str">
        <f t="shared" si="471"/>
        <v/>
      </c>
      <c r="T4303" s="84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4" t="str">
        <f t="shared" si="469"/>
        <v/>
      </c>
      <c r="B4304" s="84" t="str">
        <f t="shared" si="470"/>
        <v/>
      </c>
      <c r="S4304" s="84" t="str">
        <f t="shared" si="471"/>
        <v/>
      </c>
      <c r="T4304" s="84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4" t="str">
        <f t="shared" si="469"/>
        <v/>
      </c>
      <c r="B4305" s="84" t="str">
        <f t="shared" si="470"/>
        <v/>
      </c>
      <c r="S4305" s="84" t="str">
        <f t="shared" si="471"/>
        <v/>
      </c>
      <c r="T4305" s="84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4" t="str">
        <f t="shared" si="469"/>
        <v/>
      </c>
      <c r="B4306" s="84" t="str">
        <f t="shared" si="470"/>
        <v/>
      </c>
      <c r="S4306" s="84" t="str">
        <f t="shared" si="471"/>
        <v/>
      </c>
      <c r="T4306" s="84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4" t="str">
        <f t="shared" si="469"/>
        <v/>
      </c>
      <c r="B4307" s="84" t="str">
        <f t="shared" si="470"/>
        <v/>
      </c>
      <c r="S4307" s="84" t="str">
        <f t="shared" si="471"/>
        <v/>
      </c>
      <c r="T4307" s="84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4" t="str">
        <f t="shared" si="469"/>
        <v/>
      </c>
      <c r="B4308" s="84" t="str">
        <f t="shared" si="470"/>
        <v/>
      </c>
      <c r="S4308" s="84" t="str">
        <f t="shared" si="471"/>
        <v/>
      </c>
      <c r="T4308" s="84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4" t="str">
        <f t="shared" si="469"/>
        <v/>
      </c>
      <c r="B4309" s="84" t="str">
        <f t="shared" si="470"/>
        <v/>
      </c>
      <c r="S4309" s="84" t="str">
        <f t="shared" si="471"/>
        <v/>
      </c>
      <c r="T4309" s="84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4" t="str">
        <f t="shared" si="469"/>
        <v/>
      </c>
      <c r="B4310" s="84" t="str">
        <f t="shared" si="470"/>
        <v/>
      </c>
      <c r="S4310" s="84" t="str">
        <f t="shared" si="471"/>
        <v/>
      </c>
      <c r="T4310" s="84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4" t="str">
        <f t="shared" si="469"/>
        <v/>
      </c>
      <c r="B4311" s="84" t="str">
        <f t="shared" si="470"/>
        <v/>
      </c>
      <c r="S4311" s="84" t="str">
        <f t="shared" si="471"/>
        <v/>
      </c>
      <c r="T4311" s="84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4" t="str">
        <f t="shared" si="469"/>
        <v/>
      </c>
      <c r="B4312" s="84" t="str">
        <f t="shared" si="470"/>
        <v/>
      </c>
      <c r="S4312" s="84" t="str">
        <f t="shared" si="471"/>
        <v/>
      </c>
      <c r="T4312" s="84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4" t="str">
        <f t="shared" si="469"/>
        <v/>
      </c>
      <c r="B4313" s="84" t="str">
        <f t="shared" si="470"/>
        <v/>
      </c>
      <c r="S4313" s="84" t="str">
        <f t="shared" si="471"/>
        <v/>
      </c>
      <c r="T4313" s="84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4" t="str">
        <f t="shared" si="469"/>
        <v/>
      </c>
      <c r="B4314" s="84" t="str">
        <f t="shared" si="470"/>
        <v/>
      </c>
      <c r="S4314" s="84" t="str">
        <f t="shared" si="471"/>
        <v/>
      </c>
      <c r="T4314" s="84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4" t="str">
        <f t="shared" si="469"/>
        <v/>
      </c>
      <c r="B4315" s="84" t="str">
        <f t="shared" si="470"/>
        <v/>
      </c>
      <c r="S4315" s="84" t="str">
        <f t="shared" si="471"/>
        <v/>
      </c>
      <c r="T4315" s="84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4" t="str">
        <f t="shared" si="469"/>
        <v/>
      </c>
      <c r="B4316" s="84" t="str">
        <f t="shared" si="470"/>
        <v/>
      </c>
      <c r="S4316" s="84" t="str">
        <f t="shared" si="471"/>
        <v/>
      </c>
      <c r="T4316" s="84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4" t="str">
        <f t="shared" si="469"/>
        <v/>
      </c>
      <c r="B4317" s="84" t="str">
        <f t="shared" si="470"/>
        <v/>
      </c>
      <c r="S4317" s="84" t="str">
        <f t="shared" si="471"/>
        <v/>
      </c>
      <c r="T4317" s="84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4" t="str">
        <f t="shared" si="469"/>
        <v/>
      </c>
      <c r="B4318" s="84" t="str">
        <f t="shared" si="470"/>
        <v/>
      </c>
      <c r="S4318" s="84" t="str">
        <f t="shared" si="471"/>
        <v/>
      </c>
      <c r="T4318" s="84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4" t="str">
        <f t="shared" si="469"/>
        <v/>
      </c>
      <c r="B4319" s="84" t="str">
        <f t="shared" si="470"/>
        <v/>
      </c>
      <c r="S4319" s="84" t="str">
        <f t="shared" si="471"/>
        <v/>
      </c>
      <c r="T4319" s="84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4" t="str">
        <f t="shared" si="469"/>
        <v/>
      </c>
      <c r="B4320" s="84" t="str">
        <f t="shared" si="470"/>
        <v/>
      </c>
      <c r="S4320" s="84" t="str">
        <f t="shared" si="471"/>
        <v/>
      </c>
      <c r="T4320" s="84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4" t="str">
        <f t="shared" ref="A4321:A4384" si="476">IF(G4321&amp;Q4321&lt;&gt;"",IF(FIND(" ",G4321)&gt;=1,MID(G4321,1,FIND(" ",G4321)-1)&amp;Q4321,G4321&amp;Q4321),"")</f>
        <v/>
      </c>
      <c r="B4321" s="84" t="str">
        <f t="shared" ref="B4321:B4384" si="477">IF(C4321&lt;&gt;"",LEFT(C4321,9),"")</f>
        <v/>
      </c>
      <c r="S4321" s="84" t="str">
        <f t="shared" si="471"/>
        <v/>
      </c>
      <c r="T4321" s="84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4" t="str">
        <f t="shared" si="476"/>
        <v/>
      </c>
      <c r="B4322" s="84" t="str">
        <f t="shared" si="477"/>
        <v/>
      </c>
      <c r="S4322" s="84" t="str">
        <f t="shared" si="471"/>
        <v/>
      </c>
      <c r="T4322" s="84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4" t="str">
        <f t="shared" si="476"/>
        <v/>
      </c>
      <c r="B4323" s="84" t="str">
        <f t="shared" si="477"/>
        <v/>
      </c>
      <c r="S4323" s="84" t="str">
        <f t="shared" si="471"/>
        <v/>
      </c>
      <c r="T4323" s="84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4" t="str">
        <f t="shared" si="476"/>
        <v/>
      </c>
      <c r="B4324" s="84" t="str">
        <f t="shared" si="477"/>
        <v/>
      </c>
      <c r="S4324" s="84" t="str">
        <f t="shared" si="471"/>
        <v/>
      </c>
      <c r="T4324" s="84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4" t="str">
        <f t="shared" si="476"/>
        <v/>
      </c>
      <c r="B4325" s="84" t="str">
        <f t="shared" si="477"/>
        <v/>
      </c>
      <c r="S4325" s="84" t="str">
        <f t="shared" si="471"/>
        <v/>
      </c>
      <c r="T4325" s="84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4" t="str">
        <f t="shared" si="476"/>
        <v/>
      </c>
      <c r="B4326" s="84" t="str">
        <f t="shared" si="477"/>
        <v/>
      </c>
      <c r="S4326" s="84" t="str">
        <f t="shared" si="471"/>
        <v/>
      </c>
      <c r="T4326" s="84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4" t="str">
        <f t="shared" si="476"/>
        <v/>
      </c>
      <c r="B4327" s="84" t="str">
        <f t="shared" si="477"/>
        <v/>
      </c>
      <c r="S4327" s="84" t="str">
        <f t="shared" si="471"/>
        <v/>
      </c>
      <c r="T4327" s="84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4" t="str">
        <f t="shared" si="476"/>
        <v/>
      </c>
      <c r="B4328" s="84" t="str">
        <f t="shared" si="477"/>
        <v/>
      </c>
      <c r="S4328" s="84" t="str">
        <f t="shared" si="471"/>
        <v/>
      </c>
      <c r="T4328" s="84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4" t="str">
        <f t="shared" si="476"/>
        <v/>
      </c>
      <c r="B4329" s="84" t="str">
        <f t="shared" si="477"/>
        <v/>
      </c>
      <c r="S4329" s="84" t="str">
        <f t="shared" si="471"/>
        <v/>
      </c>
      <c r="T4329" s="84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4" t="str">
        <f t="shared" si="476"/>
        <v/>
      </c>
      <c r="B4330" s="84" t="str">
        <f t="shared" si="477"/>
        <v/>
      </c>
      <c r="S4330" s="84" t="str">
        <f t="shared" si="471"/>
        <v/>
      </c>
      <c r="T4330" s="84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4" t="str">
        <f t="shared" si="476"/>
        <v/>
      </c>
      <c r="B4331" s="84" t="str">
        <f t="shared" si="477"/>
        <v/>
      </c>
      <c r="S4331" s="84" t="str">
        <f t="shared" si="471"/>
        <v/>
      </c>
      <c r="T4331" s="84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4" t="str">
        <f t="shared" si="476"/>
        <v/>
      </c>
      <c r="B4332" s="84" t="str">
        <f t="shared" si="477"/>
        <v/>
      </c>
      <c r="S4332" s="84" t="str">
        <f t="shared" si="471"/>
        <v/>
      </c>
      <c r="T4332" s="84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4" t="str">
        <f t="shared" si="476"/>
        <v/>
      </c>
      <c r="B4333" s="84" t="str">
        <f t="shared" si="477"/>
        <v/>
      </c>
      <c r="S4333" s="84" t="str">
        <f t="shared" si="471"/>
        <v/>
      </c>
      <c r="T4333" s="84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4" t="str">
        <f t="shared" si="476"/>
        <v/>
      </c>
      <c r="B4334" s="84" t="str">
        <f t="shared" si="477"/>
        <v/>
      </c>
      <c r="S4334" s="84" t="str">
        <f t="shared" si="471"/>
        <v/>
      </c>
      <c r="T4334" s="84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4" t="str">
        <f t="shared" si="476"/>
        <v/>
      </c>
      <c r="B4335" s="84" t="str">
        <f t="shared" si="477"/>
        <v/>
      </c>
      <c r="S4335" s="84" t="str">
        <f t="shared" si="471"/>
        <v/>
      </c>
      <c r="T4335" s="84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4" t="str">
        <f t="shared" si="476"/>
        <v/>
      </c>
      <c r="B4336" s="84" t="str">
        <f t="shared" si="477"/>
        <v/>
      </c>
      <c r="S4336" s="84" t="str">
        <f t="shared" si="471"/>
        <v/>
      </c>
      <c r="T4336" s="84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4" t="str">
        <f t="shared" si="476"/>
        <v/>
      </c>
      <c r="B4337" s="84" t="str">
        <f t="shared" si="477"/>
        <v/>
      </c>
      <c r="S4337" s="84" t="str">
        <f t="shared" si="471"/>
        <v/>
      </c>
      <c r="T4337" s="84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4" t="str">
        <f t="shared" si="476"/>
        <v/>
      </c>
      <c r="B4338" s="84" t="str">
        <f t="shared" si="477"/>
        <v/>
      </c>
      <c r="S4338" s="84" t="str">
        <f t="shared" si="471"/>
        <v/>
      </c>
      <c r="T4338" s="84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4" t="str">
        <f t="shared" si="476"/>
        <v/>
      </c>
      <c r="B4339" s="84" t="str">
        <f t="shared" si="477"/>
        <v/>
      </c>
      <c r="S4339" s="84" t="str">
        <f t="shared" si="471"/>
        <v/>
      </c>
      <c r="T4339" s="84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4" t="str">
        <f t="shared" si="476"/>
        <v/>
      </c>
      <c r="B4340" s="84" t="str">
        <f t="shared" si="477"/>
        <v/>
      </c>
      <c r="S4340" s="84" t="str">
        <f t="shared" si="471"/>
        <v/>
      </c>
      <c r="T4340" s="84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4" t="str">
        <f t="shared" si="476"/>
        <v/>
      </c>
      <c r="B4341" s="84" t="str">
        <f t="shared" si="477"/>
        <v/>
      </c>
      <c r="S4341" s="84" t="str">
        <f t="shared" si="471"/>
        <v/>
      </c>
      <c r="T4341" s="84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4" t="str">
        <f t="shared" si="476"/>
        <v/>
      </c>
      <c r="B4342" s="84" t="str">
        <f t="shared" si="477"/>
        <v/>
      </c>
      <c r="S4342" s="84" t="str">
        <f t="shared" si="471"/>
        <v/>
      </c>
      <c r="T4342" s="84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4" t="str">
        <f t="shared" si="476"/>
        <v/>
      </c>
      <c r="B4343" s="84" t="str">
        <f t="shared" si="477"/>
        <v/>
      </c>
      <c r="S4343" s="84" t="str">
        <f t="shared" si="471"/>
        <v/>
      </c>
      <c r="T4343" s="84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4" t="str">
        <f t="shared" si="476"/>
        <v/>
      </c>
      <c r="B4344" s="84" t="str">
        <f t="shared" si="477"/>
        <v/>
      </c>
      <c r="S4344" s="84" t="str">
        <f t="shared" si="471"/>
        <v/>
      </c>
      <c r="T4344" s="84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4" t="str">
        <f t="shared" si="476"/>
        <v/>
      </c>
      <c r="B4345" s="84" t="str">
        <f t="shared" si="477"/>
        <v/>
      </c>
      <c r="S4345" s="84" t="str">
        <f t="shared" si="471"/>
        <v/>
      </c>
      <c r="T4345" s="84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4" t="str">
        <f t="shared" si="476"/>
        <v/>
      </c>
      <c r="B4346" s="84" t="str">
        <f t="shared" si="477"/>
        <v/>
      </c>
      <c r="S4346" s="84" t="str">
        <f t="shared" si="471"/>
        <v/>
      </c>
      <c r="T4346" s="84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4" t="str">
        <f t="shared" si="476"/>
        <v/>
      </c>
      <c r="B4347" s="84" t="str">
        <f t="shared" si="477"/>
        <v/>
      </c>
      <c r="S4347" s="84" t="str">
        <f t="shared" si="471"/>
        <v/>
      </c>
      <c r="T4347" s="84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4" t="str">
        <f t="shared" si="476"/>
        <v/>
      </c>
      <c r="B4348" s="84" t="str">
        <f t="shared" si="477"/>
        <v/>
      </c>
      <c r="S4348" s="84" t="str">
        <f t="shared" si="471"/>
        <v/>
      </c>
      <c r="T4348" s="84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4" t="str">
        <f t="shared" si="476"/>
        <v/>
      </c>
      <c r="B4349" s="84" t="str">
        <f t="shared" si="477"/>
        <v/>
      </c>
      <c r="S4349" s="84" t="str">
        <f t="shared" si="471"/>
        <v/>
      </c>
      <c r="T4349" s="84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4" t="str">
        <f t="shared" si="476"/>
        <v/>
      </c>
      <c r="B4350" s="84" t="str">
        <f t="shared" si="477"/>
        <v/>
      </c>
      <c r="S4350" s="84" t="str">
        <f t="shared" si="471"/>
        <v/>
      </c>
      <c r="T4350" s="84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4" t="str">
        <f t="shared" si="476"/>
        <v/>
      </c>
      <c r="B4351" s="84" t="str">
        <f t="shared" si="477"/>
        <v/>
      </c>
      <c r="S4351" s="84" t="str">
        <f t="shared" si="471"/>
        <v/>
      </c>
      <c r="T4351" s="84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4" t="str">
        <f t="shared" si="476"/>
        <v/>
      </c>
      <c r="B4352" s="84" t="str">
        <f t="shared" si="477"/>
        <v/>
      </c>
      <c r="S4352" s="84" t="str">
        <f t="shared" si="471"/>
        <v/>
      </c>
      <c r="T4352" s="84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4" t="str">
        <f t="shared" si="476"/>
        <v/>
      </c>
      <c r="B4353" s="84" t="str">
        <f t="shared" si="477"/>
        <v/>
      </c>
      <c r="S4353" s="84" t="str">
        <f t="shared" si="471"/>
        <v/>
      </c>
      <c r="T4353" s="84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4" t="str">
        <f t="shared" si="476"/>
        <v/>
      </c>
      <c r="B4354" s="84" t="str">
        <f t="shared" si="477"/>
        <v/>
      </c>
      <c r="S4354" s="84" t="str">
        <f t="shared" ref="S4354:S4417" si="478">IF(A4354&lt;&gt;"",IF(FIND(" ",G4354)&gt;=1,MID(G4354,FIND(" ",G4354)+1,LEN(G4354)),""),"")</f>
        <v/>
      </c>
      <c r="T4354" s="84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4" t="str">
        <f t="shared" si="476"/>
        <v/>
      </c>
      <c r="B4355" s="84" t="str">
        <f t="shared" si="477"/>
        <v/>
      </c>
      <c r="S4355" s="84" t="str">
        <f t="shared" si="478"/>
        <v/>
      </c>
      <c r="T4355" s="84" t="str">
        <f t="shared" ref="T4355:T4418" si="479">IF(H4355&lt;&gt;"",H4355,"")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4" t="str">
        <f t="shared" si="476"/>
        <v/>
      </c>
      <c r="B4356" s="84" t="str">
        <f t="shared" si="477"/>
        <v/>
      </c>
      <c r="S4356" s="84" t="str">
        <f t="shared" si="478"/>
        <v/>
      </c>
      <c r="T4356" s="84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4" t="str">
        <f t="shared" si="476"/>
        <v/>
      </c>
      <c r="B4357" s="84" t="str">
        <f t="shared" si="477"/>
        <v/>
      </c>
      <c r="S4357" s="84" t="str">
        <f t="shared" si="478"/>
        <v/>
      </c>
      <c r="T4357" s="84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4" t="str">
        <f t="shared" si="476"/>
        <v/>
      </c>
      <c r="B4358" s="84" t="str">
        <f t="shared" si="477"/>
        <v/>
      </c>
      <c r="S4358" s="84" t="str">
        <f t="shared" si="478"/>
        <v/>
      </c>
      <c r="T4358" s="84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4" t="str">
        <f t="shared" si="476"/>
        <v/>
      </c>
      <c r="B4359" s="84" t="str">
        <f t="shared" si="477"/>
        <v/>
      </c>
      <c r="S4359" s="84" t="str">
        <f t="shared" si="478"/>
        <v/>
      </c>
      <c r="T4359" s="84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4" t="str">
        <f t="shared" si="476"/>
        <v/>
      </c>
      <c r="B4360" s="84" t="str">
        <f t="shared" si="477"/>
        <v/>
      </c>
      <c r="S4360" s="84" t="str">
        <f t="shared" si="478"/>
        <v/>
      </c>
      <c r="T4360" s="84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4" t="str">
        <f t="shared" si="476"/>
        <v/>
      </c>
      <c r="B4361" s="84" t="str">
        <f t="shared" si="477"/>
        <v/>
      </c>
      <c r="S4361" s="84" t="str">
        <f t="shared" si="478"/>
        <v/>
      </c>
      <c r="T4361" s="84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4" t="str">
        <f t="shared" si="476"/>
        <v/>
      </c>
      <c r="B4362" s="84" t="str">
        <f t="shared" si="477"/>
        <v/>
      </c>
      <c r="S4362" s="84" t="str">
        <f t="shared" si="478"/>
        <v/>
      </c>
      <c r="T4362" s="84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4" t="str">
        <f t="shared" si="476"/>
        <v/>
      </c>
      <c r="B4363" s="84" t="str">
        <f t="shared" si="477"/>
        <v/>
      </c>
      <c r="S4363" s="84" t="str">
        <f t="shared" si="478"/>
        <v/>
      </c>
      <c r="T4363" s="84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4" t="str">
        <f t="shared" si="476"/>
        <v/>
      </c>
      <c r="B4364" s="84" t="str">
        <f t="shared" si="477"/>
        <v/>
      </c>
      <c r="S4364" s="84" t="str">
        <f t="shared" si="478"/>
        <v/>
      </c>
      <c r="T4364" s="84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4" t="str">
        <f t="shared" si="476"/>
        <v/>
      </c>
      <c r="B4365" s="84" t="str">
        <f t="shared" si="477"/>
        <v/>
      </c>
      <c r="S4365" s="84" t="str">
        <f t="shared" si="478"/>
        <v/>
      </c>
      <c r="T4365" s="84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4" t="str">
        <f t="shared" si="476"/>
        <v/>
      </c>
      <c r="B4366" s="84" t="str">
        <f t="shared" si="477"/>
        <v/>
      </c>
      <c r="S4366" s="84" t="str">
        <f t="shared" si="478"/>
        <v/>
      </c>
      <c r="T4366" s="84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4" t="str">
        <f t="shared" si="476"/>
        <v/>
      </c>
      <c r="B4367" s="84" t="str">
        <f t="shared" si="477"/>
        <v/>
      </c>
      <c r="S4367" s="84" t="str">
        <f t="shared" si="478"/>
        <v/>
      </c>
      <c r="T4367" s="84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4" t="str">
        <f t="shared" si="476"/>
        <v/>
      </c>
      <c r="B4368" s="84" t="str">
        <f t="shared" si="477"/>
        <v/>
      </c>
      <c r="S4368" s="84" t="str">
        <f t="shared" si="478"/>
        <v/>
      </c>
      <c r="T4368" s="84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4" t="str">
        <f t="shared" si="476"/>
        <v/>
      </c>
      <c r="B4369" s="84" t="str">
        <f t="shared" si="477"/>
        <v/>
      </c>
      <c r="S4369" s="84" t="str">
        <f t="shared" si="478"/>
        <v/>
      </c>
      <c r="T4369" s="84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4" t="str">
        <f t="shared" si="476"/>
        <v/>
      </c>
      <c r="B4370" s="84" t="str">
        <f t="shared" si="477"/>
        <v/>
      </c>
      <c r="S4370" s="84" t="str">
        <f t="shared" si="478"/>
        <v/>
      </c>
      <c r="T4370" s="84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4" t="str">
        <f t="shared" si="476"/>
        <v/>
      </c>
      <c r="B4371" s="84" t="str">
        <f t="shared" si="477"/>
        <v/>
      </c>
      <c r="S4371" s="84" t="str">
        <f t="shared" si="478"/>
        <v/>
      </c>
      <c r="T4371" s="84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4" t="str">
        <f t="shared" si="476"/>
        <v/>
      </c>
      <c r="B4372" s="84" t="str">
        <f t="shared" si="477"/>
        <v/>
      </c>
      <c r="S4372" s="84" t="str">
        <f t="shared" si="478"/>
        <v/>
      </c>
      <c r="T4372" s="84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4" t="str">
        <f t="shared" si="476"/>
        <v/>
      </c>
      <c r="B4373" s="84" t="str">
        <f t="shared" si="477"/>
        <v/>
      </c>
      <c r="S4373" s="84" t="str">
        <f t="shared" si="478"/>
        <v/>
      </c>
      <c r="T4373" s="84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4" t="str">
        <f t="shared" si="476"/>
        <v/>
      </c>
      <c r="B4374" s="84" t="str">
        <f t="shared" si="477"/>
        <v/>
      </c>
      <c r="S4374" s="84" t="str">
        <f t="shared" si="478"/>
        <v/>
      </c>
      <c r="T4374" s="84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4" t="str">
        <f t="shared" si="476"/>
        <v/>
      </c>
      <c r="B4375" s="84" t="str">
        <f t="shared" si="477"/>
        <v/>
      </c>
      <c r="S4375" s="84" t="str">
        <f t="shared" si="478"/>
        <v/>
      </c>
      <c r="T4375" s="84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4" t="str">
        <f t="shared" si="476"/>
        <v/>
      </c>
      <c r="B4376" s="84" t="str">
        <f t="shared" si="477"/>
        <v/>
      </c>
      <c r="S4376" s="84" t="str">
        <f t="shared" si="478"/>
        <v/>
      </c>
      <c r="T4376" s="84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4" t="str">
        <f t="shared" si="476"/>
        <v/>
      </c>
      <c r="B4377" s="84" t="str">
        <f t="shared" si="477"/>
        <v/>
      </c>
      <c r="S4377" s="84" t="str">
        <f t="shared" si="478"/>
        <v/>
      </c>
      <c r="T4377" s="84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4" t="str">
        <f t="shared" si="476"/>
        <v/>
      </c>
      <c r="B4378" s="84" t="str">
        <f t="shared" si="477"/>
        <v/>
      </c>
      <c r="S4378" s="84" t="str">
        <f t="shared" si="478"/>
        <v/>
      </c>
      <c r="T4378" s="84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4" t="str">
        <f t="shared" si="476"/>
        <v/>
      </c>
      <c r="B4379" s="84" t="str">
        <f t="shared" si="477"/>
        <v/>
      </c>
      <c r="S4379" s="84" t="str">
        <f t="shared" si="478"/>
        <v/>
      </c>
      <c r="T4379" s="84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4" t="str">
        <f t="shared" si="476"/>
        <v/>
      </c>
      <c r="B4380" s="84" t="str">
        <f t="shared" si="477"/>
        <v/>
      </c>
      <c r="S4380" s="84" t="str">
        <f t="shared" si="478"/>
        <v/>
      </c>
      <c r="T4380" s="84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4" t="str">
        <f t="shared" si="476"/>
        <v/>
      </c>
      <c r="B4381" s="84" t="str">
        <f t="shared" si="477"/>
        <v/>
      </c>
      <c r="S4381" s="84" t="str">
        <f t="shared" si="478"/>
        <v/>
      </c>
      <c r="T4381" s="84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4" t="str">
        <f t="shared" si="476"/>
        <v/>
      </c>
      <c r="B4382" s="84" t="str">
        <f t="shared" si="477"/>
        <v/>
      </c>
      <c r="S4382" s="84" t="str">
        <f t="shared" si="478"/>
        <v/>
      </c>
      <c r="T4382" s="84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4" t="str">
        <f t="shared" si="476"/>
        <v/>
      </c>
      <c r="B4383" s="84" t="str">
        <f t="shared" si="477"/>
        <v/>
      </c>
      <c r="S4383" s="84" t="str">
        <f t="shared" si="478"/>
        <v/>
      </c>
      <c r="T4383" s="84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4" t="str">
        <f t="shared" si="476"/>
        <v/>
      </c>
      <c r="B4384" s="84" t="str">
        <f t="shared" si="477"/>
        <v/>
      </c>
      <c r="S4384" s="84" t="str">
        <f t="shared" si="478"/>
        <v/>
      </c>
      <c r="T4384" s="84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4" t="str">
        <f t="shared" ref="A4385:A4448" si="483">IF(G4385&amp;Q4385&lt;&gt;"",IF(FIND(" ",G4385)&gt;=1,MID(G4385,1,FIND(" ",G4385)-1)&amp;Q4385,G4385&amp;Q4385),"")</f>
        <v/>
      </c>
      <c r="B4385" s="84" t="str">
        <f t="shared" ref="B4385:B4448" si="484">IF(C4385&lt;&gt;"",LEFT(C4385,9),"")</f>
        <v/>
      </c>
      <c r="S4385" s="84" t="str">
        <f t="shared" si="478"/>
        <v/>
      </c>
      <c r="T4385" s="84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4" t="str">
        <f t="shared" si="483"/>
        <v/>
      </c>
      <c r="B4386" s="84" t="str">
        <f t="shared" si="484"/>
        <v/>
      </c>
      <c r="S4386" s="84" t="str">
        <f t="shared" si="478"/>
        <v/>
      </c>
      <c r="T4386" s="84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4" t="str">
        <f t="shared" si="483"/>
        <v/>
      </c>
      <c r="B4387" s="84" t="str">
        <f t="shared" si="484"/>
        <v/>
      </c>
      <c r="S4387" s="84" t="str">
        <f t="shared" si="478"/>
        <v/>
      </c>
      <c r="T4387" s="84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4" t="str">
        <f t="shared" si="483"/>
        <v/>
      </c>
      <c r="B4388" s="84" t="str">
        <f t="shared" si="484"/>
        <v/>
      </c>
      <c r="S4388" s="84" t="str">
        <f t="shared" si="478"/>
        <v/>
      </c>
      <c r="T4388" s="84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4" t="str">
        <f t="shared" si="483"/>
        <v/>
      </c>
      <c r="B4389" s="84" t="str">
        <f t="shared" si="484"/>
        <v/>
      </c>
      <c r="S4389" s="84" t="str">
        <f t="shared" si="478"/>
        <v/>
      </c>
      <c r="T4389" s="84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4" t="str">
        <f t="shared" si="483"/>
        <v/>
      </c>
      <c r="B4390" s="84" t="str">
        <f t="shared" si="484"/>
        <v/>
      </c>
      <c r="S4390" s="84" t="str">
        <f t="shared" si="478"/>
        <v/>
      </c>
      <c r="T4390" s="84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4" t="str">
        <f t="shared" si="483"/>
        <v/>
      </c>
      <c r="B4391" s="84" t="str">
        <f t="shared" si="484"/>
        <v/>
      </c>
      <c r="S4391" s="84" t="str">
        <f t="shared" si="478"/>
        <v/>
      </c>
      <c r="T4391" s="84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4" t="str">
        <f t="shared" si="483"/>
        <v/>
      </c>
      <c r="B4392" s="84" t="str">
        <f t="shared" si="484"/>
        <v/>
      </c>
      <c r="S4392" s="84" t="str">
        <f t="shared" si="478"/>
        <v/>
      </c>
      <c r="T4392" s="84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4" t="str">
        <f t="shared" si="483"/>
        <v/>
      </c>
      <c r="B4393" s="84" t="str">
        <f t="shared" si="484"/>
        <v/>
      </c>
      <c r="S4393" s="84" t="str">
        <f t="shared" si="478"/>
        <v/>
      </c>
      <c r="T4393" s="84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4" t="str">
        <f t="shared" si="483"/>
        <v/>
      </c>
      <c r="B4394" s="84" t="str">
        <f t="shared" si="484"/>
        <v/>
      </c>
      <c r="S4394" s="84" t="str">
        <f t="shared" si="478"/>
        <v/>
      </c>
      <c r="T4394" s="84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4" t="str">
        <f t="shared" si="483"/>
        <v/>
      </c>
      <c r="B4395" s="84" t="str">
        <f t="shared" si="484"/>
        <v/>
      </c>
      <c r="S4395" s="84" t="str">
        <f t="shared" si="478"/>
        <v/>
      </c>
      <c r="T4395" s="84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4" t="str">
        <f t="shared" si="483"/>
        <v/>
      </c>
      <c r="B4396" s="84" t="str">
        <f t="shared" si="484"/>
        <v/>
      </c>
      <c r="S4396" s="84" t="str">
        <f t="shared" si="478"/>
        <v/>
      </c>
      <c r="T4396" s="84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4" t="str">
        <f t="shared" si="483"/>
        <v/>
      </c>
      <c r="B4397" s="84" t="str">
        <f t="shared" si="484"/>
        <v/>
      </c>
      <c r="S4397" s="84" t="str">
        <f t="shared" si="478"/>
        <v/>
      </c>
      <c r="T4397" s="84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4" t="str">
        <f t="shared" si="483"/>
        <v/>
      </c>
      <c r="B4398" s="84" t="str">
        <f t="shared" si="484"/>
        <v/>
      </c>
      <c r="S4398" s="84" t="str">
        <f t="shared" si="478"/>
        <v/>
      </c>
      <c r="T4398" s="84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4" t="str">
        <f t="shared" si="483"/>
        <v/>
      </c>
      <c r="B4399" s="84" t="str">
        <f t="shared" si="484"/>
        <v/>
      </c>
      <c r="S4399" s="84" t="str">
        <f t="shared" si="478"/>
        <v/>
      </c>
      <c r="T4399" s="84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4" t="str">
        <f t="shared" si="483"/>
        <v/>
      </c>
      <c r="B4400" s="84" t="str">
        <f t="shared" si="484"/>
        <v/>
      </c>
      <c r="S4400" s="84" t="str">
        <f t="shared" si="478"/>
        <v/>
      </c>
      <c r="T4400" s="84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4" t="str">
        <f t="shared" si="483"/>
        <v/>
      </c>
      <c r="B4401" s="84" t="str">
        <f t="shared" si="484"/>
        <v/>
      </c>
      <c r="S4401" s="84" t="str">
        <f t="shared" si="478"/>
        <v/>
      </c>
      <c r="T4401" s="84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4" t="str">
        <f t="shared" si="483"/>
        <v/>
      </c>
      <c r="B4402" s="84" t="str">
        <f t="shared" si="484"/>
        <v/>
      </c>
      <c r="S4402" s="84" t="str">
        <f t="shared" si="478"/>
        <v/>
      </c>
      <c r="T4402" s="84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4" t="str">
        <f t="shared" si="483"/>
        <v/>
      </c>
      <c r="B4403" s="84" t="str">
        <f t="shared" si="484"/>
        <v/>
      </c>
      <c r="S4403" s="84" t="str">
        <f t="shared" si="478"/>
        <v/>
      </c>
      <c r="T4403" s="84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4" t="str">
        <f t="shared" si="483"/>
        <v/>
      </c>
      <c r="B4404" s="84" t="str">
        <f t="shared" si="484"/>
        <v/>
      </c>
      <c r="S4404" s="84" t="str">
        <f t="shared" si="478"/>
        <v/>
      </c>
      <c r="T4404" s="84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4" t="str">
        <f t="shared" si="483"/>
        <v/>
      </c>
      <c r="B4405" s="84" t="str">
        <f t="shared" si="484"/>
        <v/>
      </c>
      <c r="S4405" s="84" t="str">
        <f t="shared" si="478"/>
        <v/>
      </c>
      <c r="T4405" s="84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4" t="str">
        <f t="shared" si="483"/>
        <v/>
      </c>
      <c r="B4406" s="84" t="str">
        <f t="shared" si="484"/>
        <v/>
      </c>
      <c r="S4406" s="84" t="str">
        <f t="shared" si="478"/>
        <v/>
      </c>
      <c r="T4406" s="84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4" t="str">
        <f t="shared" si="483"/>
        <v/>
      </c>
      <c r="B4407" s="84" t="str">
        <f t="shared" si="484"/>
        <v/>
      </c>
      <c r="S4407" s="84" t="str">
        <f t="shared" si="478"/>
        <v/>
      </c>
      <c r="T4407" s="84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4" t="str">
        <f t="shared" si="483"/>
        <v/>
      </c>
      <c r="B4408" s="84" t="str">
        <f t="shared" si="484"/>
        <v/>
      </c>
      <c r="S4408" s="84" t="str">
        <f t="shared" si="478"/>
        <v/>
      </c>
      <c r="T4408" s="84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4" t="str">
        <f t="shared" si="483"/>
        <v/>
      </c>
      <c r="B4409" s="84" t="str">
        <f t="shared" si="484"/>
        <v/>
      </c>
      <c r="S4409" s="84" t="str">
        <f t="shared" si="478"/>
        <v/>
      </c>
      <c r="T4409" s="84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4" t="str">
        <f t="shared" si="483"/>
        <v/>
      </c>
      <c r="B4410" s="84" t="str">
        <f t="shared" si="484"/>
        <v/>
      </c>
      <c r="S4410" s="84" t="str">
        <f t="shared" si="478"/>
        <v/>
      </c>
      <c r="T4410" s="84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4" t="str">
        <f t="shared" si="483"/>
        <v/>
      </c>
      <c r="B4411" s="84" t="str">
        <f t="shared" si="484"/>
        <v/>
      </c>
      <c r="S4411" s="84" t="str">
        <f t="shared" si="478"/>
        <v/>
      </c>
      <c r="T4411" s="84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4" t="str">
        <f t="shared" si="483"/>
        <v/>
      </c>
      <c r="B4412" s="84" t="str">
        <f t="shared" si="484"/>
        <v/>
      </c>
      <c r="S4412" s="84" t="str">
        <f t="shared" si="478"/>
        <v/>
      </c>
      <c r="T4412" s="84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4" t="str">
        <f t="shared" si="483"/>
        <v/>
      </c>
      <c r="B4413" s="84" t="str">
        <f t="shared" si="484"/>
        <v/>
      </c>
      <c r="S4413" s="84" t="str">
        <f t="shared" si="478"/>
        <v/>
      </c>
      <c r="T4413" s="84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4" t="str">
        <f t="shared" si="483"/>
        <v/>
      </c>
      <c r="B4414" s="84" t="str">
        <f t="shared" si="484"/>
        <v/>
      </c>
      <c r="S4414" s="84" t="str">
        <f t="shared" si="478"/>
        <v/>
      </c>
      <c r="T4414" s="84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4" t="str">
        <f t="shared" si="483"/>
        <v/>
      </c>
      <c r="B4415" s="84" t="str">
        <f t="shared" si="484"/>
        <v/>
      </c>
      <c r="S4415" s="84" t="str">
        <f t="shared" si="478"/>
        <v/>
      </c>
      <c r="T4415" s="84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4" t="str">
        <f t="shared" si="483"/>
        <v/>
      </c>
      <c r="B4416" s="84" t="str">
        <f t="shared" si="484"/>
        <v/>
      </c>
      <c r="S4416" s="84" t="str">
        <f t="shared" si="478"/>
        <v/>
      </c>
      <c r="T4416" s="84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4" t="str">
        <f t="shared" si="483"/>
        <v/>
      </c>
      <c r="B4417" s="84" t="str">
        <f t="shared" si="484"/>
        <v/>
      </c>
      <c r="S4417" s="84" t="str">
        <f t="shared" si="478"/>
        <v/>
      </c>
      <c r="T4417" s="84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4" t="str">
        <f t="shared" si="483"/>
        <v/>
      </c>
      <c r="B4418" s="84" t="str">
        <f t="shared" si="484"/>
        <v/>
      </c>
      <c r="S4418" s="84" t="str">
        <f t="shared" ref="S4418:S4481" si="485">IF(A4418&lt;&gt;"",IF(FIND(" ",G4418)&gt;=1,MID(G4418,FIND(" ",G4418)+1,LEN(G4418)),""),"")</f>
        <v/>
      </c>
      <c r="T4418" s="84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4" t="str">
        <f t="shared" si="483"/>
        <v/>
      </c>
      <c r="B4419" s="84" t="str">
        <f t="shared" si="484"/>
        <v/>
      </c>
      <c r="S4419" s="84" t="str">
        <f t="shared" si="485"/>
        <v/>
      </c>
      <c r="T4419" s="84" t="str">
        <f t="shared" ref="T4419:T4482" si="486">IF(H4419&lt;&gt;"",H4419,"")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4" t="str">
        <f t="shared" si="483"/>
        <v/>
      </c>
      <c r="B4420" s="84" t="str">
        <f t="shared" si="484"/>
        <v/>
      </c>
      <c r="S4420" s="84" t="str">
        <f t="shared" si="485"/>
        <v/>
      </c>
      <c r="T4420" s="84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4" t="str">
        <f t="shared" si="483"/>
        <v/>
      </c>
      <c r="B4421" s="84" t="str">
        <f t="shared" si="484"/>
        <v/>
      </c>
      <c r="S4421" s="84" t="str">
        <f t="shared" si="485"/>
        <v/>
      </c>
      <c r="T4421" s="84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4" t="str">
        <f t="shared" si="483"/>
        <v/>
      </c>
      <c r="B4422" s="84" t="str">
        <f t="shared" si="484"/>
        <v/>
      </c>
      <c r="S4422" s="84" t="str">
        <f t="shared" si="485"/>
        <v/>
      </c>
      <c r="T4422" s="84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4" t="str">
        <f t="shared" si="483"/>
        <v/>
      </c>
      <c r="B4423" s="84" t="str">
        <f t="shared" si="484"/>
        <v/>
      </c>
      <c r="S4423" s="84" t="str">
        <f t="shared" si="485"/>
        <v/>
      </c>
      <c r="T4423" s="84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4" t="str">
        <f t="shared" si="483"/>
        <v/>
      </c>
      <c r="B4424" s="84" t="str">
        <f t="shared" si="484"/>
        <v/>
      </c>
      <c r="S4424" s="84" t="str">
        <f t="shared" si="485"/>
        <v/>
      </c>
      <c r="T4424" s="84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4" t="str">
        <f t="shared" si="483"/>
        <v/>
      </c>
      <c r="B4425" s="84" t="str">
        <f t="shared" si="484"/>
        <v/>
      </c>
      <c r="S4425" s="84" t="str">
        <f t="shared" si="485"/>
        <v/>
      </c>
      <c r="T4425" s="84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4" t="str">
        <f t="shared" si="483"/>
        <v/>
      </c>
      <c r="B4426" s="84" t="str">
        <f t="shared" si="484"/>
        <v/>
      </c>
      <c r="S4426" s="84" t="str">
        <f t="shared" si="485"/>
        <v/>
      </c>
      <c r="T4426" s="84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4" t="str">
        <f t="shared" si="483"/>
        <v/>
      </c>
      <c r="B4427" s="84" t="str">
        <f t="shared" si="484"/>
        <v/>
      </c>
      <c r="S4427" s="84" t="str">
        <f t="shared" si="485"/>
        <v/>
      </c>
      <c r="T4427" s="84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4" t="str">
        <f t="shared" si="483"/>
        <v/>
      </c>
      <c r="B4428" s="84" t="str">
        <f t="shared" si="484"/>
        <v/>
      </c>
      <c r="S4428" s="84" t="str">
        <f t="shared" si="485"/>
        <v/>
      </c>
      <c r="T4428" s="84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4" t="str">
        <f t="shared" si="483"/>
        <v/>
      </c>
      <c r="B4429" s="84" t="str">
        <f t="shared" si="484"/>
        <v/>
      </c>
      <c r="S4429" s="84" t="str">
        <f t="shared" si="485"/>
        <v/>
      </c>
      <c r="T4429" s="84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4" t="str">
        <f t="shared" si="483"/>
        <v/>
      </c>
      <c r="B4430" s="84" t="str">
        <f t="shared" si="484"/>
        <v/>
      </c>
      <c r="S4430" s="84" t="str">
        <f t="shared" si="485"/>
        <v/>
      </c>
      <c r="T4430" s="84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4" t="str">
        <f t="shared" si="483"/>
        <v/>
      </c>
      <c r="B4431" s="84" t="str">
        <f t="shared" si="484"/>
        <v/>
      </c>
      <c r="S4431" s="84" t="str">
        <f t="shared" si="485"/>
        <v/>
      </c>
      <c r="T4431" s="84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4" t="str">
        <f t="shared" si="483"/>
        <v/>
      </c>
      <c r="B4432" s="84" t="str">
        <f t="shared" si="484"/>
        <v/>
      </c>
      <c r="S4432" s="84" t="str">
        <f t="shared" si="485"/>
        <v/>
      </c>
      <c r="T4432" s="84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4" t="str">
        <f t="shared" si="483"/>
        <v/>
      </c>
      <c r="B4433" s="84" t="str">
        <f t="shared" si="484"/>
        <v/>
      </c>
      <c r="S4433" s="84" t="str">
        <f t="shared" si="485"/>
        <v/>
      </c>
      <c r="T4433" s="84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4" t="str">
        <f t="shared" si="483"/>
        <v/>
      </c>
      <c r="B4434" s="84" t="str">
        <f t="shared" si="484"/>
        <v/>
      </c>
      <c r="S4434" s="84" t="str">
        <f t="shared" si="485"/>
        <v/>
      </c>
      <c r="T4434" s="84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4" t="str">
        <f t="shared" si="483"/>
        <v/>
      </c>
      <c r="B4435" s="84" t="str">
        <f t="shared" si="484"/>
        <v/>
      </c>
      <c r="S4435" s="84" t="str">
        <f t="shared" si="485"/>
        <v/>
      </c>
      <c r="T4435" s="84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4" t="str">
        <f t="shared" si="483"/>
        <v/>
      </c>
      <c r="B4436" s="84" t="str">
        <f t="shared" si="484"/>
        <v/>
      </c>
      <c r="S4436" s="84" t="str">
        <f t="shared" si="485"/>
        <v/>
      </c>
      <c r="T4436" s="84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4" t="str">
        <f t="shared" si="483"/>
        <v/>
      </c>
      <c r="B4437" s="84" t="str">
        <f t="shared" si="484"/>
        <v/>
      </c>
      <c r="S4437" s="84" t="str">
        <f t="shared" si="485"/>
        <v/>
      </c>
      <c r="T4437" s="84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4" t="str">
        <f t="shared" si="483"/>
        <v/>
      </c>
      <c r="B4438" s="84" t="str">
        <f t="shared" si="484"/>
        <v/>
      </c>
      <c r="S4438" s="84" t="str">
        <f t="shared" si="485"/>
        <v/>
      </c>
      <c r="T4438" s="84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4" t="str">
        <f t="shared" si="483"/>
        <v/>
      </c>
      <c r="B4439" s="84" t="str">
        <f t="shared" si="484"/>
        <v/>
      </c>
      <c r="S4439" s="84" t="str">
        <f t="shared" si="485"/>
        <v/>
      </c>
      <c r="T4439" s="84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4" t="str">
        <f t="shared" si="483"/>
        <v/>
      </c>
      <c r="B4440" s="84" t="str">
        <f t="shared" si="484"/>
        <v/>
      </c>
      <c r="S4440" s="84" t="str">
        <f t="shared" si="485"/>
        <v/>
      </c>
      <c r="T4440" s="84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4" t="str">
        <f t="shared" si="483"/>
        <v/>
      </c>
      <c r="B4441" s="84" t="str">
        <f t="shared" si="484"/>
        <v/>
      </c>
      <c r="S4441" s="84" t="str">
        <f t="shared" si="485"/>
        <v/>
      </c>
      <c r="T4441" s="84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4" t="str">
        <f t="shared" si="483"/>
        <v/>
      </c>
      <c r="B4442" s="84" t="str">
        <f t="shared" si="484"/>
        <v/>
      </c>
      <c r="S4442" s="84" t="str">
        <f t="shared" si="485"/>
        <v/>
      </c>
      <c r="T4442" s="84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4" t="str">
        <f t="shared" si="483"/>
        <v/>
      </c>
      <c r="B4443" s="84" t="str">
        <f t="shared" si="484"/>
        <v/>
      </c>
      <c r="S4443" s="84" t="str">
        <f t="shared" si="485"/>
        <v/>
      </c>
      <c r="T4443" s="84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4" t="str">
        <f t="shared" si="483"/>
        <v/>
      </c>
      <c r="B4444" s="84" t="str">
        <f t="shared" si="484"/>
        <v/>
      </c>
      <c r="S4444" s="84" t="str">
        <f t="shared" si="485"/>
        <v/>
      </c>
      <c r="T4444" s="84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4" t="str">
        <f t="shared" si="483"/>
        <v/>
      </c>
      <c r="B4445" s="84" t="str">
        <f t="shared" si="484"/>
        <v/>
      </c>
      <c r="S4445" s="84" t="str">
        <f t="shared" si="485"/>
        <v/>
      </c>
      <c r="T4445" s="84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4" t="str">
        <f t="shared" si="483"/>
        <v/>
      </c>
      <c r="B4446" s="84" t="str">
        <f t="shared" si="484"/>
        <v/>
      </c>
      <c r="S4446" s="84" t="str">
        <f t="shared" si="485"/>
        <v/>
      </c>
      <c r="T4446" s="84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4" t="str">
        <f t="shared" si="483"/>
        <v/>
      </c>
      <c r="B4447" s="84" t="str">
        <f t="shared" si="484"/>
        <v/>
      </c>
      <c r="S4447" s="84" t="str">
        <f t="shared" si="485"/>
        <v/>
      </c>
      <c r="T4447" s="84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4" t="str">
        <f t="shared" si="483"/>
        <v/>
      </c>
      <c r="B4448" s="84" t="str">
        <f t="shared" si="484"/>
        <v/>
      </c>
      <c r="S4448" s="84" t="str">
        <f t="shared" si="485"/>
        <v/>
      </c>
      <c r="T4448" s="84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4" t="str">
        <f t="shared" ref="A4449:A4512" si="490">IF(G4449&amp;Q4449&lt;&gt;"",IF(FIND(" ",G4449)&gt;=1,MID(G4449,1,FIND(" ",G4449)-1)&amp;Q4449,G4449&amp;Q4449),"")</f>
        <v/>
      </c>
      <c r="B4449" s="84" t="str">
        <f t="shared" ref="B4449:B4512" si="491">IF(C4449&lt;&gt;"",LEFT(C4449,9),"")</f>
        <v/>
      </c>
      <c r="S4449" s="84" t="str">
        <f t="shared" si="485"/>
        <v/>
      </c>
      <c r="T4449" s="84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4" t="str">
        <f t="shared" si="490"/>
        <v/>
      </c>
      <c r="B4450" s="84" t="str">
        <f t="shared" si="491"/>
        <v/>
      </c>
      <c r="S4450" s="84" t="str">
        <f t="shared" si="485"/>
        <v/>
      </c>
      <c r="T4450" s="84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4" t="str">
        <f t="shared" si="490"/>
        <v/>
      </c>
      <c r="B4451" s="84" t="str">
        <f t="shared" si="491"/>
        <v/>
      </c>
      <c r="S4451" s="84" t="str">
        <f t="shared" si="485"/>
        <v/>
      </c>
      <c r="T4451" s="84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4" t="str">
        <f t="shared" si="490"/>
        <v/>
      </c>
      <c r="B4452" s="84" t="str">
        <f t="shared" si="491"/>
        <v/>
      </c>
      <c r="S4452" s="84" t="str">
        <f t="shared" si="485"/>
        <v/>
      </c>
      <c r="T4452" s="84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4" t="str">
        <f t="shared" si="490"/>
        <v/>
      </c>
      <c r="B4453" s="84" t="str">
        <f t="shared" si="491"/>
        <v/>
      </c>
      <c r="S4453" s="84" t="str">
        <f t="shared" si="485"/>
        <v/>
      </c>
      <c r="T4453" s="84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4" t="str">
        <f t="shared" si="490"/>
        <v/>
      </c>
      <c r="B4454" s="84" t="str">
        <f t="shared" si="491"/>
        <v/>
      </c>
      <c r="S4454" s="84" t="str">
        <f t="shared" si="485"/>
        <v/>
      </c>
      <c r="T4454" s="84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4" t="str">
        <f t="shared" si="490"/>
        <v/>
      </c>
      <c r="B4455" s="84" t="str">
        <f t="shared" si="491"/>
        <v/>
      </c>
      <c r="S4455" s="84" t="str">
        <f t="shared" si="485"/>
        <v/>
      </c>
      <c r="T4455" s="84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4" t="str">
        <f t="shared" si="490"/>
        <v/>
      </c>
      <c r="B4456" s="84" t="str">
        <f t="shared" si="491"/>
        <v/>
      </c>
      <c r="S4456" s="84" t="str">
        <f t="shared" si="485"/>
        <v/>
      </c>
      <c r="T4456" s="84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4" t="str">
        <f t="shared" si="490"/>
        <v/>
      </c>
      <c r="B4457" s="84" t="str">
        <f t="shared" si="491"/>
        <v/>
      </c>
      <c r="S4457" s="84" t="str">
        <f t="shared" si="485"/>
        <v/>
      </c>
      <c r="T4457" s="84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4" t="str">
        <f t="shared" si="490"/>
        <v/>
      </c>
      <c r="B4458" s="84" t="str">
        <f t="shared" si="491"/>
        <v/>
      </c>
      <c r="S4458" s="84" t="str">
        <f t="shared" si="485"/>
        <v/>
      </c>
      <c r="T4458" s="84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4" t="str">
        <f t="shared" si="490"/>
        <v/>
      </c>
      <c r="B4459" s="84" t="str">
        <f t="shared" si="491"/>
        <v/>
      </c>
      <c r="S4459" s="84" t="str">
        <f t="shared" si="485"/>
        <v/>
      </c>
      <c r="T4459" s="84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4" t="str">
        <f t="shared" si="490"/>
        <v/>
      </c>
      <c r="B4460" s="84" t="str">
        <f t="shared" si="491"/>
        <v/>
      </c>
      <c r="S4460" s="84" t="str">
        <f t="shared" si="485"/>
        <v/>
      </c>
      <c r="T4460" s="84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4" t="str">
        <f t="shared" si="490"/>
        <v/>
      </c>
      <c r="B4461" s="84" t="str">
        <f t="shared" si="491"/>
        <v/>
      </c>
      <c r="S4461" s="84" t="str">
        <f t="shared" si="485"/>
        <v/>
      </c>
      <c r="T4461" s="84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4" t="str">
        <f t="shared" si="490"/>
        <v/>
      </c>
      <c r="B4462" s="84" t="str">
        <f t="shared" si="491"/>
        <v/>
      </c>
      <c r="S4462" s="84" t="str">
        <f t="shared" si="485"/>
        <v/>
      </c>
      <c r="T4462" s="84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4" t="str">
        <f t="shared" si="490"/>
        <v/>
      </c>
      <c r="B4463" s="84" t="str">
        <f t="shared" si="491"/>
        <v/>
      </c>
      <c r="S4463" s="84" t="str">
        <f t="shared" si="485"/>
        <v/>
      </c>
      <c r="T4463" s="84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4" t="str">
        <f t="shared" si="490"/>
        <v/>
      </c>
      <c r="B4464" s="84" t="str">
        <f t="shared" si="491"/>
        <v/>
      </c>
      <c r="S4464" s="84" t="str">
        <f t="shared" si="485"/>
        <v/>
      </c>
      <c r="T4464" s="84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4" t="str">
        <f t="shared" si="490"/>
        <v/>
      </c>
      <c r="B4465" s="84" t="str">
        <f t="shared" si="491"/>
        <v/>
      </c>
      <c r="S4465" s="84" t="str">
        <f t="shared" si="485"/>
        <v/>
      </c>
      <c r="T4465" s="84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4" t="str">
        <f t="shared" si="490"/>
        <v/>
      </c>
      <c r="B4466" s="84" t="str">
        <f t="shared" si="491"/>
        <v/>
      </c>
      <c r="S4466" s="84" t="str">
        <f t="shared" si="485"/>
        <v/>
      </c>
      <c r="T4466" s="84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4" t="str">
        <f t="shared" si="490"/>
        <v/>
      </c>
      <c r="B4467" s="84" t="str">
        <f t="shared" si="491"/>
        <v/>
      </c>
      <c r="S4467" s="84" t="str">
        <f t="shared" si="485"/>
        <v/>
      </c>
      <c r="T4467" s="84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4" t="str">
        <f t="shared" si="490"/>
        <v/>
      </c>
      <c r="B4468" s="84" t="str">
        <f t="shared" si="491"/>
        <v/>
      </c>
      <c r="S4468" s="84" t="str">
        <f t="shared" si="485"/>
        <v/>
      </c>
      <c r="T4468" s="84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4" t="str">
        <f t="shared" si="490"/>
        <v/>
      </c>
      <c r="B4469" s="84" t="str">
        <f t="shared" si="491"/>
        <v/>
      </c>
      <c r="S4469" s="84" t="str">
        <f t="shared" si="485"/>
        <v/>
      </c>
      <c r="T4469" s="84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4" t="str">
        <f t="shared" si="490"/>
        <v/>
      </c>
      <c r="B4470" s="84" t="str">
        <f t="shared" si="491"/>
        <v/>
      </c>
      <c r="S4470" s="84" t="str">
        <f t="shared" si="485"/>
        <v/>
      </c>
      <c r="T4470" s="84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4" t="str">
        <f t="shared" si="490"/>
        <v/>
      </c>
      <c r="B4471" s="84" t="str">
        <f t="shared" si="491"/>
        <v/>
      </c>
      <c r="S4471" s="84" t="str">
        <f t="shared" si="485"/>
        <v/>
      </c>
      <c r="T4471" s="84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4" t="str">
        <f t="shared" si="490"/>
        <v/>
      </c>
      <c r="B4472" s="84" t="str">
        <f t="shared" si="491"/>
        <v/>
      </c>
      <c r="S4472" s="84" t="str">
        <f t="shared" si="485"/>
        <v/>
      </c>
      <c r="T4472" s="84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4" t="str">
        <f t="shared" si="490"/>
        <v/>
      </c>
      <c r="B4473" s="84" t="str">
        <f t="shared" si="491"/>
        <v/>
      </c>
      <c r="S4473" s="84" t="str">
        <f t="shared" si="485"/>
        <v/>
      </c>
      <c r="T4473" s="84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4" t="str">
        <f t="shared" si="490"/>
        <v/>
      </c>
      <c r="B4474" s="84" t="str">
        <f t="shared" si="491"/>
        <v/>
      </c>
      <c r="S4474" s="84" t="str">
        <f t="shared" si="485"/>
        <v/>
      </c>
      <c r="T4474" s="84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4" t="str">
        <f t="shared" si="490"/>
        <v/>
      </c>
      <c r="B4475" s="84" t="str">
        <f t="shared" si="491"/>
        <v/>
      </c>
      <c r="S4475" s="84" t="str">
        <f t="shared" si="485"/>
        <v/>
      </c>
      <c r="T4475" s="84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4" t="str">
        <f t="shared" si="490"/>
        <v/>
      </c>
      <c r="B4476" s="84" t="str">
        <f t="shared" si="491"/>
        <v/>
      </c>
      <c r="S4476" s="84" t="str">
        <f t="shared" si="485"/>
        <v/>
      </c>
      <c r="T4476" s="84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4" t="str">
        <f t="shared" si="490"/>
        <v/>
      </c>
      <c r="B4477" s="84" t="str">
        <f t="shared" si="491"/>
        <v/>
      </c>
      <c r="S4477" s="84" t="str">
        <f t="shared" si="485"/>
        <v/>
      </c>
      <c r="T4477" s="84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4" t="str">
        <f t="shared" si="490"/>
        <v/>
      </c>
      <c r="B4478" s="84" t="str">
        <f t="shared" si="491"/>
        <v/>
      </c>
      <c r="S4478" s="84" t="str">
        <f t="shared" si="485"/>
        <v/>
      </c>
      <c r="T4478" s="84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4" t="str">
        <f t="shared" si="490"/>
        <v/>
      </c>
      <c r="B4479" s="84" t="str">
        <f t="shared" si="491"/>
        <v/>
      </c>
      <c r="S4479" s="84" t="str">
        <f t="shared" si="485"/>
        <v/>
      </c>
      <c r="T4479" s="84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4" t="str">
        <f t="shared" si="490"/>
        <v/>
      </c>
      <c r="B4480" s="84" t="str">
        <f t="shared" si="491"/>
        <v/>
      </c>
      <c r="S4480" s="84" t="str">
        <f t="shared" si="485"/>
        <v/>
      </c>
      <c r="T4480" s="84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4" t="str">
        <f t="shared" si="490"/>
        <v/>
      </c>
      <c r="B4481" s="84" t="str">
        <f t="shared" si="491"/>
        <v/>
      </c>
      <c r="S4481" s="84" t="str">
        <f t="shared" si="485"/>
        <v/>
      </c>
      <c r="T4481" s="84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4" t="str">
        <f t="shared" si="490"/>
        <v/>
      </c>
      <c r="B4482" s="84" t="str">
        <f t="shared" si="491"/>
        <v/>
      </c>
      <c r="S4482" s="84" t="str">
        <f t="shared" ref="S4482:S4545" si="492">IF(A4482&lt;&gt;"",IF(FIND(" ",G4482)&gt;=1,MID(G4482,FIND(" ",G4482)+1,LEN(G4482)),""),"")</f>
        <v/>
      </c>
      <c r="T4482" s="84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4" t="str">
        <f t="shared" si="490"/>
        <v/>
      </c>
      <c r="B4483" s="84" t="str">
        <f t="shared" si="491"/>
        <v/>
      </c>
      <c r="S4483" s="84" t="str">
        <f t="shared" si="492"/>
        <v/>
      </c>
      <c r="T4483" s="84" t="str">
        <f t="shared" ref="T4483:T4546" si="493">IF(H4483&lt;&gt;"",H4483,"")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4" t="str">
        <f t="shared" si="490"/>
        <v/>
      </c>
      <c r="B4484" s="84" t="str">
        <f t="shared" si="491"/>
        <v/>
      </c>
      <c r="S4484" s="84" t="str">
        <f t="shared" si="492"/>
        <v/>
      </c>
      <c r="T4484" s="84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4" t="str">
        <f t="shared" si="490"/>
        <v/>
      </c>
      <c r="B4485" s="84" t="str">
        <f t="shared" si="491"/>
        <v/>
      </c>
      <c r="S4485" s="84" t="str">
        <f t="shared" si="492"/>
        <v/>
      </c>
      <c r="T4485" s="84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4" t="str">
        <f t="shared" si="490"/>
        <v/>
      </c>
      <c r="B4486" s="84" t="str">
        <f t="shared" si="491"/>
        <v/>
      </c>
      <c r="S4486" s="84" t="str">
        <f t="shared" si="492"/>
        <v/>
      </c>
      <c r="T4486" s="84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4" t="str">
        <f t="shared" si="490"/>
        <v/>
      </c>
      <c r="B4487" s="84" t="str">
        <f t="shared" si="491"/>
        <v/>
      </c>
      <c r="S4487" s="84" t="str">
        <f t="shared" si="492"/>
        <v/>
      </c>
      <c r="T4487" s="84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4" t="str">
        <f t="shared" si="490"/>
        <v/>
      </c>
      <c r="B4488" s="84" t="str">
        <f t="shared" si="491"/>
        <v/>
      </c>
      <c r="S4488" s="84" t="str">
        <f t="shared" si="492"/>
        <v/>
      </c>
      <c r="T4488" s="84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4" t="str">
        <f t="shared" si="490"/>
        <v/>
      </c>
      <c r="B4489" s="84" t="str">
        <f t="shared" si="491"/>
        <v/>
      </c>
      <c r="S4489" s="84" t="str">
        <f t="shared" si="492"/>
        <v/>
      </c>
      <c r="T4489" s="84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4" t="str">
        <f t="shared" si="490"/>
        <v/>
      </c>
      <c r="B4490" s="84" t="str">
        <f t="shared" si="491"/>
        <v/>
      </c>
      <c r="S4490" s="84" t="str">
        <f t="shared" si="492"/>
        <v/>
      </c>
      <c r="T4490" s="84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4" t="str">
        <f t="shared" si="490"/>
        <v/>
      </c>
      <c r="B4491" s="84" t="str">
        <f t="shared" si="491"/>
        <v/>
      </c>
      <c r="S4491" s="84" t="str">
        <f t="shared" si="492"/>
        <v/>
      </c>
      <c r="T4491" s="84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4" t="str">
        <f t="shared" si="490"/>
        <v/>
      </c>
      <c r="B4492" s="84" t="str">
        <f t="shared" si="491"/>
        <v/>
      </c>
      <c r="S4492" s="84" t="str">
        <f t="shared" si="492"/>
        <v/>
      </c>
      <c r="T4492" s="84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4" t="str">
        <f t="shared" si="490"/>
        <v/>
      </c>
      <c r="B4493" s="84" t="str">
        <f t="shared" si="491"/>
        <v/>
      </c>
      <c r="S4493" s="84" t="str">
        <f t="shared" si="492"/>
        <v/>
      </c>
      <c r="T4493" s="84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4" t="str">
        <f t="shared" si="490"/>
        <v/>
      </c>
      <c r="B4494" s="84" t="str">
        <f t="shared" si="491"/>
        <v/>
      </c>
      <c r="S4494" s="84" t="str">
        <f t="shared" si="492"/>
        <v/>
      </c>
      <c r="T4494" s="84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4" t="str">
        <f t="shared" si="490"/>
        <v/>
      </c>
      <c r="B4495" s="84" t="str">
        <f t="shared" si="491"/>
        <v/>
      </c>
      <c r="S4495" s="84" t="str">
        <f t="shared" si="492"/>
        <v/>
      </c>
      <c r="T4495" s="84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4" t="str">
        <f t="shared" si="490"/>
        <v/>
      </c>
      <c r="B4496" s="84" t="str">
        <f t="shared" si="491"/>
        <v/>
      </c>
      <c r="S4496" s="84" t="str">
        <f t="shared" si="492"/>
        <v/>
      </c>
      <c r="T4496" s="84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4" t="str">
        <f t="shared" si="490"/>
        <v/>
      </c>
      <c r="B4497" s="84" t="str">
        <f t="shared" si="491"/>
        <v/>
      </c>
      <c r="S4497" s="84" t="str">
        <f t="shared" si="492"/>
        <v/>
      </c>
      <c r="T4497" s="84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4" t="str">
        <f t="shared" si="490"/>
        <v/>
      </c>
      <c r="B4498" s="84" t="str">
        <f t="shared" si="491"/>
        <v/>
      </c>
      <c r="S4498" s="84" t="str">
        <f t="shared" si="492"/>
        <v/>
      </c>
      <c r="T4498" s="84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4" t="str">
        <f t="shared" si="490"/>
        <v/>
      </c>
      <c r="B4499" s="84" t="str">
        <f t="shared" si="491"/>
        <v/>
      </c>
      <c r="S4499" s="84" t="str">
        <f t="shared" si="492"/>
        <v/>
      </c>
      <c r="T4499" s="84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4" t="str">
        <f t="shared" si="490"/>
        <v/>
      </c>
      <c r="B4500" s="84" t="str">
        <f t="shared" si="491"/>
        <v/>
      </c>
      <c r="S4500" s="84" t="str">
        <f t="shared" si="492"/>
        <v/>
      </c>
      <c r="T4500" s="84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4" t="str">
        <f t="shared" si="490"/>
        <v/>
      </c>
      <c r="B4501" s="84" t="str">
        <f t="shared" si="491"/>
        <v/>
      </c>
      <c r="S4501" s="84" t="str">
        <f t="shared" si="492"/>
        <v/>
      </c>
      <c r="T4501" s="84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4" t="str">
        <f t="shared" si="490"/>
        <v/>
      </c>
      <c r="B4502" s="84" t="str">
        <f t="shared" si="491"/>
        <v/>
      </c>
      <c r="S4502" s="84" t="str">
        <f t="shared" si="492"/>
        <v/>
      </c>
      <c r="T4502" s="84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4" t="str">
        <f t="shared" si="490"/>
        <v/>
      </c>
      <c r="B4503" s="84" t="str">
        <f t="shared" si="491"/>
        <v/>
      </c>
      <c r="S4503" s="84" t="str">
        <f t="shared" si="492"/>
        <v/>
      </c>
      <c r="T4503" s="84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4" t="str">
        <f t="shared" si="490"/>
        <v/>
      </c>
      <c r="B4504" s="84" t="str">
        <f t="shared" si="491"/>
        <v/>
      </c>
      <c r="S4504" s="84" t="str">
        <f t="shared" si="492"/>
        <v/>
      </c>
      <c r="T4504" s="84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4" t="str">
        <f t="shared" si="490"/>
        <v/>
      </c>
      <c r="B4505" s="84" t="str">
        <f t="shared" si="491"/>
        <v/>
      </c>
      <c r="S4505" s="84" t="str">
        <f t="shared" si="492"/>
        <v/>
      </c>
      <c r="T4505" s="84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4" t="str">
        <f t="shared" si="490"/>
        <v/>
      </c>
      <c r="B4506" s="84" t="str">
        <f t="shared" si="491"/>
        <v/>
      </c>
      <c r="S4506" s="84" t="str">
        <f t="shared" si="492"/>
        <v/>
      </c>
      <c r="T4506" s="84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4" t="str">
        <f t="shared" si="490"/>
        <v/>
      </c>
      <c r="B4507" s="84" t="str">
        <f t="shared" si="491"/>
        <v/>
      </c>
      <c r="S4507" s="84" t="str">
        <f t="shared" si="492"/>
        <v/>
      </c>
      <c r="T4507" s="84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4" t="str">
        <f t="shared" si="490"/>
        <v/>
      </c>
      <c r="B4508" s="84" t="str">
        <f t="shared" si="491"/>
        <v/>
      </c>
      <c r="S4508" s="84" t="str">
        <f t="shared" si="492"/>
        <v/>
      </c>
      <c r="T4508" s="84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4" t="str">
        <f t="shared" si="490"/>
        <v/>
      </c>
      <c r="B4509" s="84" t="str">
        <f t="shared" si="491"/>
        <v/>
      </c>
      <c r="S4509" s="84" t="str">
        <f t="shared" si="492"/>
        <v/>
      </c>
      <c r="T4509" s="84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4" t="str">
        <f t="shared" si="490"/>
        <v/>
      </c>
      <c r="B4510" s="84" t="str">
        <f t="shared" si="491"/>
        <v/>
      </c>
      <c r="S4510" s="84" t="str">
        <f t="shared" si="492"/>
        <v/>
      </c>
      <c r="T4510" s="84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4" t="str">
        <f t="shared" si="490"/>
        <v/>
      </c>
      <c r="B4511" s="84" t="str">
        <f t="shared" si="491"/>
        <v/>
      </c>
      <c r="S4511" s="84" t="str">
        <f t="shared" si="492"/>
        <v/>
      </c>
      <c r="T4511" s="84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4" t="str">
        <f t="shared" si="490"/>
        <v/>
      </c>
      <c r="B4512" s="84" t="str">
        <f t="shared" si="491"/>
        <v/>
      </c>
      <c r="S4512" s="84" t="str">
        <f t="shared" si="492"/>
        <v/>
      </c>
      <c r="T4512" s="84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4" t="str">
        <f t="shared" ref="A4513:A4576" si="497">IF(G4513&amp;Q4513&lt;&gt;"",IF(FIND(" ",G4513)&gt;=1,MID(G4513,1,FIND(" ",G4513)-1)&amp;Q4513,G4513&amp;Q4513),"")</f>
        <v/>
      </c>
      <c r="B4513" s="84" t="str">
        <f t="shared" ref="B4513:B4576" si="498">IF(C4513&lt;&gt;"",LEFT(C4513,9),"")</f>
        <v/>
      </c>
      <c r="S4513" s="84" t="str">
        <f t="shared" si="492"/>
        <v/>
      </c>
      <c r="T4513" s="84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4" t="str">
        <f t="shared" si="497"/>
        <v/>
      </c>
      <c r="B4514" s="84" t="str">
        <f t="shared" si="498"/>
        <v/>
      </c>
      <c r="S4514" s="84" t="str">
        <f t="shared" si="492"/>
        <v/>
      </c>
      <c r="T4514" s="84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4" t="str">
        <f t="shared" si="497"/>
        <v/>
      </c>
      <c r="B4515" s="84" t="str">
        <f t="shared" si="498"/>
        <v/>
      </c>
      <c r="S4515" s="84" t="str">
        <f t="shared" si="492"/>
        <v/>
      </c>
      <c r="T4515" s="84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4" t="str">
        <f t="shared" si="497"/>
        <v/>
      </c>
      <c r="B4516" s="84" t="str">
        <f t="shared" si="498"/>
        <v/>
      </c>
      <c r="S4516" s="84" t="str">
        <f t="shared" si="492"/>
        <v/>
      </c>
      <c r="T4516" s="84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4" t="str">
        <f t="shared" si="497"/>
        <v/>
      </c>
      <c r="B4517" s="84" t="str">
        <f t="shared" si="498"/>
        <v/>
      </c>
      <c r="S4517" s="84" t="str">
        <f t="shared" si="492"/>
        <v/>
      </c>
      <c r="T4517" s="84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4" t="str">
        <f t="shared" si="497"/>
        <v/>
      </c>
      <c r="B4518" s="84" t="str">
        <f t="shared" si="498"/>
        <v/>
      </c>
      <c r="S4518" s="84" t="str">
        <f t="shared" si="492"/>
        <v/>
      </c>
      <c r="T4518" s="84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4" t="str">
        <f t="shared" si="497"/>
        <v/>
      </c>
      <c r="B4519" s="84" t="str">
        <f t="shared" si="498"/>
        <v/>
      </c>
      <c r="S4519" s="84" t="str">
        <f t="shared" si="492"/>
        <v/>
      </c>
      <c r="T4519" s="84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4" t="str">
        <f t="shared" si="497"/>
        <v/>
      </c>
      <c r="B4520" s="84" t="str">
        <f t="shared" si="498"/>
        <v/>
      </c>
      <c r="S4520" s="84" t="str">
        <f t="shared" si="492"/>
        <v/>
      </c>
      <c r="T4520" s="84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4" t="str">
        <f t="shared" si="497"/>
        <v/>
      </c>
      <c r="B4521" s="84" t="str">
        <f t="shared" si="498"/>
        <v/>
      </c>
      <c r="S4521" s="84" t="str">
        <f t="shared" si="492"/>
        <v/>
      </c>
      <c r="T4521" s="84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4" t="str">
        <f t="shared" si="497"/>
        <v/>
      </c>
      <c r="B4522" s="84" t="str">
        <f t="shared" si="498"/>
        <v/>
      </c>
      <c r="S4522" s="84" t="str">
        <f t="shared" si="492"/>
        <v/>
      </c>
      <c r="T4522" s="84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4" t="str">
        <f t="shared" si="497"/>
        <v/>
      </c>
      <c r="B4523" s="84" t="str">
        <f t="shared" si="498"/>
        <v/>
      </c>
      <c r="S4523" s="84" t="str">
        <f t="shared" si="492"/>
        <v/>
      </c>
      <c r="T4523" s="84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4" t="str">
        <f t="shared" si="497"/>
        <v/>
      </c>
      <c r="B4524" s="84" t="str">
        <f t="shared" si="498"/>
        <v/>
      </c>
      <c r="S4524" s="84" t="str">
        <f t="shared" si="492"/>
        <v/>
      </c>
      <c r="T4524" s="84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4" t="str">
        <f t="shared" si="497"/>
        <v/>
      </c>
      <c r="B4525" s="84" t="str">
        <f t="shared" si="498"/>
        <v/>
      </c>
      <c r="S4525" s="84" t="str">
        <f t="shared" si="492"/>
        <v/>
      </c>
      <c r="T4525" s="84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4" t="str">
        <f t="shared" si="497"/>
        <v/>
      </c>
      <c r="B4526" s="84" t="str">
        <f t="shared" si="498"/>
        <v/>
      </c>
      <c r="S4526" s="84" t="str">
        <f t="shared" si="492"/>
        <v/>
      </c>
      <c r="T4526" s="84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4" t="str">
        <f t="shared" si="497"/>
        <v/>
      </c>
      <c r="B4527" s="84" t="str">
        <f t="shared" si="498"/>
        <v/>
      </c>
      <c r="S4527" s="84" t="str">
        <f t="shared" si="492"/>
        <v/>
      </c>
      <c r="T4527" s="84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4" t="str">
        <f t="shared" si="497"/>
        <v/>
      </c>
      <c r="B4528" s="84" t="str">
        <f t="shared" si="498"/>
        <v/>
      </c>
      <c r="S4528" s="84" t="str">
        <f t="shared" si="492"/>
        <v/>
      </c>
      <c r="T4528" s="84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4" t="str">
        <f t="shared" si="497"/>
        <v/>
      </c>
      <c r="B4529" s="84" t="str">
        <f t="shared" si="498"/>
        <v/>
      </c>
      <c r="S4529" s="84" t="str">
        <f t="shared" si="492"/>
        <v/>
      </c>
      <c r="T4529" s="84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4" t="str">
        <f t="shared" si="497"/>
        <v/>
      </c>
      <c r="B4530" s="84" t="str">
        <f t="shared" si="498"/>
        <v/>
      </c>
      <c r="S4530" s="84" t="str">
        <f t="shared" si="492"/>
        <v/>
      </c>
      <c r="T4530" s="84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4" t="str">
        <f t="shared" si="497"/>
        <v/>
      </c>
      <c r="B4531" s="84" t="str">
        <f t="shared" si="498"/>
        <v/>
      </c>
      <c r="S4531" s="84" t="str">
        <f t="shared" si="492"/>
        <v/>
      </c>
      <c r="T4531" s="84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4" t="str">
        <f t="shared" si="497"/>
        <v/>
      </c>
      <c r="B4532" s="84" t="str">
        <f t="shared" si="498"/>
        <v/>
      </c>
      <c r="S4532" s="84" t="str">
        <f t="shared" si="492"/>
        <v/>
      </c>
      <c r="T4532" s="84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4" t="str">
        <f t="shared" si="497"/>
        <v/>
      </c>
      <c r="B4533" s="84" t="str">
        <f t="shared" si="498"/>
        <v/>
      </c>
      <c r="S4533" s="84" t="str">
        <f t="shared" si="492"/>
        <v/>
      </c>
      <c r="T4533" s="84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4" t="str">
        <f t="shared" si="497"/>
        <v/>
      </c>
      <c r="B4534" s="84" t="str">
        <f t="shared" si="498"/>
        <v/>
      </c>
      <c r="S4534" s="84" t="str">
        <f t="shared" si="492"/>
        <v/>
      </c>
      <c r="T4534" s="84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4" t="str">
        <f t="shared" si="497"/>
        <v/>
      </c>
      <c r="B4535" s="84" t="str">
        <f t="shared" si="498"/>
        <v/>
      </c>
      <c r="S4535" s="84" t="str">
        <f t="shared" si="492"/>
        <v/>
      </c>
      <c r="T4535" s="84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4" t="str">
        <f t="shared" si="497"/>
        <v/>
      </c>
      <c r="B4536" s="84" t="str">
        <f t="shared" si="498"/>
        <v/>
      </c>
      <c r="S4536" s="84" t="str">
        <f t="shared" si="492"/>
        <v/>
      </c>
      <c r="T4536" s="84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4" t="str">
        <f t="shared" si="497"/>
        <v/>
      </c>
      <c r="B4537" s="84" t="str">
        <f t="shared" si="498"/>
        <v/>
      </c>
      <c r="S4537" s="84" t="str">
        <f t="shared" si="492"/>
        <v/>
      </c>
      <c r="T4537" s="84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4" t="str">
        <f t="shared" si="497"/>
        <v/>
      </c>
      <c r="B4538" s="84" t="str">
        <f t="shared" si="498"/>
        <v/>
      </c>
      <c r="S4538" s="84" t="str">
        <f t="shared" si="492"/>
        <v/>
      </c>
      <c r="T4538" s="84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4" t="str">
        <f t="shared" si="497"/>
        <v/>
      </c>
      <c r="B4539" s="84" t="str">
        <f t="shared" si="498"/>
        <v/>
      </c>
      <c r="S4539" s="84" t="str">
        <f t="shared" si="492"/>
        <v/>
      </c>
      <c r="T4539" s="84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4" t="str">
        <f t="shared" si="497"/>
        <v/>
      </c>
      <c r="B4540" s="84" t="str">
        <f t="shared" si="498"/>
        <v/>
      </c>
      <c r="S4540" s="84" t="str">
        <f t="shared" si="492"/>
        <v/>
      </c>
      <c r="T4540" s="84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4" t="str">
        <f t="shared" si="497"/>
        <v/>
      </c>
      <c r="B4541" s="84" t="str">
        <f t="shared" si="498"/>
        <v/>
      </c>
      <c r="S4541" s="84" t="str">
        <f t="shared" si="492"/>
        <v/>
      </c>
      <c r="T4541" s="84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4" t="str">
        <f t="shared" si="497"/>
        <v/>
      </c>
      <c r="B4542" s="84" t="str">
        <f t="shared" si="498"/>
        <v/>
      </c>
      <c r="S4542" s="84" t="str">
        <f t="shared" si="492"/>
        <v/>
      </c>
      <c r="T4542" s="84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4" t="str">
        <f t="shared" si="497"/>
        <v/>
      </c>
      <c r="B4543" s="84" t="str">
        <f t="shared" si="498"/>
        <v/>
      </c>
      <c r="S4543" s="84" t="str">
        <f t="shared" si="492"/>
        <v/>
      </c>
      <c r="T4543" s="84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4" t="str">
        <f t="shared" si="497"/>
        <v/>
      </c>
      <c r="B4544" s="84" t="str">
        <f t="shared" si="498"/>
        <v/>
      </c>
      <c r="S4544" s="84" t="str">
        <f t="shared" si="492"/>
        <v/>
      </c>
      <c r="T4544" s="84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4" t="str">
        <f t="shared" si="497"/>
        <v/>
      </c>
      <c r="B4545" s="84" t="str">
        <f t="shared" si="498"/>
        <v/>
      </c>
      <c r="S4545" s="84" t="str">
        <f t="shared" si="492"/>
        <v/>
      </c>
      <c r="T4545" s="84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4" t="str">
        <f t="shared" si="497"/>
        <v/>
      </c>
      <c r="B4546" s="84" t="str">
        <f t="shared" si="498"/>
        <v/>
      </c>
      <c r="S4546" s="84" t="str">
        <f t="shared" ref="S4546:S4609" si="499">IF(A4546&lt;&gt;"",IF(FIND(" ",G4546)&gt;=1,MID(G4546,FIND(" ",G4546)+1,LEN(G4546)),""),"")</f>
        <v/>
      </c>
      <c r="T4546" s="84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4" t="str">
        <f t="shared" si="497"/>
        <v/>
      </c>
      <c r="B4547" s="84" t="str">
        <f t="shared" si="498"/>
        <v/>
      </c>
      <c r="S4547" s="84" t="str">
        <f t="shared" si="499"/>
        <v/>
      </c>
      <c r="T4547" s="84" t="str">
        <f t="shared" ref="T4547:T4610" si="500">IF(H4547&lt;&gt;"",H4547,"")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4" t="str">
        <f t="shared" si="497"/>
        <v/>
      </c>
      <c r="B4548" s="84" t="str">
        <f t="shared" si="498"/>
        <v/>
      </c>
      <c r="S4548" s="84" t="str">
        <f t="shared" si="499"/>
        <v/>
      </c>
      <c r="T4548" s="84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4" t="str">
        <f t="shared" si="497"/>
        <v/>
      </c>
      <c r="B4549" s="84" t="str">
        <f t="shared" si="498"/>
        <v/>
      </c>
      <c r="S4549" s="84" t="str">
        <f t="shared" si="499"/>
        <v/>
      </c>
      <c r="T4549" s="84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4" t="str">
        <f t="shared" si="497"/>
        <v/>
      </c>
      <c r="B4550" s="84" t="str">
        <f t="shared" si="498"/>
        <v/>
      </c>
      <c r="S4550" s="84" t="str">
        <f t="shared" si="499"/>
        <v/>
      </c>
      <c r="T4550" s="84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4" t="str">
        <f t="shared" si="497"/>
        <v/>
      </c>
      <c r="B4551" s="84" t="str">
        <f t="shared" si="498"/>
        <v/>
      </c>
      <c r="S4551" s="84" t="str">
        <f t="shared" si="499"/>
        <v/>
      </c>
      <c r="T4551" s="84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4" t="str">
        <f t="shared" si="497"/>
        <v/>
      </c>
      <c r="B4552" s="84" t="str">
        <f t="shared" si="498"/>
        <v/>
      </c>
      <c r="S4552" s="84" t="str">
        <f t="shared" si="499"/>
        <v/>
      </c>
      <c r="T4552" s="84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4" t="str">
        <f t="shared" si="497"/>
        <v/>
      </c>
      <c r="B4553" s="84" t="str">
        <f t="shared" si="498"/>
        <v/>
      </c>
      <c r="S4553" s="84" t="str">
        <f t="shared" si="499"/>
        <v/>
      </c>
      <c r="T4553" s="84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4" t="str">
        <f t="shared" si="497"/>
        <v/>
      </c>
      <c r="B4554" s="84" t="str">
        <f t="shared" si="498"/>
        <v/>
      </c>
      <c r="S4554" s="84" t="str">
        <f t="shared" si="499"/>
        <v/>
      </c>
      <c r="T4554" s="84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4" t="str">
        <f t="shared" si="497"/>
        <v/>
      </c>
      <c r="B4555" s="84" t="str">
        <f t="shared" si="498"/>
        <v/>
      </c>
      <c r="S4555" s="84" t="str">
        <f t="shared" si="499"/>
        <v/>
      </c>
      <c r="T4555" s="84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4" t="str">
        <f t="shared" si="497"/>
        <v/>
      </c>
      <c r="B4556" s="84" t="str">
        <f t="shared" si="498"/>
        <v/>
      </c>
      <c r="S4556" s="84" t="str">
        <f t="shared" si="499"/>
        <v/>
      </c>
      <c r="T4556" s="84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4" t="str">
        <f t="shared" si="497"/>
        <v/>
      </c>
      <c r="B4557" s="84" t="str">
        <f t="shared" si="498"/>
        <v/>
      </c>
      <c r="S4557" s="84" t="str">
        <f t="shared" si="499"/>
        <v/>
      </c>
      <c r="T4557" s="84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4" t="str">
        <f t="shared" si="497"/>
        <v/>
      </c>
      <c r="B4558" s="84" t="str">
        <f t="shared" si="498"/>
        <v/>
      </c>
      <c r="S4558" s="84" t="str">
        <f t="shared" si="499"/>
        <v/>
      </c>
      <c r="T4558" s="84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4" t="str">
        <f t="shared" si="497"/>
        <v/>
      </c>
      <c r="B4559" s="84" t="str">
        <f t="shared" si="498"/>
        <v/>
      </c>
      <c r="S4559" s="84" t="str">
        <f t="shared" si="499"/>
        <v/>
      </c>
      <c r="T4559" s="84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4" t="str">
        <f t="shared" si="497"/>
        <v/>
      </c>
      <c r="B4560" s="84" t="str">
        <f t="shared" si="498"/>
        <v/>
      </c>
      <c r="S4560" s="84" t="str">
        <f t="shared" si="499"/>
        <v/>
      </c>
      <c r="T4560" s="84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4" t="str">
        <f t="shared" si="497"/>
        <v/>
      </c>
      <c r="B4561" s="84" t="str">
        <f t="shared" si="498"/>
        <v/>
      </c>
      <c r="S4561" s="84" t="str">
        <f t="shared" si="499"/>
        <v/>
      </c>
      <c r="T4561" s="84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4" t="str">
        <f t="shared" si="497"/>
        <v/>
      </c>
      <c r="B4562" s="84" t="str">
        <f t="shared" si="498"/>
        <v/>
      </c>
      <c r="S4562" s="84" t="str">
        <f t="shared" si="499"/>
        <v/>
      </c>
      <c r="T4562" s="84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4" t="str">
        <f t="shared" si="497"/>
        <v/>
      </c>
      <c r="B4563" s="84" t="str">
        <f t="shared" si="498"/>
        <v/>
      </c>
      <c r="S4563" s="84" t="str">
        <f t="shared" si="499"/>
        <v/>
      </c>
      <c r="T4563" s="84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4" t="str">
        <f t="shared" si="497"/>
        <v/>
      </c>
      <c r="B4564" s="84" t="str">
        <f t="shared" si="498"/>
        <v/>
      </c>
      <c r="S4564" s="84" t="str">
        <f t="shared" si="499"/>
        <v/>
      </c>
      <c r="T4564" s="84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4" t="str">
        <f t="shared" si="497"/>
        <v/>
      </c>
      <c r="B4565" s="84" t="str">
        <f t="shared" si="498"/>
        <v/>
      </c>
      <c r="S4565" s="84" t="str">
        <f t="shared" si="499"/>
        <v/>
      </c>
      <c r="T4565" s="84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4" t="str">
        <f t="shared" si="497"/>
        <v/>
      </c>
      <c r="B4566" s="84" t="str">
        <f t="shared" si="498"/>
        <v/>
      </c>
      <c r="S4566" s="84" t="str">
        <f t="shared" si="499"/>
        <v/>
      </c>
      <c r="T4566" s="84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4" t="str">
        <f t="shared" si="497"/>
        <v/>
      </c>
      <c r="B4567" s="84" t="str">
        <f t="shared" si="498"/>
        <v/>
      </c>
      <c r="S4567" s="84" t="str">
        <f t="shared" si="499"/>
        <v/>
      </c>
      <c r="T4567" s="84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4" t="str">
        <f t="shared" si="497"/>
        <v/>
      </c>
      <c r="B4568" s="84" t="str">
        <f t="shared" si="498"/>
        <v/>
      </c>
      <c r="S4568" s="84" t="str">
        <f t="shared" si="499"/>
        <v/>
      </c>
      <c r="T4568" s="84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4" t="str">
        <f t="shared" si="497"/>
        <v/>
      </c>
      <c r="B4569" s="84" t="str">
        <f t="shared" si="498"/>
        <v/>
      </c>
      <c r="S4569" s="84" t="str">
        <f t="shared" si="499"/>
        <v/>
      </c>
      <c r="T4569" s="84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4" t="str">
        <f t="shared" si="497"/>
        <v/>
      </c>
      <c r="B4570" s="84" t="str">
        <f t="shared" si="498"/>
        <v/>
      </c>
      <c r="S4570" s="84" t="str">
        <f t="shared" si="499"/>
        <v/>
      </c>
      <c r="T4570" s="84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4" t="str">
        <f t="shared" si="497"/>
        <v/>
      </c>
      <c r="B4571" s="84" t="str">
        <f t="shared" si="498"/>
        <v/>
      </c>
      <c r="S4571" s="84" t="str">
        <f t="shared" si="499"/>
        <v/>
      </c>
      <c r="T4571" s="84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4" t="str">
        <f t="shared" si="497"/>
        <v/>
      </c>
      <c r="B4572" s="84" t="str">
        <f t="shared" si="498"/>
        <v/>
      </c>
      <c r="S4572" s="84" t="str">
        <f t="shared" si="499"/>
        <v/>
      </c>
      <c r="T4572" s="84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4" t="str">
        <f t="shared" si="497"/>
        <v/>
      </c>
      <c r="B4573" s="84" t="str">
        <f t="shared" si="498"/>
        <v/>
      </c>
      <c r="S4573" s="84" t="str">
        <f t="shared" si="499"/>
        <v/>
      </c>
      <c r="T4573" s="84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4" t="str">
        <f t="shared" si="497"/>
        <v/>
      </c>
      <c r="B4574" s="84" t="str">
        <f t="shared" si="498"/>
        <v/>
      </c>
      <c r="S4574" s="84" t="str">
        <f t="shared" si="499"/>
        <v/>
      </c>
      <c r="T4574" s="84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4" t="str">
        <f t="shared" si="497"/>
        <v/>
      </c>
      <c r="B4575" s="84" t="str">
        <f t="shared" si="498"/>
        <v/>
      </c>
      <c r="S4575" s="84" t="str">
        <f t="shared" si="499"/>
        <v/>
      </c>
      <c r="T4575" s="84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4" t="str">
        <f t="shared" si="497"/>
        <v/>
      </c>
      <c r="B4576" s="84" t="str">
        <f t="shared" si="498"/>
        <v/>
      </c>
      <c r="S4576" s="84" t="str">
        <f t="shared" si="499"/>
        <v/>
      </c>
      <c r="T4576" s="84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4" t="str">
        <f t="shared" ref="A4577:A4640" si="504">IF(G4577&amp;Q4577&lt;&gt;"",IF(FIND(" ",G4577)&gt;=1,MID(G4577,1,FIND(" ",G4577)-1)&amp;Q4577,G4577&amp;Q4577),"")</f>
        <v/>
      </c>
      <c r="B4577" s="84" t="str">
        <f t="shared" ref="B4577:B4640" si="505">IF(C4577&lt;&gt;"",LEFT(C4577,9),"")</f>
        <v/>
      </c>
      <c r="S4577" s="84" t="str">
        <f t="shared" si="499"/>
        <v/>
      </c>
      <c r="T4577" s="84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4" t="str">
        <f t="shared" si="504"/>
        <v/>
      </c>
      <c r="B4578" s="84" t="str">
        <f t="shared" si="505"/>
        <v/>
      </c>
      <c r="S4578" s="84" t="str">
        <f t="shared" si="499"/>
        <v/>
      </c>
      <c r="T4578" s="84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4" t="str">
        <f t="shared" si="504"/>
        <v/>
      </c>
      <c r="B4579" s="84" t="str">
        <f t="shared" si="505"/>
        <v/>
      </c>
      <c r="S4579" s="84" t="str">
        <f t="shared" si="499"/>
        <v/>
      </c>
      <c r="T4579" s="84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4" t="str">
        <f t="shared" si="504"/>
        <v/>
      </c>
      <c r="B4580" s="84" t="str">
        <f t="shared" si="505"/>
        <v/>
      </c>
      <c r="S4580" s="84" t="str">
        <f t="shared" si="499"/>
        <v/>
      </c>
      <c r="T4580" s="84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4" t="str">
        <f t="shared" si="504"/>
        <v/>
      </c>
      <c r="B4581" s="84" t="str">
        <f t="shared" si="505"/>
        <v/>
      </c>
      <c r="S4581" s="84" t="str">
        <f t="shared" si="499"/>
        <v/>
      </c>
      <c r="T4581" s="84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4" t="str">
        <f t="shared" si="504"/>
        <v/>
      </c>
      <c r="B4582" s="84" t="str">
        <f t="shared" si="505"/>
        <v/>
      </c>
      <c r="S4582" s="84" t="str">
        <f t="shared" si="499"/>
        <v/>
      </c>
      <c r="T4582" s="84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4" t="str">
        <f t="shared" si="504"/>
        <v/>
      </c>
      <c r="B4583" s="84" t="str">
        <f t="shared" si="505"/>
        <v/>
      </c>
      <c r="S4583" s="84" t="str">
        <f t="shared" si="499"/>
        <v/>
      </c>
      <c r="T4583" s="84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4" t="str">
        <f t="shared" si="504"/>
        <v/>
      </c>
      <c r="B4584" s="84" t="str">
        <f t="shared" si="505"/>
        <v/>
      </c>
      <c r="S4584" s="84" t="str">
        <f t="shared" si="499"/>
        <v/>
      </c>
      <c r="T4584" s="84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4" t="str">
        <f t="shared" si="504"/>
        <v/>
      </c>
      <c r="B4585" s="84" t="str">
        <f t="shared" si="505"/>
        <v/>
      </c>
      <c r="S4585" s="84" t="str">
        <f t="shared" si="499"/>
        <v/>
      </c>
      <c r="T4585" s="84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4" t="str">
        <f t="shared" si="504"/>
        <v/>
      </c>
      <c r="B4586" s="84" t="str">
        <f t="shared" si="505"/>
        <v/>
      </c>
      <c r="S4586" s="84" t="str">
        <f t="shared" si="499"/>
        <v/>
      </c>
      <c r="T4586" s="84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4" t="str">
        <f t="shared" si="504"/>
        <v/>
      </c>
      <c r="B4587" s="84" t="str">
        <f t="shared" si="505"/>
        <v/>
      </c>
      <c r="S4587" s="84" t="str">
        <f t="shared" si="499"/>
        <v/>
      </c>
      <c r="T4587" s="84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4" t="str">
        <f t="shared" si="504"/>
        <v/>
      </c>
      <c r="B4588" s="84" t="str">
        <f t="shared" si="505"/>
        <v/>
      </c>
      <c r="S4588" s="84" t="str">
        <f t="shared" si="499"/>
        <v/>
      </c>
      <c r="T4588" s="84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4" t="str">
        <f t="shared" si="504"/>
        <v/>
      </c>
      <c r="B4589" s="84" t="str">
        <f t="shared" si="505"/>
        <v/>
      </c>
      <c r="S4589" s="84" t="str">
        <f t="shared" si="499"/>
        <v/>
      </c>
      <c r="T4589" s="84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4" t="str">
        <f t="shared" si="504"/>
        <v/>
      </c>
      <c r="B4590" s="84" t="str">
        <f t="shared" si="505"/>
        <v/>
      </c>
      <c r="S4590" s="84" t="str">
        <f t="shared" si="499"/>
        <v/>
      </c>
      <c r="T4590" s="84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4" t="str">
        <f t="shared" si="504"/>
        <v/>
      </c>
      <c r="B4591" s="84" t="str">
        <f t="shared" si="505"/>
        <v/>
      </c>
      <c r="S4591" s="84" t="str">
        <f t="shared" si="499"/>
        <v/>
      </c>
      <c r="T4591" s="84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4" t="str">
        <f t="shared" si="504"/>
        <v/>
      </c>
      <c r="B4592" s="84" t="str">
        <f t="shared" si="505"/>
        <v/>
      </c>
      <c r="S4592" s="84" t="str">
        <f t="shared" si="499"/>
        <v/>
      </c>
      <c r="T4592" s="84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4" t="str">
        <f t="shared" si="504"/>
        <v/>
      </c>
      <c r="B4593" s="84" t="str">
        <f t="shared" si="505"/>
        <v/>
      </c>
      <c r="S4593" s="84" t="str">
        <f t="shared" si="499"/>
        <v/>
      </c>
      <c r="T4593" s="84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4" t="str">
        <f t="shared" si="504"/>
        <v/>
      </c>
      <c r="B4594" s="84" t="str">
        <f t="shared" si="505"/>
        <v/>
      </c>
      <c r="S4594" s="84" t="str">
        <f t="shared" si="499"/>
        <v/>
      </c>
      <c r="T4594" s="84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4" t="str">
        <f t="shared" si="504"/>
        <v/>
      </c>
      <c r="B4595" s="84" t="str">
        <f t="shared" si="505"/>
        <v/>
      </c>
      <c r="S4595" s="84" t="str">
        <f t="shared" si="499"/>
        <v/>
      </c>
      <c r="T4595" s="84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4" t="str">
        <f t="shared" si="504"/>
        <v/>
      </c>
      <c r="B4596" s="84" t="str">
        <f t="shared" si="505"/>
        <v/>
      </c>
      <c r="S4596" s="84" t="str">
        <f t="shared" si="499"/>
        <v/>
      </c>
      <c r="T4596" s="84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4" t="str">
        <f t="shared" si="504"/>
        <v/>
      </c>
      <c r="B4597" s="84" t="str">
        <f t="shared" si="505"/>
        <v/>
      </c>
      <c r="S4597" s="84" t="str">
        <f t="shared" si="499"/>
        <v/>
      </c>
      <c r="T4597" s="84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4" t="str">
        <f t="shared" si="504"/>
        <v/>
      </c>
      <c r="B4598" s="84" t="str">
        <f t="shared" si="505"/>
        <v/>
      </c>
      <c r="S4598" s="84" t="str">
        <f t="shared" si="499"/>
        <v/>
      </c>
      <c r="T4598" s="84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4" t="str">
        <f t="shared" si="504"/>
        <v/>
      </c>
      <c r="B4599" s="84" t="str">
        <f t="shared" si="505"/>
        <v/>
      </c>
      <c r="S4599" s="84" t="str">
        <f t="shared" si="499"/>
        <v/>
      </c>
      <c r="T4599" s="84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4" t="str">
        <f t="shared" si="504"/>
        <v/>
      </c>
      <c r="B4600" s="84" t="str">
        <f t="shared" si="505"/>
        <v/>
      </c>
      <c r="S4600" s="84" t="str">
        <f t="shared" si="499"/>
        <v/>
      </c>
      <c r="T4600" s="84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4" t="str">
        <f t="shared" si="504"/>
        <v/>
      </c>
      <c r="B4601" s="84" t="str">
        <f t="shared" si="505"/>
        <v/>
      </c>
      <c r="S4601" s="84" t="str">
        <f t="shared" si="499"/>
        <v/>
      </c>
      <c r="T4601" s="84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4" t="str">
        <f t="shared" si="504"/>
        <v/>
      </c>
      <c r="B4602" s="84" t="str">
        <f t="shared" si="505"/>
        <v/>
      </c>
      <c r="S4602" s="84" t="str">
        <f t="shared" si="499"/>
        <v/>
      </c>
      <c r="T4602" s="84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4" t="str">
        <f t="shared" si="504"/>
        <v/>
      </c>
      <c r="B4603" s="84" t="str">
        <f t="shared" si="505"/>
        <v/>
      </c>
      <c r="S4603" s="84" t="str">
        <f t="shared" si="499"/>
        <v/>
      </c>
      <c r="T4603" s="84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4" t="str">
        <f t="shared" si="504"/>
        <v/>
      </c>
      <c r="B4604" s="84" t="str">
        <f t="shared" si="505"/>
        <v/>
      </c>
      <c r="S4604" s="84" t="str">
        <f t="shared" si="499"/>
        <v/>
      </c>
      <c r="T4604" s="84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4" t="str">
        <f t="shared" si="504"/>
        <v/>
      </c>
      <c r="B4605" s="84" t="str">
        <f t="shared" si="505"/>
        <v/>
      </c>
      <c r="S4605" s="84" t="str">
        <f t="shared" si="499"/>
        <v/>
      </c>
      <c r="T4605" s="84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4" t="str">
        <f t="shared" si="504"/>
        <v/>
      </c>
      <c r="B4606" s="84" t="str">
        <f t="shared" si="505"/>
        <v/>
      </c>
      <c r="S4606" s="84" t="str">
        <f t="shared" si="499"/>
        <v/>
      </c>
      <c r="T4606" s="84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4" t="str">
        <f t="shared" si="504"/>
        <v/>
      </c>
      <c r="B4607" s="84" t="str">
        <f t="shared" si="505"/>
        <v/>
      </c>
      <c r="S4607" s="84" t="str">
        <f t="shared" si="499"/>
        <v/>
      </c>
      <c r="T4607" s="84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4" t="str">
        <f t="shared" si="504"/>
        <v/>
      </c>
      <c r="B4608" s="84" t="str">
        <f t="shared" si="505"/>
        <v/>
      </c>
      <c r="S4608" s="84" t="str">
        <f t="shared" si="499"/>
        <v/>
      </c>
      <c r="T4608" s="84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4" t="str">
        <f t="shared" si="504"/>
        <v/>
      </c>
      <c r="B4609" s="84" t="str">
        <f t="shared" si="505"/>
        <v/>
      </c>
      <c r="S4609" s="84" t="str">
        <f t="shared" si="499"/>
        <v/>
      </c>
      <c r="T4609" s="84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4" t="str">
        <f t="shared" si="504"/>
        <v/>
      </c>
      <c r="B4610" s="84" t="str">
        <f t="shared" si="505"/>
        <v/>
      </c>
      <c r="S4610" s="84" t="str">
        <f t="shared" ref="S4610:S4673" si="506">IF(A4610&lt;&gt;"",IF(FIND(" ",G4610)&gt;=1,MID(G4610,FIND(" ",G4610)+1,LEN(G4610)),""),"")</f>
        <v/>
      </c>
      <c r="T4610" s="84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4" t="str">
        <f t="shared" si="504"/>
        <v/>
      </c>
      <c r="B4611" s="84" t="str">
        <f t="shared" si="505"/>
        <v/>
      </c>
      <c r="S4611" s="84" t="str">
        <f t="shared" si="506"/>
        <v/>
      </c>
      <c r="T4611" s="84" t="str">
        <f t="shared" ref="T4611:T4674" si="507">IF(H4611&lt;&gt;"",H4611,"")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4" t="str">
        <f t="shared" si="504"/>
        <v/>
      </c>
      <c r="B4612" s="84" t="str">
        <f t="shared" si="505"/>
        <v/>
      </c>
      <c r="S4612" s="84" t="str">
        <f t="shared" si="506"/>
        <v/>
      </c>
      <c r="T4612" s="84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4" t="str">
        <f t="shared" si="504"/>
        <v/>
      </c>
      <c r="B4613" s="84" t="str">
        <f t="shared" si="505"/>
        <v/>
      </c>
      <c r="S4613" s="84" t="str">
        <f t="shared" si="506"/>
        <v/>
      </c>
      <c r="T4613" s="84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4" t="str">
        <f t="shared" si="504"/>
        <v/>
      </c>
      <c r="B4614" s="84" t="str">
        <f t="shared" si="505"/>
        <v/>
      </c>
      <c r="S4614" s="84" t="str">
        <f t="shared" si="506"/>
        <v/>
      </c>
      <c r="T4614" s="84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4" t="str">
        <f t="shared" si="504"/>
        <v/>
      </c>
      <c r="B4615" s="84" t="str">
        <f t="shared" si="505"/>
        <v/>
      </c>
      <c r="S4615" s="84" t="str">
        <f t="shared" si="506"/>
        <v/>
      </c>
      <c r="T4615" s="84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4" t="str">
        <f t="shared" si="504"/>
        <v/>
      </c>
      <c r="B4616" s="84" t="str">
        <f t="shared" si="505"/>
        <v/>
      </c>
      <c r="S4616" s="84" t="str">
        <f t="shared" si="506"/>
        <v/>
      </c>
      <c r="T4616" s="84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4" t="str">
        <f t="shared" si="504"/>
        <v/>
      </c>
      <c r="B4617" s="84" t="str">
        <f t="shared" si="505"/>
        <v/>
      </c>
      <c r="S4617" s="84" t="str">
        <f t="shared" si="506"/>
        <v/>
      </c>
      <c r="T4617" s="84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4" t="str">
        <f t="shared" si="504"/>
        <v/>
      </c>
      <c r="B4618" s="84" t="str">
        <f t="shared" si="505"/>
        <v/>
      </c>
      <c r="S4618" s="84" t="str">
        <f t="shared" si="506"/>
        <v/>
      </c>
      <c r="T4618" s="84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4" t="str">
        <f t="shared" si="504"/>
        <v/>
      </c>
      <c r="B4619" s="84" t="str">
        <f t="shared" si="505"/>
        <v/>
      </c>
      <c r="S4619" s="84" t="str">
        <f t="shared" si="506"/>
        <v/>
      </c>
      <c r="T4619" s="84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4" t="str">
        <f t="shared" si="504"/>
        <v/>
      </c>
      <c r="B4620" s="84" t="str">
        <f t="shared" si="505"/>
        <v/>
      </c>
      <c r="S4620" s="84" t="str">
        <f t="shared" si="506"/>
        <v/>
      </c>
      <c r="T4620" s="84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4" t="str">
        <f t="shared" si="504"/>
        <v/>
      </c>
      <c r="B4621" s="84" t="str">
        <f t="shared" si="505"/>
        <v/>
      </c>
      <c r="S4621" s="84" t="str">
        <f t="shared" si="506"/>
        <v/>
      </c>
      <c r="T4621" s="84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4" t="str">
        <f t="shared" si="504"/>
        <v/>
      </c>
      <c r="B4622" s="84" t="str">
        <f t="shared" si="505"/>
        <v/>
      </c>
      <c r="S4622" s="84" t="str">
        <f t="shared" si="506"/>
        <v/>
      </c>
      <c r="T4622" s="84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4" t="str">
        <f t="shared" si="504"/>
        <v/>
      </c>
      <c r="B4623" s="84" t="str">
        <f t="shared" si="505"/>
        <v/>
      </c>
      <c r="S4623" s="84" t="str">
        <f t="shared" si="506"/>
        <v/>
      </c>
      <c r="T4623" s="84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4" t="str">
        <f t="shared" si="504"/>
        <v/>
      </c>
      <c r="B4624" s="84" t="str">
        <f t="shared" si="505"/>
        <v/>
      </c>
      <c r="S4624" s="84" t="str">
        <f t="shared" si="506"/>
        <v/>
      </c>
      <c r="T4624" s="84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4" t="str">
        <f t="shared" si="504"/>
        <v/>
      </c>
      <c r="B4625" s="84" t="str">
        <f t="shared" si="505"/>
        <v/>
      </c>
      <c r="S4625" s="84" t="str">
        <f t="shared" si="506"/>
        <v/>
      </c>
      <c r="T4625" s="84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4" t="str">
        <f t="shared" si="504"/>
        <v/>
      </c>
      <c r="B4626" s="84" t="str">
        <f t="shared" si="505"/>
        <v/>
      </c>
      <c r="S4626" s="84" t="str">
        <f t="shared" si="506"/>
        <v/>
      </c>
      <c r="T4626" s="84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4" t="str">
        <f t="shared" si="504"/>
        <v/>
      </c>
      <c r="B4627" s="84" t="str">
        <f t="shared" si="505"/>
        <v/>
      </c>
      <c r="S4627" s="84" t="str">
        <f t="shared" si="506"/>
        <v/>
      </c>
      <c r="T4627" s="84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4" t="str">
        <f t="shared" si="504"/>
        <v/>
      </c>
      <c r="B4628" s="84" t="str">
        <f t="shared" si="505"/>
        <v/>
      </c>
      <c r="S4628" s="84" t="str">
        <f t="shared" si="506"/>
        <v/>
      </c>
      <c r="T4628" s="84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4" t="str">
        <f t="shared" si="504"/>
        <v/>
      </c>
      <c r="B4629" s="84" t="str">
        <f t="shared" si="505"/>
        <v/>
      </c>
      <c r="S4629" s="84" t="str">
        <f t="shared" si="506"/>
        <v/>
      </c>
      <c r="T4629" s="84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4" t="str">
        <f t="shared" si="504"/>
        <v/>
      </c>
      <c r="B4630" s="84" t="str">
        <f t="shared" si="505"/>
        <v/>
      </c>
      <c r="S4630" s="84" t="str">
        <f t="shared" si="506"/>
        <v/>
      </c>
      <c r="T4630" s="84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4" t="str">
        <f t="shared" si="504"/>
        <v/>
      </c>
      <c r="B4631" s="84" t="str">
        <f t="shared" si="505"/>
        <v/>
      </c>
      <c r="S4631" s="84" t="str">
        <f t="shared" si="506"/>
        <v/>
      </c>
      <c r="T4631" s="84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4" t="str">
        <f t="shared" si="504"/>
        <v/>
      </c>
      <c r="B4632" s="84" t="str">
        <f t="shared" si="505"/>
        <v/>
      </c>
      <c r="S4632" s="84" t="str">
        <f t="shared" si="506"/>
        <v/>
      </c>
      <c r="T4632" s="84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4" t="str">
        <f t="shared" si="504"/>
        <v/>
      </c>
      <c r="B4633" s="84" t="str">
        <f t="shared" si="505"/>
        <v/>
      </c>
      <c r="S4633" s="84" t="str">
        <f t="shared" si="506"/>
        <v/>
      </c>
      <c r="T4633" s="84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4" t="str">
        <f t="shared" si="504"/>
        <v/>
      </c>
      <c r="B4634" s="84" t="str">
        <f t="shared" si="505"/>
        <v/>
      </c>
      <c r="S4634" s="84" t="str">
        <f t="shared" si="506"/>
        <v/>
      </c>
      <c r="T4634" s="84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4" t="str">
        <f t="shared" si="504"/>
        <v/>
      </c>
      <c r="B4635" s="84" t="str">
        <f t="shared" si="505"/>
        <v/>
      </c>
      <c r="S4635" s="84" t="str">
        <f t="shared" si="506"/>
        <v/>
      </c>
      <c r="T4635" s="84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4" t="str">
        <f t="shared" si="504"/>
        <v/>
      </c>
      <c r="B4636" s="84" t="str">
        <f t="shared" si="505"/>
        <v/>
      </c>
      <c r="S4636" s="84" t="str">
        <f t="shared" si="506"/>
        <v/>
      </c>
      <c r="T4636" s="84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4" t="str">
        <f t="shared" si="504"/>
        <v/>
      </c>
      <c r="B4637" s="84" t="str">
        <f t="shared" si="505"/>
        <v/>
      </c>
      <c r="S4637" s="84" t="str">
        <f t="shared" si="506"/>
        <v/>
      </c>
      <c r="T4637" s="84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4" t="str">
        <f t="shared" si="504"/>
        <v/>
      </c>
      <c r="B4638" s="84" t="str">
        <f t="shared" si="505"/>
        <v/>
      </c>
      <c r="S4638" s="84" t="str">
        <f t="shared" si="506"/>
        <v/>
      </c>
      <c r="T4638" s="84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4" t="str">
        <f t="shared" si="504"/>
        <v/>
      </c>
      <c r="B4639" s="84" t="str">
        <f t="shared" si="505"/>
        <v/>
      </c>
      <c r="S4639" s="84" t="str">
        <f t="shared" si="506"/>
        <v/>
      </c>
      <c r="T4639" s="84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4" t="str">
        <f t="shared" si="504"/>
        <v/>
      </c>
      <c r="B4640" s="84" t="str">
        <f t="shared" si="505"/>
        <v/>
      </c>
      <c r="S4640" s="84" t="str">
        <f t="shared" si="506"/>
        <v/>
      </c>
      <c r="T4640" s="84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4" t="str">
        <f t="shared" ref="A4641:A4704" si="511">IF(G4641&amp;Q4641&lt;&gt;"",IF(FIND(" ",G4641)&gt;=1,MID(G4641,1,FIND(" ",G4641)-1)&amp;Q4641,G4641&amp;Q4641),"")</f>
        <v/>
      </c>
      <c r="B4641" s="84" t="str">
        <f t="shared" ref="B4641:B4704" si="512">IF(C4641&lt;&gt;"",LEFT(C4641,9),"")</f>
        <v/>
      </c>
      <c r="S4641" s="84" t="str">
        <f t="shared" si="506"/>
        <v/>
      </c>
      <c r="T4641" s="84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4" t="str">
        <f t="shared" si="511"/>
        <v/>
      </c>
      <c r="B4642" s="84" t="str">
        <f t="shared" si="512"/>
        <v/>
      </c>
      <c r="S4642" s="84" t="str">
        <f t="shared" si="506"/>
        <v/>
      </c>
      <c r="T4642" s="84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4" t="str">
        <f t="shared" si="511"/>
        <v/>
      </c>
      <c r="B4643" s="84" t="str">
        <f t="shared" si="512"/>
        <v/>
      </c>
      <c r="S4643" s="84" t="str">
        <f t="shared" si="506"/>
        <v/>
      </c>
      <c r="T4643" s="84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4" t="str">
        <f t="shared" si="511"/>
        <v/>
      </c>
      <c r="B4644" s="84" t="str">
        <f t="shared" si="512"/>
        <v/>
      </c>
      <c r="S4644" s="84" t="str">
        <f t="shared" si="506"/>
        <v/>
      </c>
      <c r="T4644" s="84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4" t="str">
        <f t="shared" si="511"/>
        <v/>
      </c>
      <c r="B4645" s="84" t="str">
        <f t="shared" si="512"/>
        <v/>
      </c>
      <c r="S4645" s="84" t="str">
        <f t="shared" si="506"/>
        <v/>
      </c>
      <c r="T4645" s="84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4" t="str">
        <f t="shared" si="511"/>
        <v/>
      </c>
      <c r="B4646" s="84" t="str">
        <f t="shared" si="512"/>
        <v/>
      </c>
      <c r="S4646" s="84" t="str">
        <f t="shared" si="506"/>
        <v/>
      </c>
      <c r="T4646" s="84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4" t="str">
        <f t="shared" si="511"/>
        <v/>
      </c>
      <c r="B4647" s="84" t="str">
        <f t="shared" si="512"/>
        <v/>
      </c>
      <c r="S4647" s="84" t="str">
        <f t="shared" si="506"/>
        <v/>
      </c>
      <c r="T4647" s="84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4" t="str">
        <f t="shared" si="511"/>
        <v/>
      </c>
      <c r="B4648" s="84" t="str">
        <f t="shared" si="512"/>
        <v/>
      </c>
      <c r="S4648" s="84" t="str">
        <f t="shared" si="506"/>
        <v/>
      </c>
      <c r="T4648" s="84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4" t="str">
        <f t="shared" si="511"/>
        <v/>
      </c>
      <c r="B4649" s="84" t="str">
        <f t="shared" si="512"/>
        <v/>
      </c>
      <c r="S4649" s="84" t="str">
        <f t="shared" si="506"/>
        <v/>
      </c>
      <c r="T4649" s="84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4" t="str">
        <f t="shared" si="511"/>
        <v/>
      </c>
      <c r="B4650" s="84" t="str">
        <f t="shared" si="512"/>
        <v/>
      </c>
      <c r="S4650" s="84" t="str">
        <f t="shared" si="506"/>
        <v/>
      </c>
      <c r="T4650" s="84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4" t="str">
        <f t="shared" si="511"/>
        <v/>
      </c>
      <c r="B4651" s="84" t="str">
        <f t="shared" si="512"/>
        <v/>
      </c>
      <c r="S4651" s="84" t="str">
        <f t="shared" si="506"/>
        <v/>
      </c>
      <c r="T4651" s="84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4" t="str">
        <f t="shared" si="511"/>
        <v/>
      </c>
      <c r="B4652" s="84" t="str">
        <f t="shared" si="512"/>
        <v/>
      </c>
      <c r="S4652" s="84" t="str">
        <f t="shared" si="506"/>
        <v/>
      </c>
      <c r="T4652" s="84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4" t="str">
        <f t="shared" si="511"/>
        <v/>
      </c>
      <c r="B4653" s="84" t="str">
        <f t="shared" si="512"/>
        <v/>
      </c>
      <c r="S4653" s="84" t="str">
        <f t="shared" si="506"/>
        <v/>
      </c>
      <c r="T4653" s="84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4" t="str">
        <f t="shared" si="511"/>
        <v/>
      </c>
      <c r="B4654" s="84" t="str">
        <f t="shared" si="512"/>
        <v/>
      </c>
      <c r="S4654" s="84" t="str">
        <f t="shared" si="506"/>
        <v/>
      </c>
      <c r="T4654" s="84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4" t="str">
        <f t="shared" si="511"/>
        <v/>
      </c>
      <c r="B4655" s="84" t="str">
        <f t="shared" si="512"/>
        <v/>
      </c>
      <c r="S4655" s="84" t="str">
        <f t="shared" si="506"/>
        <v/>
      </c>
      <c r="T4655" s="84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4" t="str">
        <f t="shared" si="511"/>
        <v/>
      </c>
      <c r="B4656" s="84" t="str">
        <f t="shared" si="512"/>
        <v/>
      </c>
      <c r="S4656" s="84" t="str">
        <f t="shared" si="506"/>
        <v/>
      </c>
      <c r="T4656" s="84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4" t="str">
        <f t="shared" si="511"/>
        <v/>
      </c>
      <c r="B4657" s="84" t="str">
        <f t="shared" si="512"/>
        <v/>
      </c>
      <c r="S4657" s="84" t="str">
        <f t="shared" si="506"/>
        <v/>
      </c>
      <c r="T4657" s="84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4" t="str">
        <f t="shared" si="511"/>
        <v/>
      </c>
      <c r="B4658" s="84" t="str">
        <f t="shared" si="512"/>
        <v/>
      </c>
      <c r="S4658" s="84" t="str">
        <f t="shared" si="506"/>
        <v/>
      </c>
      <c r="T4658" s="84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4" t="str">
        <f t="shared" si="511"/>
        <v/>
      </c>
      <c r="B4659" s="84" t="str">
        <f t="shared" si="512"/>
        <v/>
      </c>
      <c r="S4659" s="84" t="str">
        <f t="shared" si="506"/>
        <v/>
      </c>
      <c r="T4659" s="84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4" t="str">
        <f t="shared" si="511"/>
        <v/>
      </c>
      <c r="B4660" s="84" t="str">
        <f t="shared" si="512"/>
        <v/>
      </c>
      <c r="S4660" s="84" t="str">
        <f t="shared" si="506"/>
        <v/>
      </c>
      <c r="T4660" s="84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4" t="str">
        <f t="shared" si="511"/>
        <v/>
      </c>
      <c r="B4661" s="84" t="str">
        <f t="shared" si="512"/>
        <v/>
      </c>
      <c r="S4661" s="84" t="str">
        <f t="shared" si="506"/>
        <v/>
      </c>
      <c r="T4661" s="84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4" t="str">
        <f t="shared" si="511"/>
        <v/>
      </c>
      <c r="B4662" s="84" t="str">
        <f t="shared" si="512"/>
        <v/>
      </c>
      <c r="S4662" s="84" t="str">
        <f t="shared" si="506"/>
        <v/>
      </c>
      <c r="T4662" s="84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4" t="str">
        <f t="shared" si="511"/>
        <v/>
      </c>
      <c r="B4663" s="84" t="str">
        <f t="shared" si="512"/>
        <v/>
      </c>
      <c r="S4663" s="84" t="str">
        <f t="shared" si="506"/>
        <v/>
      </c>
      <c r="T4663" s="84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4" t="str">
        <f t="shared" si="511"/>
        <v/>
      </c>
      <c r="B4664" s="84" t="str">
        <f t="shared" si="512"/>
        <v/>
      </c>
      <c r="S4664" s="84" t="str">
        <f t="shared" si="506"/>
        <v/>
      </c>
      <c r="T4664" s="84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4" t="str">
        <f t="shared" si="511"/>
        <v/>
      </c>
      <c r="B4665" s="84" t="str">
        <f t="shared" si="512"/>
        <v/>
      </c>
      <c r="S4665" s="84" t="str">
        <f t="shared" si="506"/>
        <v/>
      </c>
      <c r="T4665" s="84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4" t="str">
        <f t="shared" si="511"/>
        <v/>
      </c>
      <c r="B4666" s="84" t="str">
        <f t="shared" si="512"/>
        <v/>
      </c>
      <c r="S4666" s="84" t="str">
        <f t="shared" si="506"/>
        <v/>
      </c>
      <c r="T4666" s="84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4" t="str">
        <f t="shared" si="511"/>
        <v/>
      </c>
      <c r="B4667" s="84" t="str">
        <f t="shared" si="512"/>
        <v/>
      </c>
      <c r="S4667" s="84" t="str">
        <f t="shared" si="506"/>
        <v/>
      </c>
      <c r="T4667" s="84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4" t="str">
        <f t="shared" si="511"/>
        <v/>
      </c>
      <c r="B4668" s="84" t="str">
        <f t="shared" si="512"/>
        <v/>
      </c>
      <c r="S4668" s="84" t="str">
        <f t="shared" si="506"/>
        <v/>
      </c>
      <c r="T4668" s="84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4" t="str">
        <f t="shared" si="511"/>
        <v/>
      </c>
      <c r="B4669" s="84" t="str">
        <f t="shared" si="512"/>
        <v/>
      </c>
      <c r="S4669" s="84" t="str">
        <f t="shared" si="506"/>
        <v/>
      </c>
      <c r="T4669" s="84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4" t="str">
        <f t="shared" si="511"/>
        <v/>
      </c>
      <c r="B4670" s="84" t="str">
        <f t="shared" si="512"/>
        <v/>
      </c>
      <c r="S4670" s="84" t="str">
        <f t="shared" si="506"/>
        <v/>
      </c>
      <c r="T4670" s="84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4" t="str">
        <f t="shared" si="511"/>
        <v/>
      </c>
      <c r="B4671" s="84" t="str">
        <f t="shared" si="512"/>
        <v/>
      </c>
      <c r="S4671" s="84" t="str">
        <f t="shared" si="506"/>
        <v/>
      </c>
      <c r="T4671" s="84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4" t="str">
        <f t="shared" si="511"/>
        <v/>
      </c>
      <c r="B4672" s="84" t="str">
        <f t="shared" si="512"/>
        <v/>
      </c>
      <c r="S4672" s="84" t="str">
        <f t="shared" si="506"/>
        <v/>
      </c>
      <c r="T4672" s="84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4" t="str">
        <f t="shared" si="511"/>
        <v/>
      </c>
      <c r="B4673" s="84" t="str">
        <f t="shared" si="512"/>
        <v/>
      </c>
      <c r="S4673" s="84" t="str">
        <f t="shared" si="506"/>
        <v/>
      </c>
      <c r="T4673" s="84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4" t="str">
        <f t="shared" si="511"/>
        <v/>
      </c>
      <c r="B4674" s="84" t="str">
        <f t="shared" si="512"/>
        <v/>
      </c>
      <c r="S4674" s="84" t="str">
        <f t="shared" ref="S4674:S4737" si="513">IF(A4674&lt;&gt;"",IF(FIND(" ",G4674)&gt;=1,MID(G4674,FIND(" ",G4674)+1,LEN(G4674)),""),"")</f>
        <v/>
      </c>
      <c r="T4674" s="84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4" t="str">
        <f t="shared" si="511"/>
        <v/>
      </c>
      <c r="B4675" s="84" t="str">
        <f t="shared" si="512"/>
        <v/>
      </c>
      <c r="S4675" s="84" t="str">
        <f t="shared" si="513"/>
        <v/>
      </c>
      <c r="T4675" s="84" t="str">
        <f t="shared" ref="T4675:T4738" si="514">IF(H4675&lt;&gt;"",H4675,"")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4" t="str">
        <f t="shared" si="511"/>
        <v/>
      </c>
      <c r="B4676" s="84" t="str">
        <f t="shared" si="512"/>
        <v/>
      </c>
      <c r="S4676" s="84" t="str">
        <f t="shared" si="513"/>
        <v/>
      </c>
      <c r="T4676" s="84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4" t="str">
        <f t="shared" si="511"/>
        <v/>
      </c>
      <c r="B4677" s="84" t="str">
        <f t="shared" si="512"/>
        <v/>
      </c>
      <c r="S4677" s="84" t="str">
        <f t="shared" si="513"/>
        <v/>
      </c>
      <c r="T4677" s="84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4" t="str">
        <f t="shared" si="511"/>
        <v/>
      </c>
      <c r="B4678" s="84" t="str">
        <f t="shared" si="512"/>
        <v/>
      </c>
      <c r="S4678" s="84" t="str">
        <f t="shared" si="513"/>
        <v/>
      </c>
      <c r="T4678" s="84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4" t="str">
        <f t="shared" si="511"/>
        <v/>
      </c>
      <c r="B4679" s="84" t="str">
        <f t="shared" si="512"/>
        <v/>
      </c>
      <c r="S4679" s="84" t="str">
        <f t="shared" si="513"/>
        <v/>
      </c>
      <c r="T4679" s="84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4" t="str">
        <f t="shared" si="511"/>
        <v/>
      </c>
      <c r="B4680" s="84" t="str">
        <f t="shared" si="512"/>
        <v/>
      </c>
      <c r="S4680" s="84" t="str">
        <f t="shared" si="513"/>
        <v/>
      </c>
      <c r="T4680" s="84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4" t="str">
        <f t="shared" si="511"/>
        <v/>
      </c>
      <c r="B4681" s="84" t="str">
        <f t="shared" si="512"/>
        <v/>
      </c>
      <c r="S4681" s="84" t="str">
        <f t="shared" si="513"/>
        <v/>
      </c>
      <c r="T4681" s="84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4" t="str">
        <f t="shared" si="511"/>
        <v/>
      </c>
      <c r="B4682" s="84" t="str">
        <f t="shared" si="512"/>
        <v/>
      </c>
      <c r="S4682" s="84" t="str">
        <f t="shared" si="513"/>
        <v/>
      </c>
      <c r="T4682" s="84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4" t="str">
        <f t="shared" si="511"/>
        <v/>
      </c>
      <c r="B4683" s="84" t="str">
        <f t="shared" si="512"/>
        <v/>
      </c>
      <c r="S4683" s="84" t="str">
        <f t="shared" si="513"/>
        <v/>
      </c>
      <c r="T4683" s="84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4" t="str">
        <f t="shared" si="511"/>
        <v/>
      </c>
      <c r="B4684" s="84" t="str">
        <f t="shared" si="512"/>
        <v/>
      </c>
      <c r="S4684" s="84" t="str">
        <f t="shared" si="513"/>
        <v/>
      </c>
      <c r="T4684" s="84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4" t="str">
        <f t="shared" si="511"/>
        <v/>
      </c>
      <c r="B4685" s="84" t="str">
        <f t="shared" si="512"/>
        <v/>
      </c>
      <c r="S4685" s="84" t="str">
        <f t="shared" si="513"/>
        <v/>
      </c>
      <c r="T4685" s="84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4" t="str">
        <f t="shared" si="511"/>
        <v/>
      </c>
      <c r="B4686" s="84" t="str">
        <f t="shared" si="512"/>
        <v/>
      </c>
      <c r="S4686" s="84" t="str">
        <f t="shared" si="513"/>
        <v/>
      </c>
      <c r="T4686" s="84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4" t="str">
        <f t="shared" si="511"/>
        <v/>
      </c>
      <c r="B4687" s="84" t="str">
        <f t="shared" si="512"/>
        <v/>
      </c>
      <c r="S4687" s="84" t="str">
        <f t="shared" si="513"/>
        <v/>
      </c>
      <c r="T4687" s="84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4" t="str">
        <f t="shared" si="511"/>
        <v/>
      </c>
      <c r="B4688" s="84" t="str">
        <f t="shared" si="512"/>
        <v/>
      </c>
      <c r="S4688" s="84" t="str">
        <f t="shared" si="513"/>
        <v/>
      </c>
      <c r="T4688" s="84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4" t="str">
        <f t="shared" si="511"/>
        <v/>
      </c>
      <c r="B4689" s="84" t="str">
        <f t="shared" si="512"/>
        <v/>
      </c>
      <c r="S4689" s="84" t="str">
        <f t="shared" si="513"/>
        <v/>
      </c>
      <c r="T4689" s="84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4" t="str">
        <f t="shared" si="511"/>
        <v/>
      </c>
      <c r="B4690" s="84" t="str">
        <f t="shared" si="512"/>
        <v/>
      </c>
      <c r="S4690" s="84" t="str">
        <f t="shared" si="513"/>
        <v/>
      </c>
      <c r="T4690" s="84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4" t="str">
        <f t="shared" si="511"/>
        <v/>
      </c>
      <c r="B4691" s="84" t="str">
        <f t="shared" si="512"/>
        <v/>
      </c>
      <c r="S4691" s="84" t="str">
        <f t="shared" si="513"/>
        <v/>
      </c>
      <c r="T4691" s="84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4" t="str">
        <f t="shared" si="511"/>
        <v/>
      </c>
      <c r="B4692" s="84" t="str">
        <f t="shared" si="512"/>
        <v/>
      </c>
      <c r="S4692" s="84" t="str">
        <f t="shared" si="513"/>
        <v/>
      </c>
      <c r="T4692" s="84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4" t="str">
        <f t="shared" si="511"/>
        <v/>
      </c>
      <c r="B4693" s="84" t="str">
        <f t="shared" si="512"/>
        <v/>
      </c>
      <c r="S4693" s="84" t="str">
        <f t="shared" si="513"/>
        <v/>
      </c>
      <c r="T4693" s="84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4" t="str">
        <f t="shared" si="511"/>
        <v/>
      </c>
      <c r="B4694" s="84" t="str">
        <f t="shared" si="512"/>
        <v/>
      </c>
      <c r="S4694" s="84" t="str">
        <f t="shared" si="513"/>
        <v/>
      </c>
      <c r="T4694" s="84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4" t="str">
        <f t="shared" si="511"/>
        <v/>
      </c>
      <c r="B4695" s="84" t="str">
        <f t="shared" si="512"/>
        <v/>
      </c>
      <c r="S4695" s="84" t="str">
        <f t="shared" si="513"/>
        <v/>
      </c>
      <c r="T4695" s="84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4" t="str">
        <f t="shared" si="511"/>
        <v/>
      </c>
      <c r="B4696" s="84" t="str">
        <f t="shared" si="512"/>
        <v/>
      </c>
      <c r="S4696" s="84" t="str">
        <f t="shared" si="513"/>
        <v/>
      </c>
      <c r="T4696" s="84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4" t="str">
        <f t="shared" si="511"/>
        <v/>
      </c>
      <c r="B4697" s="84" t="str">
        <f t="shared" si="512"/>
        <v/>
      </c>
      <c r="S4697" s="84" t="str">
        <f t="shared" si="513"/>
        <v/>
      </c>
      <c r="T4697" s="84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4" t="str">
        <f t="shared" si="511"/>
        <v/>
      </c>
      <c r="B4698" s="84" t="str">
        <f t="shared" si="512"/>
        <v/>
      </c>
      <c r="S4698" s="84" t="str">
        <f t="shared" si="513"/>
        <v/>
      </c>
      <c r="T4698" s="84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4" t="str">
        <f t="shared" si="511"/>
        <v/>
      </c>
      <c r="B4699" s="84" t="str">
        <f t="shared" si="512"/>
        <v/>
      </c>
      <c r="S4699" s="84" t="str">
        <f t="shared" si="513"/>
        <v/>
      </c>
      <c r="T4699" s="84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4" t="str">
        <f t="shared" si="511"/>
        <v/>
      </c>
      <c r="B4700" s="84" t="str">
        <f t="shared" si="512"/>
        <v/>
      </c>
      <c r="S4700" s="84" t="str">
        <f t="shared" si="513"/>
        <v/>
      </c>
      <c r="T4700" s="84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4" t="str">
        <f t="shared" si="511"/>
        <v/>
      </c>
      <c r="B4701" s="84" t="str">
        <f t="shared" si="512"/>
        <v/>
      </c>
      <c r="S4701" s="84" t="str">
        <f t="shared" si="513"/>
        <v/>
      </c>
      <c r="T4701" s="84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4" t="str">
        <f t="shared" si="511"/>
        <v/>
      </c>
      <c r="B4702" s="84" t="str">
        <f t="shared" si="512"/>
        <v/>
      </c>
      <c r="S4702" s="84" t="str">
        <f t="shared" si="513"/>
        <v/>
      </c>
      <c r="T4702" s="84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4" t="str">
        <f t="shared" si="511"/>
        <v/>
      </c>
      <c r="B4703" s="84" t="str">
        <f t="shared" si="512"/>
        <v/>
      </c>
      <c r="S4703" s="84" t="str">
        <f t="shared" si="513"/>
        <v/>
      </c>
      <c r="T4703" s="84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4" t="str">
        <f t="shared" si="511"/>
        <v/>
      </c>
      <c r="B4704" s="84" t="str">
        <f t="shared" si="512"/>
        <v/>
      </c>
      <c r="S4704" s="84" t="str">
        <f t="shared" si="513"/>
        <v/>
      </c>
      <c r="T4704" s="84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4" t="str">
        <f t="shared" ref="A4705:A4768" si="518">IF(G4705&amp;Q4705&lt;&gt;"",IF(FIND(" ",G4705)&gt;=1,MID(G4705,1,FIND(" ",G4705)-1)&amp;Q4705,G4705&amp;Q4705),"")</f>
        <v/>
      </c>
      <c r="B4705" s="84" t="str">
        <f t="shared" ref="B4705:B4768" si="519">IF(C4705&lt;&gt;"",LEFT(C4705,9),"")</f>
        <v/>
      </c>
      <c r="S4705" s="84" t="str">
        <f t="shared" si="513"/>
        <v/>
      </c>
      <c r="T4705" s="84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4" t="str">
        <f t="shared" si="518"/>
        <v/>
      </c>
      <c r="B4706" s="84" t="str">
        <f t="shared" si="519"/>
        <v/>
      </c>
      <c r="S4706" s="84" t="str">
        <f t="shared" si="513"/>
        <v/>
      </c>
      <c r="T4706" s="84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4" t="str">
        <f t="shared" si="518"/>
        <v/>
      </c>
      <c r="B4707" s="84" t="str">
        <f t="shared" si="519"/>
        <v/>
      </c>
      <c r="S4707" s="84" t="str">
        <f t="shared" si="513"/>
        <v/>
      </c>
      <c r="T4707" s="84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4" t="str">
        <f t="shared" si="518"/>
        <v/>
      </c>
      <c r="B4708" s="84" t="str">
        <f t="shared" si="519"/>
        <v/>
      </c>
      <c r="S4708" s="84" t="str">
        <f t="shared" si="513"/>
        <v/>
      </c>
      <c r="T4708" s="84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4" t="str">
        <f t="shared" si="518"/>
        <v/>
      </c>
      <c r="B4709" s="84" t="str">
        <f t="shared" si="519"/>
        <v/>
      </c>
      <c r="S4709" s="84" t="str">
        <f t="shared" si="513"/>
        <v/>
      </c>
      <c r="T4709" s="84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4" t="str">
        <f t="shared" si="518"/>
        <v/>
      </c>
      <c r="B4710" s="84" t="str">
        <f t="shared" si="519"/>
        <v/>
      </c>
      <c r="S4710" s="84" t="str">
        <f t="shared" si="513"/>
        <v/>
      </c>
      <c r="T4710" s="84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4" t="str">
        <f t="shared" si="518"/>
        <v/>
      </c>
      <c r="B4711" s="84" t="str">
        <f t="shared" si="519"/>
        <v/>
      </c>
      <c r="S4711" s="84" t="str">
        <f t="shared" si="513"/>
        <v/>
      </c>
      <c r="T4711" s="84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4" t="str">
        <f t="shared" si="518"/>
        <v/>
      </c>
      <c r="B4712" s="84" t="str">
        <f t="shared" si="519"/>
        <v/>
      </c>
      <c r="S4712" s="84" t="str">
        <f t="shared" si="513"/>
        <v/>
      </c>
      <c r="T4712" s="84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4" t="str">
        <f t="shared" si="518"/>
        <v/>
      </c>
      <c r="B4713" s="84" t="str">
        <f t="shared" si="519"/>
        <v/>
      </c>
      <c r="S4713" s="84" t="str">
        <f t="shared" si="513"/>
        <v/>
      </c>
      <c r="T4713" s="84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4" t="str">
        <f t="shared" si="518"/>
        <v/>
      </c>
      <c r="B4714" s="84" t="str">
        <f t="shared" si="519"/>
        <v/>
      </c>
      <c r="S4714" s="84" t="str">
        <f t="shared" si="513"/>
        <v/>
      </c>
      <c r="T4714" s="84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4" t="str">
        <f t="shared" si="518"/>
        <v/>
      </c>
      <c r="B4715" s="84" t="str">
        <f t="shared" si="519"/>
        <v/>
      </c>
      <c r="S4715" s="84" t="str">
        <f t="shared" si="513"/>
        <v/>
      </c>
      <c r="T4715" s="84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4" t="str">
        <f t="shared" si="518"/>
        <v/>
      </c>
      <c r="B4716" s="84" t="str">
        <f t="shared" si="519"/>
        <v/>
      </c>
      <c r="S4716" s="84" t="str">
        <f t="shared" si="513"/>
        <v/>
      </c>
      <c r="T4716" s="84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4" t="str">
        <f t="shared" si="518"/>
        <v/>
      </c>
      <c r="B4717" s="84" t="str">
        <f t="shared" si="519"/>
        <v/>
      </c>
      <c r="S4717" s="84" t="str">
        <f t="shared" si="513"/>
        <v/>
      </c>
      <c r="T4717" s="84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4" t="str">
        <f t="shared" si="518"/>
        <v/>
      </c>
      <c r="B4718" s="84" t="str">
        <f t="shared" si="519"/>
        <v/>
      </c>
      <c r="S4718" s="84" t="str">
        <f t="shared" si="513"/>
        <v/>
      </c>
      <c r="T4718" s="84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4" t="str">
        <f t="shared" si="518"/>
        <v/>
      </c>
      <c r="B4719" s="84" t="str">
        <f t="shared" si="519"/>
        <v/>
      </c>
      <c r="S4719" s="84" t="str">
        <f t="shared" si="513"/>
        <v/>
      </c>
      <c r="T4719" s="84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4" t="str">
        <f t="shared" si="518"/>
        <v/>
      </c>
      <c r="B4720" s="84" t="str">
        <f t="shared" si="519"/>
        <v/>
      </c>
      <c r="S4720" s="84" t="str">
        <f t="shared" si="513"/>
        <v/>
      </c>
      <c r="T4720" s="84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4" t="str">
        <f t="shared" si="518"/>
        <v/>
      </c>
      <c r="B4721" s="84" t="str">
        <f t="shared" si="519"/>
        <v/>
      </c>
      <c r="S4721" s="84" t="str">
        <f t="shared" si="513"/>
        <v/>
      </c>
      <c r="T4721" s="84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4" t="str">
        <f t="shared" si="518"/>
        <v/>
      </c>
      <c r="B4722" s="84" t="str">
        <f t="shared" si="519"/>
        <v/>
      </c>
      <c r="S4722" s="84" t="str">
        <f t="shared" si="513"/>
        <v/>
      </c>
      <c r="T4722" s="84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4" t="str">
        <f t="shared" si="518"/>
        <v/>
      </c>
      <c r="B4723" s="84" t="str">
        <f t="shared" si="519"/>
        <v/>
      </c>
      <c r="S4723" s="84" t="str">
        <f t="shared" si="513"/>
        <v/>
      </c>
      <c r="T4723" s="84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4" t="str">
        <f t="shared" si="518"/>
        <v/>
      </c>
      <c r="B4724" s="84" t="str">
        <f t="shared" si="519"/>
        <v/>
      </c>
      <c r="S4724" s="84" t="str">
        <f t="shared" si="513"/>
        <v/>
      </c>
      <c r="T4724" s="84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4" t="str">
        <f t="shared" si="518"/>
        <v/>
      </c>
      <c r="B4725" s="84" t="str">
        <f t="shared" si="519"/>
        <v/>
      </c>
      <c r="S4725" s="84" t="str">
        <f t="shared" si="513"/>
        <v/>
      </c>
      <c r="T4725" s="84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4" t="str">
        <f t="shared" si="518"/>
        <v/>
      </c>
      <c r="B4726" s="84" t="str">
        <f t="shared" si="519"/>
        <v/>
      </c>
      <c r="S4726" s="84" t="str">
        <f t="shared" si="513"/>
        <v/>
      </c>
      <c r="T4726" s="84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4" t="str">
        <f t="shared" si="518"/>
        <v/>
      </c>
      <c r="B4727" s="84" t="str">
        <f t="shared" si="519"/>
        <v/>
      </c>
      <c r="S4727" s="84" t="str">
        <f t="shared" si="513"/>
        <v/>
      </c>
      <c r="T4727" s="84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4" t="str">
        <f t="shared" si="518"/>
        <v/>
      </c>
      <c r="B4728" s="84" t="str">
        <f t="shared" si="519"/>
        <v/>
      </c>
      <c r="S4728" s="84" t="str">
        <f t="shared" si="513"/>
        <v/>
      </c>
      <c r="T4728" s="84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4" t="str">
        <f t="shared" si="518"/>
        <v/>
      </c>
      <c r="B4729" s="84" t="str">
        <f t="shared" si="519"/>
        <v/>
      </c>
      <c r="S4729" s="84" t="str">
        <f t="shared" si="513"/>
        <v/>
      </c>
      <c r="T4729" s="84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4" t="str">
        <f t="shared" si="518"/>
        <v/>
      </c>
      <c r="B4730" s="84" t="str">
        <f t="shared" si="519"/>
        <v/>
      </c>
      <c r="S4730" s="84" t="str">
        <f t="shared" si="513"/>
        <v/>
      </c>
      <c r="T4730" s="84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4" t="str">
        <f t="shared" si="518"/>
        <v/>
      </c>
      <c r="B4731" s="84" t="str">
        <f t="shared" si="519"/>
        <v/>
      </c>
      <c r="S4731" s="84" t="str">
        <f t="shared" si="513"/>
        <v/>
      </c>
      <c r="T4731" s="84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4" t="str">
        <f t="shared" si="518"/>
        <v/>
      </c>
      <c r="B4732" s="84" t="str">
        <f t="shared" si="519"/>
        <v/>
      </c>
      <c r="S4732" s="84" t="str">
        <f t="shared" si="513"/>
        <v/>
      </c>
      <c r="T4732" s="84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4" t="str">
        <f t="shared" si="518"/>
        <v/>
      </c>
      <c r="B4733" s="84" t="str">
        <f t="shared" si="519"/>
        <v/>
      </c>
      <c r="S4733" s="84" t="str">
        <f t="shared" si="513"/>
        <v/>
      </c>
      <c r="T4733" s="84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4" t="str">
        <f t="shared" si="518"/>
        <v/>
      </c>
      <c r="B4734" s="84" t="str">
        <f t="shared" si="519"/>
        <v/>
      </c>
      <c r="S4734" s="84" t="str">
        <f t="shared" si="513"/>
        <v/>
      </c>
      <c r="T4734" s="84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4" t="str">
        <f t="shared" si="518"/>
        <v/>
      </c>
      <c r="B4735" s="84" t="str">
        <f t="shared" si="519"/>
        <v/>
      </c>
      <c r="S4735" s="84" t="str">
        <f t="shared" si="513"/>
        <v/>
      </c>
      <c r="T4735" s="84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4" t="str">
        <f t="shared" si="518"/>
        <v/>
      </c>
      <c r="B4736" s="84" t="str">
        <f t="shared" si="519"/>
        <v/>
      </c>
      <c r="S4736" s="84" t="str">
        <f t="shared" si="513"/>
        <v/>
      </c>
      <c r="T4736" s="84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4" t="str">
        <f t="shared" si="518"/>
        <v/>
      </c>
      <c r="B4737" s="84" t="str">
        <f t="shared" si="519"/>
        <v/>
      </c>
      <c r="S4737" s="84" t="str">
        <f t="shared" si="513"/>
        <v/>
      </c>
      <c r="T4737" s="84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4" t="str">
        <f t="shared" si="518"/>
        <v/>
      </c>
      <c r="B4738" s="84" t="str">
        <f t="shared" si="519"/>
        <v/>
      </c>
      <c r="S4738" s="84" t="str">
        <f t="shared" ref="S4738:S4801" si="520">IF(A4738&lt;&gt;"",IF(FIND(" ",G4738)&gt;=1,MID(G4738,FIND(" ",G4738)+1,LEN(G4738)),""),"")</f>
        <v/>
      </c>
      <c r="T4738" s="84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4" t="str">
        <f t="shared" si="518"/>
        <v/>
      </c>
      <c r="B4739" s="84" t="str">
        <f t="shared" si="519"/>
        <v/>
      </c>
      <c r="S4739" s="84" t="str">
        <f t="shared" si="520"/>
        <v/>
      </c>
      <c r="T4739" s="84" t="str">
        <f t="shared" ref="T4739:T4802" si="521">IF(H4739&lt;&gt;"",H4739,"")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4" t="str">
        <f t="shared" si="518"/>
        <v/>
      </c>
      <c r="B4740" s="84" t="str">
        <f t="shared" si="519"/>
        <v/>
      </c>
      <c r="S4740" s="84" t="str">
        <f t="shared" si="520"/>
        <v/>
      </c>
      <c r="T4740" s="84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4" t="str">
        <f t="shared" si="518"/>
        <v/>
      </c>
      <c r="B4741" s="84" t="str">
        <f t="shared" si="519"/>
        <v/>
      </c>
      <c r="S4741" s="84" t="str">
        <f t="shared" si="520"/>
        <v/>
      </c>
      <c r="T4741" s="84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4" t="str">
        <f t="shared" si="518"/>
        <v/>
      </c>
      <c r="B4742" s="84" t="str">
        <f t="shared" si="519"/>
        <v/>
      </c>
      <c r="S4742" s="84" t="str">
        <f t="shared" si="520"/>
        <v/>
      </c>
      <c r="T4742" s="84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4" t="str">
        <f t="shared" si="518"/>
        <v/>
      </c>
      <c r="B4743" s="84" t="str">
        <f t="shared" si="519"/>
        <v/>
      </c>
      <c r="S4743" s="84" t="str">
        <f t="shared" si="520"/>
        <v/>
      </c>
      <c r="T4743" s="84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4" t="str">
        <f t="shared" si="518"/>
        <v/>
      </c>
      <c r="B4744" s="84" t="str">
        <f t="shared" si="519"/>
        <v/>
      </c>
      <c r="S4744" s="84" t="str">
        <f t="shared" si="520"/>
        <v/>
      </c>
      <c r="T4744" s="84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4" t="str">
        <f t="shared" si="518"/>
        <v/>
      </c>
      <c r="B4745" s="84" t="str">
        <f t="shared" si="519"/>
        <v/>
      </c>
      <c r="S4745" s="84" t="str">
        <f t="shared" si="520"/>
        <v/>
      </c>
      <c r="T4745" s="84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4" t="str">
        <f t="shared" si="518"/>
        <v/>
      </c>
      <c r="B4746" s="84" t="str">
        <f t="shared" si="519"/>
        <v/>
      </c>
      <c r="S4746" s="84" t="str">
        <f t="shared" si="520"/>
        <v/>
      </c>
      <c r="T4746" s="84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4" t="str">
        <f t="shared" si="518"/>
        <v/>
      </c>
      <c r="B4747" s="84" t="str">
        <f t="shared" si="519"/>
        <v/>
      </c>
      <c r="S4747" s="84" t="str">
        <f t="shared" si="520"/>
        <v/>
      </c>
      <c r="T4747" s="84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4" t="str">
        <f t="shared" si="518"/>
        <v/>
      </c>
      <c r="B4748" s="84" t="str">
        <f t="shared" si="519"/>
        <v/>
      </c>
      <c r="S4748" s="84" t="str">
        <f t="shared" si="520"/>
        <v/>
      </c>
      <c r="T4748" s="84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4" t="str">
        <f t="shared" si="518"/>
        <v/>
      </c>
      <c r="B4749" s="84" t="str">
        <f t="shared" si="519"/>
        <v/>
      </c>
      <c r="S4749" s="84" t="str">
        <f t="shared" si="520"/>
        <v/>
      </c>
      <c r="T4749" s="84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4" t="str">
        <f t="shared" si="518"/>
        <v/>
      </c>
      <c r="B4750" s="84" t="str">
        <f t="shared" si="519"/>
        <v/>
      </c>
      <c r="S4750" s="84" t="str">
        <f t="shared" si="520"/>
        <v/>
      </c>
      <c r="T4750" s="84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4" t="str">
        <f t="shared" si="518"/>
        <v/>
      </c>
      <c r="B4751" s="84" t="str">
        <f t="shared" si="519"/>
        <v/>
      </c>
      <c r="S4751" s="84" t="str">
        <f t="shared" si="520"/>
        <v/>
      </c>
      <c r="T4751" s="84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4" t="str">
        <f t="shared" si="518"/>
        <v/>
      </c>
      <c r="B4752" s="84" t="str">
        <f t="shared" si="519"/>
        <v/>
      </c>
      <c r="S4752" s="84" t="str">
        <f t="shared" si="520"/>
        <v/>
      </c>
      <c r="T4752" s="84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4" t="str">
        <f t="shared" si="518"/>
        <v/>
      </c>
      <c r="B4753" s="84" t="str">
        <f t="shared" si="519"/>
        <v/>
      </c>
      <c r="S4753" s="84" t="str">
        <f t="shared" si="520"/>
        <v/>
      </c>
      <c r="T4753" s="84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4" t="str">
        <f t="shared" si="518"/>
        <v/>
      </c>
      <c r="B4754" s="84" t="str">
        <f t="shared" si="519"/>
        <v/>
      </c>
      <c r="S4754" s="84" t="str">
        <f t="shared" si="520"/>
        <v/>
      </c>
      <c r="T4754" s="84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4" t="str">
        <f t="shared" si="518"/>
        <v/>
      </c>
      <c r="B4755" s="84" t="str">
        <f t="shared" si="519"/>
        <v/>
      </c>
      <c r="S4755" s="84" t="str">
        <f t="shared" si="520"/>
        <v/>
      </c>
      <c r="T4755" s="84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4" t="str">
        <f t="shared" si="518"/>
        <v/>
      </c>
      <c r="B4756" s="84" t="str">
        <f t="shared" si="519"/>
        <v/>
      </c>
      <c r="S4756" s="84" t="str">
        <f t="shared" si="520"/>
        <v/>
      </c>
      <c r="T4756" s="84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4" t="str">
        <f t="shared" si="518"/>
        <v/>
      </c>
      <c r="B4757" s="84" t="str">
        <f t="shared" si="519"/>
        <v/>
      </c>
      <c r="S4757" s="84" t="str">
        <f t="shared" si="520"/>
        <v/>
      </c>
      <c r="T4757" s="84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4" t="str">
        <f t="shared" si="518"/>
        <v/>
      </c>
      <c r="B4758" s="84" t="str">
        <f t="shared" si="519"/>
        <v/>
      </c>
      <c r="S4758" s="84" t="str">
        <f t="shared" si="520"/>
        <v/>
      </c>
      <c r="T4758" s="84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4" t="str">
        <f t="shared" si="518"/>
        <v/>
      </c>
      <c r="B4759" s="84" t="str">
        <f t="shared" si="519"/>
        <v/>
      </c>
      <c r="S4759" s="84" t="str">
        <f t="shared" si="520"/>
        <v/>
      </c>
      <c r="T4759" s="84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4" t="str">
        <f t="shared" si="518"/>
        <v/>
      </c>
      <c r="B4760" s="84" t="str">
        <f t="shared" si="519"/>
        <v/>
      </c>
      <c r="S4760" s="84" t="str">
        <f t="shared" si="520"/>
        <v/>
      </c>
      <c r="T4760" s="84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4" t="str">
        <f t="shared" si="518"/>
        <v/>
      </c>
      <c r="B4761" s="84" t="str">
        <f t="shared" si="519"/>
        <v/>
      </c>
      <c r="S4761" s="84" t="str">
        <f t="shared" si="520"/>
        <v/>
      </c>
      <c r="T4761" s="84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4" t="str">
        <f t="shared" si="518"/>
        <v/>
      </c>
      <c r="B4762" s="84" t="str">
        <f t="shared" si="519"/>
        <v/>
      </c>
      <c r="S4762" s="84" t="str">
        <f t="shared" si="520"/>
        <v/>
      </c>
      <c r="T4762" s="84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4" t="str">
        <f t="shared" si="518"/>
        <v/>
      </c>
      <c r="B4763" s="84" t="str">
        <f t="shared" si="519"/>
        <v/>
      </c>
      <c r="S4763" s="84" t="str">
        <f t="shared" si="520"/>
        <v/>
      </c>
      <c r="T4763" s="84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4" t="str">
        <f t="shared" si="518"/>
        <v/>
      </c>
      <c r="B4764" s="84" t="str">
        <f t="shared" si="519"/>
        <v/>
      </c>
      <c r="S4764" s="84" t="str">
        <f t="shared" si="520"/>
        <v/>
      </c>
      <c r="T4764" s="84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4" t="str">
        <f t="shared" si="518"/>
        <v/>
      </c>
      <c r="B4765" s="84" t="str">
        <f t="shared" si="519"/>
        <v/>
      </c>
      <c r="S4765" s="84" t="str">
        <f t="shared" si="520"/>
        <v/>
      </c>
      <c r="T4765" s="84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4" t="str">
        <f t="shared" si="518"/>
        <v/>
      </c>
      <c r="B4766" s="84" t="str">
        <f t="shared" si="519"/>
        <v/>
      </c>
      <c r="S4766" s="84" t="str">
        <f t="shared" si="520"/>
        <v/>
      </c>
      <c r="T4766" s="84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4" t="str">
        <f t="shared" si="518"/>
        <v/>
      </c>
      <c r="B4767" s="84" t="str">
        <f t="shared" si="519"/>
        <v/>
      </c>
      <c r="S4767" s="84" t="str">
        <f t="shared" si="520"/>
        <v/>
      </c>
      <c r="T4767" s="84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4" t="str">
        <f t="shared" si="518"/>
        <v/>
      </c>
      <c r="B4768" s="84" t="str">
        <f t="shared" si="519"/>
        <v/>
      </c>
      <c r="S4768" s="84" t="str">
        <f t="shared" si="520"/>
        <v/>
      </c>
      <c r="T4768" s="84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4" t="str">
        <f t="shared" ref="A4769:A4832" si="525">IF(G4769&amp;Q4769&lt;&gt;"",IF(FIND(" ",G4769)&gt;=1,MID(G4769,1,FIND(" ",G4769)-1)&amp;Q4769,G4769&amp;Q4769),"")</f>
        <v/>
      </c>
      <c r="B4769" s="84" t="str">
        <f t="shared" ref="B4769:B4832" si="526">IF(C4769&lt;&gt;"",LEFT(C4769,9),"")</f>
        <v/>
      </c>
      <c r="S4769" s="84" t="str">
        <f t="shared" si="520"/>
        <v/>
      </c>
      <c r="T4769" s="84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4" t="str">
        <f t="shared" si="525"/>
        <v/>
      </c>
      <c r="B4770" s="84" t="str">
        <f t="shared" si="526"/>
        <v/>
      </c>
      <c r="S4770" s="84" t="str">
        <f t="shared" si="520"/>
        <v/>
      </c>
      <c r="T4770" s="84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4" t="str">
        <f t="shared" si="525"/>
        <v/>
      </c>
      <c r="B4771" s="84" t="str">
        <f t="shared" si="526"/>
        <v/>
      </c>
      <c r="S4771" s="84" t="str">
        <f t="shared" si="520"/>
        <v/>
      </c>
      <c r="T4771" s="84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4" t="str">
        <f t="shared" si="525"/>
        <v/>
      </c>
      <c r="B4772" s="84" t="str">
        <f t="shared" si="526"/>
        <v/>
      </c>
      <c r="S4772" s="84" t="str">
        <f t="shared" si="520"/>
        <v/>
      </c>
      <c r="T4772" s="84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4" t="str">
        <f t="shared" si="525"/>
        <v/>
      </c>
      <c r="B4773" s="84" t="str">
        <f t="shared" si="526"/>
        <v/>
      </c>
      <c r="S4773" s="84" t="str">
        <f t="shared" si="520"/>
        <v/>
      </c>
      <c r="T4773" s="84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4" t="str">
        <f t="shared" si="525"/>
        <v/>
      </c>
      <c r="B4774" s="84" t="str">
        <f t="shared" si="526"/>
        <v/>
      </c>
      <c r="S4774" s="84" t="str">
        <f t="shared" si="520"/>
        <v/>
      </c>
      <c r="T4774" s="84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4" t="str">
        <f t="shared" si="525"/>
        <v/>
      </c>
      <c r="B4775" s="84" t="str">
        <f t="shared" si="526"/>
        <v/>
      </c>
      <c r="S4775" s="84" t="str">
        <f t="shared" si="520"/>
        <v/>
      </c>
      <c r="T4775" s="84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4" t="str">
        <f t="shared" si="525"/>
        <v/>
      </c>
      <c r="B4776" s="84" t="str">
        <f t="shared" si="526"/>
        <v/>
      </c>
      <c r="S4776" s="84" t="str">
        <f t="shared" si="520"/>
        <v/>
      </c>
      <c r="T4776" s="84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4" t="str">
        <f t="shared" si="525"/>
        <v/>
      </c>
      <c r="B4777" s="84" t="str">
        <f t="shared" si="526"/>
        <v/>
      </c>
      <c r="S4777" s="84" t="str">
        <f t="shared" si="520"/>
        <v/>
      </c>
      <c r="T4777" s="84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4" t="str">
        <f t="shared" si="525"/>
        <v/>
      </c>
      <c r="B4778" s="84" t="str">
        <f t="shared" si="526"/>
        <v/>
      </c>
      <c r="S4778" s="84" t="str">
        <f t="shared" si="520"/>
        <v/>
      </c>
      <c r="T4778" s="84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4" t="str">
        <f t="shared" si="525"/>
        <v/>
      </c>
      <c r="B4779" s="84" t="str">
        <f t="shared" si="526"/>
        <v/>
      </c>
      <c r="S4779" s="84" t="str">
        <f t="shared" si="520"/>
        <v/>
      </c>
      <c r="T4779" s="84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4" t="str">
        <f t="shared" si="525"/>
        <v/>
      </c>
      <c r="B4780" s="84" t="str">
        <f t="shared" si="526"/>
        <v/>
      </c>
      <c r="S4780" s="84" t="str">
        <f t="shared" si="520"/>
        <v/>
      </c>
      <c r="T4780" s="84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4" t="str">
        <f t="shared" si="525"/>
        <v/>
      </c>
      <c r="B4781" s="84" t="str">
        <f t="shared" si="526"/>
        <v/>
      </c>
      <c r="S4781" s="84" t="str">
        <f t="shared" si="520"/>
        <v/>
      </c>
      <c r="T4781" s="84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4" t="str">
        <f t="shared" si="525"/>
        <v/>
      </c>
      <c r="B4782" s="84" t="str">
        <f t="shared" si="526"/>
        <v/>
      </c>
      <c r="S4782" s="84" t="str">
        <f t="shared" si="520"/>
        <v/>
      </c>
      <c r="T4782" s="84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4" t="str">
        <f t="shared" si="525"/>
        <v/>
      </c>
      <c r="B4783" s="84" t="str">
        <f t="shared" si="526"/>
        <v/>
      </c>
      <c r="S4783" s="84" t="str">
        <f t="shared" si="520"/>
        <v/>
      </c>
      <c r="T4783" s="84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4" t="str">
        <f t="shared" si="525"/>
        <v/>
      </c>
      <c r="B4784" s="84" t="str">
        <f t="shared" si="526"/>
        <v/>
      </c>
      <c r="S4784" s="84" t="str">
        <f t="shared" si="520"/>
        <v/>
      </c>
      <c r="T4784" s="84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4" t="str">
        <f t="shared" si="525"/>
        <v/>
      </c>
      <c r="B4785" s="84" t="str">
        <f t="shared" si="526"/>
        <v/>
      </c>
      <c r="S4785" s="84" t="str">
        <f t="shared" si="520"/>
        <v/>
      </c>
      <c r="T4785" s="84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4" t="str">
        <f t="shared" si="525"/>
        <v/>
      </c>
      <c r="B4786" s="84" t="str">
        <f t="shared" si="526"/>
        <v/>
      </c>
      <c r="S4786" s="84" t="str">
        <f t="shared" si="520"/>
        <v/>
      </c>
      <c r="T4786" s="84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4" t="str">
        <f t="shared" si="525"/>
        <v/>
      </c>
      <c r="B4787" s="84" t="str">
        <f t="shared" si="526"/>
        <v/>
      </c>
      <c r="S4787" s="84" t="str">
        <f t="shared" si="520"/>
        <v/>
      </c>
      <c r="T4787" s="84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4" t="str">
        <f t="shared" si="525"/>
        <v/>
      </c>
      <c r="B4788" s="84" t="str">
        <f t="shared" si="526"/>
        <v/>
      </c>
      <c r="S4788" s="84" t="str">
        <f t="shared" si="520"/>
        <v/>
      </c>
      <c r="T4788" s="84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4" t="str">
        <f t="shared" si="525"/>
        <v/>
      </c>
      <c r="B4789" s="84" t="str">
        <f t="shared" si="526"/>
        <v/>
      </c>
      <c r="S4789" s="84" t="str">
        <f t="shared" si="520"/>
        <v/>
      </c>
      <c r="T4789" s="84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4" t="str">
        <f t="shared" si="525"/>
        <v/>
      </c>
      <c r="B4790" s="84" t="str">
        <f t="shared" si="526"/>
        <v/>
      </c>
      <c r="S4790" s="84" t="str">
        <f t="shared" si="520"/>
        <v/>
      </c>
      <c r="T4790" s="84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4" t="str">
        <f t="shared" si="525"/>
        <v/>
      </c>
      <c r="B4791" s="84" t="str">
        <f t="shared" si="526"/>
        <v/>
      </c>
      <c r="S4791" s="84" t="str">
        <f t="shared" si="520"/>
        <v/>
      </c>
      <c r="T4791" s="84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4" t="str">
        <f t="shared" si="525"/>
        <v/>
      </c>
      <c r="B4792" s="84" t="str">
        <f t="shared" si="526"/>
        <v/>
      </c>
      <c r="S4792" s="84" t="str">
        <f t="shared" si="520"/>
        <v/>
      </c>
      <c r="T4792" s="84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4" t="str">
        <f t="shared" si="525"/>
        <v/>
      </c>
      <c r="B4793" s="84" t="str">
        <f t="shared" si="526"/>
        <v/>
      </c>
      <c r="S4793" s="84" t="str">
        <f t="shared" si="520"/>
        <v/>
      </c>
      <c r="T4793" s="84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4" t="str">
        <f t="shared" si="525"/>
        <v/>
      </c>
      <c r="B4794" s="84" t="str">
        <f t="shared" si="526"/>
        <v/>
      </c>
      <c r="S4794" s="84" t="str">
        <f t="shared" si="520"/>
        <v/>
      </c>
      <c r="T4794" s="84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4" t="str">
        <f t="shared" si="525"/>
        <v/>
      </c>
      <c r="B4795" s="84" t="str">
        <f t="shared" si="526"/>
        <v/>
      </c>
      <c r="S4795" s="84" t="str">
        <f t="shared" si="520"/>
        <v/>
      </c>
      <c r="T4795" s="84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4" t="str">
        <f t="shared" si="525"/>
        <v/>
      </c>
      <c r="B4796" s="84" t="str">
        <f t="shared" si="526"/>
        <v/>
      </c>
      <c r="S4796" s="84" t="str">
        <f t="shared" si="520"/>
        <v/>
      </c>
      <c r="T4796" s="84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4" t="str">
        <f t="shared" si="525"/>
        <v/>
      </c>
      <c r="B4797" s="84" t="str">
        <f t="shared" si="526"/>
        <v/>
      </c>
      <c r="S4797" s="84" t="str">
        <f t="shared" si="520"/>
        <v/>
      </c>
      <c r="T4797" s="84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4" t="str">
        <f t="shared" si="525"/>
        <v/>
      </c>
      <c r="B4798" s="84" t="str">
        <f t="shared" si="526"/>
        <v/>
      </c>
      <c r="S4798" s="84" t="str">
        <f t="shared" si="520"/>
        <v/>
      </c>
      <c r="T4798" s="84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4" t="str">
        <f t="shared" si="525"/>
        <v/>
      </c>
      <c r="B4799" s="84" t="str">
        <f t="shared" si="526"/>
        <v/>
      </c>
      <c r="S4799" s="84" t="str">
        <f t="shared" si="520"/>
        <v/>
      </c>
      <c r="T4799" s="84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4" t="str">
        <f t="shared" si="525"/>
        <v/>
      </c>
      <c r="B4800" s="84" t="str">
        <f t="shared" si="526"/>
        <v/>
      </c>
      <c r="S4800" s="84" t="str">
        <f t="shared" si="520"/>
        <v/>
      </c>
      <c r="T4800" s="84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4" t="str">
        <f t="shared" si="525"/>
        <v/>
      </c>
      <c r="B4801" s="84" t="str">
        <f t="shared" si="526"/>
        <v/>
      </c>
      <c r="S4801" s="84" t="str">
        <f t="shared" si="520"/>
        <v/>
      </c>
      <c r="T4801" s="84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4" t="str">
        <f t="shared" si="525"/>
        <v/>
      </c>
      <c r="B4802" s="84" t="str">
        <f t="shared" si="526"/>
        <v/>
      </c>
      <c r="S4802" s="84" t="str">
        <f t="shared" ref="S4802:S4865" si="527">IF(A4802&lt;&gt;"",IF(FIND(" ",G4802)&gt;=1,MID(G4802,FIND(" ",G4802)+1,LEN(G4802)),""),"")</f>
        <v/>
      </c>
      <c r="T4802" s="84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4" t="str">
        <f t="shared" si="525"/>
        <v/>
      </c>
      <c r="B4803" s="84" t="str">
        <f t="shared" si="526"/>
        <v/>
      </c>
      <c r="S4803" s="84" t="str">
        <f t="shared" si="527"/>
        <v/>
      </c>
      <c r="T4803" s="84" t="str">
        <f t="shared" ref="T4803:T4866" si="528">IF(H4803&lt;&gt;"",H4803,"")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4" t="str">
        <f t="shared" si="525"/>
        <v/>
      </c>
      <c r="B4804" s="84" t="str">
        <f t="shared" si="526"/>
        <v/>
      </c>
      <c r="S4804" s="84" t="str">
        <f t="shared" si="527"/>
        <v/>
      </c>
      <c r="T4804" s="84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4" t="str">
        <f t="shared" si="525"/>
        <v/>
      </c>
      <c r="B4805" s="84" t="str">
        <f t="shared" si="526"/>
        <v/>
      </c>
      <c r="S4805" s="84" t="str">
        <f t="shared" si="527"/>
        <v/>
      </c>
      <c r="T4805" s="84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4" t="str">
        <f t="shared" si="525"/>
        <v/>
      </c>
      <c r="B4806" s="84" t="str">
        <f t="shared" si="526"/>
        <v/>
      </c>
      <c r="S4806" s="84" t="str">
        <f t="shared" si="527"/>
        <v/>
      </c>
      <c r="T4806" s="84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4" t="str">
        <f t="shared" si="525"/>
        <v/>
      </c>
      <c r="B4807" s="84" t="str">
        <f t="shared" si="526"/>
        <v/>
      </c>
      <c r="S4807" s="84" t="str">
        <f t="shared" si="527"/>
        <v/>
      </c>
      <c r="T4807" s="84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4" t="str">
        <f t="shared" si="525"/>
        <v/>
      </c>
      <c r="B4808" s="84" t="str">
        <f t="shared" si="526"/>
        <v/>
      </c>
      <c r="S4808" s="84" t="str">
        <f t="shared" si="527"/>
        <v/>
      </c>
      <c r="T4808" s="84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4" t="str">
        <f t="shared" si="525"/>
        <v/>
      </c>
      <c r="B4809" s="84" t="str">
        <f t="shared" si="526"/>
        <v/>
      </c>
      <c r="S4809" s="84" t="str">
        <f t="shared" si="527"/>
        <v/>
      </c>
      <c r="T4809" s="84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4" t="str">
        <f t="shared" si="525"/>
        <v/>
      </c>
      <c r="B4810" s="84" t="str">
        <f t="shared" si="526"/>
        <v/>
      </c>
      <c r="S4810" s="84" t="str">
        <f t="shared" si="527"/>
        <v/>
      </c>
      <c r="T4810" s="84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4" t="str">
        <f t="shared" si="525"/>
        <v/>
      </c>
      <c r="B4811" s="84" t="str">
        <f t="shared" si="526"/>
        <v/>
      </c>
      <c r="S4811" s="84" t="str">
        <f t="shared" si="527"/>
        <v/>
      </c>
      <c r="T4811" s="84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4" t="str">
        <f t="shared" si="525"/>
        <v/>
      </c>
      <c r="B4812" s="84" t="str">
        <f t="shared" si="526"/>
        <v/>
      </c>
      <c r="S4812" s="84" t="str">
        <f t="shared" si="527"/>
        <v/>
      </c>
      <c r="T4812" s="84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4" t="str">
        <f t="shared" si="525"/>
        <v/>
      </c>
      <c r="B4813" s="84" t="str">
        <f t="shared" si="526"/>
        <v/>
      </c>
      <c r="S4813" s="84" t="str">
        <f t="shared" si="527"/>
        <v/>
      </c>
      <c r="T4813" s="84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4" t="str">
        <f t="shared" si="525"/>
        <v/>
      </c>
      <c r="B4814" s="84" t="str">
        <f t="shared" si="526"/>
        <v/>
      </c>
      <c r="S4814" s="84" t="str">
        <f t="shared" si="527"/>
        <v/>
      </c>
      <c r="T4814" s="84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4" t="str">
        <f t="shared" si="525"/>
        <v/>
      </c>
      <c r="B4815" s="84" t="str">
        <f t="shared" si="526"/>
        <v/>
      </c>
      <c r="S4815" s="84" t="str">
        <f t="shared" si="527"/>
        <v/>
      </c>
      <c r="T4815" s="84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4" t="str">
        <f t="shared" si="525"/>
        <v/>
      </c>
      <c r="B4816" s="84" t="str">
        <f t="shared" si="526"/>
        <v/>
      </c>
      <c r="S4816" s="84" t="str">
        <f t="shared" si="527"/>
        <v/>
      </c>
      <c r="T4816" s="84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4" t="str">
        <f t="shared" si="525"/>
        <v/>
      </c>
      <c r="B4817" s="84" t="str">
        <f t="shared" si="526"/>
        <v/>
      </c>
      <c r="S4817" s="84" t="str">
        <f t="shared" si="527"/>
        <v/>
      </c>
      <c r="T4817" s="84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4" t="str">
        <f t="shared" si="525"/>
        <v/>
      </c>
      <c r="B4818" s="84" t="str">
        <f t="shared" si="526"/>
        <v/>
      </c>
      <c r="S4818" s="84" t="str">
        <f t="shared" si="527"/>
        <v/>
      </c>
      <c r="T4818" s="84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4" t="str">
        <f t="shared" si="525"/>
        <v/>
      </c>
      <c r="B4819" s="84" t="str">
        <f t="shared" si="526"/>
        <v/>
      </c>
      <c r="S4819" s="84" t="str">
        <f t="shared" si="527"/>
        <v/>
      </c>
      <c r="T4819" s="84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4" t="str">
        <f t="shared" si="525"/>
        <v/>
      </c>
      <c r="B4820" s="84" t="str">
        <f t="shared" si="526"/>
        <v/>
      </c>
      <c r="S4820" s="84" t="str">
        <f t="shared" si="527"/>
        <v/>
      </c>
      <c r="T4820" s="84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4" t="str">
        <f t="shared" si="525"/>
        <v/>
      </c>
      <c r="B4821" s="84" t="str">
        <f t="shared" si="526"/>
        <v/>
      </c>
      <c r="S4821" s="84" t="str">
        <f t="shared" si="527"/>
        <v/>
      </c>
      <c r="T4821" s="84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4" t="str">
        <f t="shared" si="525"/>
        <v/>
      </c>
      <c r="B4822" s="84" t="str">
        <f t="shared" si="526"/>
        <v/>
      </c>
      <c r="S4822" s="84" t="str">
        <f t="shared" si="527"/>
        <v/>
      </c>
      <c r="T4822" s="84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4" t="str">
        <f t="shared" si="525"/>
        <v/>
      </c>
      <c r="B4823" s="84" t="str">
        <f t="shared" si="526"/>
        <v/>
      </c>
      <c r="S4823" s="84" t="str">
        <f t="shared" si="527"/>
        <v/>
      </c>
      <c r="T4823" s="84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4" t="str">
        <f t="shared" si="525"/>
        <v/>
      </c>
      <c r="B4824" s="84" t="str">
        <f t="shared" si="526"/>
        <v/>
      </c>
      <c r="S4824" s="84" t="str">
        <f t="shared" si="527"/>
        <v/>
      </c>
      <c r="T4824" s="84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4" t="str">
        <f t="shared" si="525"/>
        <v/>
      </c>
      <c r="B4825" s="84" t="str">
        <f t="shared" si="526"/>
        <v/>
      </c>
      <c r="S4825" s="84" t="str">
        <f t="shared" si="527"/>
        <v/>
      </c>
      <c r="T4825" s="84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4" t="str">
        <f t="shared" si="525"/>
        <v/>
      </c>
      <c r="B4826" s="84" t="str">
        <f t="shared" si="526"/>
        <v/>
      </c>
      <c r="S4826" s="84" t="str">
        <f t="shared" si="527"/>
        <v/>
      </c>
      <c r="T4826" s="84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4" t="str">
        <f t="shared" si="525"/>
        <v/>
      </c>
      <c r="B4827" s="84" t="str">
        <f t="shared" si="526"/>
        <v/>
      </c>
      <c r="S4827" s="84" t="str">
        <f t="shared" si="527"/>
        <v/>
      </c>
      <c r="T4827" s="84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4" t="str">
        <f t="shared" si="525"/>
        <v/>
      </c>
      <c r="B4828" s="84" t="str">
        <f t="shared" si="526"/>
        <v/>
      </c>
      <c r="S4828" s="84" t="str">
        <f t="shared" si="527"/>
        <v/>
      </c>
      <c r="T4828" s="84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4" t="str">
        <f t="shared" si="525"/>
        <v/>
      </c>
      <c r="B4829" s="84" t="str">
        <f t="shared" si="526"/>
        <v/>
      </c>
      <c r="S4829" s="84" t="str">
        <f t="shared" si="527"/>
        <v/>
      </c>
      <c r="T4829" s="84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4" t="str">
        <f t="shared" si="525"/>
        <v/>
      </c>
      <c r="B4830" s="84" t="str">
        <f t="shared" si="526"/>
        <v/>
      </c>
      <c r="S4830" s="84" t="str">
        <f t="shared" si="527"/>
        <v/>
      </c>
      <c r="T4830" s="84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4" t="str">
        <f t="shared" si="525"/>
        <v/>
      </c>
      <c r="B4831" s="84" t="str">
        <f t="shared" si="526"/>
        <v/>
      </c>
      <c r="S4831" s="84" t="str">
        <f t="shared" si="527"/>
        <v/>
      </c>
      <c r="T4831" s="84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4" t="str">
        <f t="shared" si="525"/>
        <v/>
      </c>
      <c r="B4832" s="84" t="str">
        <f t="shared" si="526"/>
        <v/>
      </c>
      <c r="S4832" s="84" t="str">
        <f t="shared" si="527"/>
        <v/>
      </c>
      <c r="T4832" s="84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4" t="str">
        <f t="shared" ref="A4833:A4896" si="532">IF(G4833&amp;Q4833&lt;&gt;"",IF(FIND(" ",G4833)&gt;=1,MID(G4833,1,FIND(" ",G4833)-1)&amp;Q4833,G4833&amp;Q4833),"")</f>
        <v/>
      </c>
      <c r="B4833" s="84" t="str">
        <f t="shared" ref="B4833:B4896" si="533">IF(C4833&lt;&gt;"",LEFT(C4833,9),"")</f>
        <v/>
      </c>
      <c r="S4833" s="84" t="str">
        <f t="shared" si="527"/>
        <v/>
      </c>
      <c r="T4833" s="84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4" t="str">
        <f t="shared" si="532"/>
        <v/>
      </c>
      <c r="B4834" s="84" t="str">
        <f t="shared" si="533"/>
        <v/>
      </c>
      <c r="S4834" s="84" t="str">
        <f t="shared" si="527"/>
        <v/>
      </c>
      <c r="T4834" s="84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4" t="str">
        <f t="shared" si="532"/>
        <v/>
      </c>
      <c r="B4835" s="84" t="str">
        <f t="shared" si="533"/>
        <v/>
      </c>
      <c r="S4835" s="84" t="str">
        <f t="shared" si="527"/>
        <v/>
      </c>
      <c r="T4835" s="84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4" t="str">
        <f t="shared" si="532"/>
        <v/>
      </c>
      <c r="B4836" s="84" t="str">
        <f t="shared" si="533"/>
        <v/>
      </c>
      <c r="S4836" s="84" t="str">
        <f t="shared" si="527"/>
        <v/>
      </c>
      <c r="T4836" s="84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4" t="str">
        <f t="shared" si="532"/>
        <v/>
      </c>
      <c r="B4837" s="84" t="str">
        <f t="shared" si="533"/>
        <v/>
      </c>
      <c r="S4837" s="84" t="str">
        <f t="shared" si="527"/>
        <v/>
      </c>
      <c r="T4837" s="84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4" t="str">
        <f t="shared" si="532"/>
        <v/>
      </c>
      <c r="B4838" s="84" t="str">
        <f t="shared" si="533"/>
        <v/>
      </c>
      <c r="S4838" s="84" t="str">
        <f t="shared" si="527"/>
        <v/>
      </c>
      <c r="T4838" s="84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4" t="str">
        <f t="shared" si="532"/>
        <v/>
      </c>
      <c r="B4839" s="84" t="str">
        <f t="shared" si="533"/>
        <v/>
      </c>
      <c r="S4839" s="84" t="str">
        <f t="shared" si="527"/>
        <v/>
      </c>
      <c r="T4839" s="84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4" t="str">
        <f t="shared" si="532"/>
        <v/>
      </c>
      <c r="B4840" s="84" t="str">
        <f t="shared" si="533"/>
        <v/>
      </c>
      <c r="S4840" s="84" t="str">
        <f t="shared" si="527"/>
        <v/>
      </c>
      <c r="T4840" s="84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4" t="str">
        <f t="shared" si="532"/>
        <v/>
      </c>
      <c r="B4841" s="84" t="str">
        <f t="shared" si="533"/>
        <v/>
      </c>
      <c r="S4841" s="84" t="str">
        <f t="shared" si="527"/>
        <v/>
      </c>
      <c r="T4841" s="84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4" t="str">
        <f t="shared" si="532"/>
        <v/>
      </c>
      <c r="B4842" s="84" t="str">
        <f t="shared" si="533"/>
        <v/>
      </c>
      <c r="S4842" s="84" t="str">
        <f t="shared" si="527"/>
        <v/>
      </c>
      <c r="T4842" s="84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4" t="str">
        <f t="shared" si="532"/>
        <v/>
      </c>
      <c r="B4843" s="84" t="str">
        <f t="shared" si="533"/>
        <v/>
      </c>
      <c r="S4843" s="84" t="str">
        <f t="shared" si="527"/>
        <v/>
      </c>
      <c r="T4843" s="84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4" t="str">
        <f t="shared" si="532"/>
        <v/>
      </c>
      <c r="B4844" s="84" t="str">
        <f t="shared" si="533"/>
        <v/>
      </c>
      <c r="S4844" s="84" t="str">
        <f t="shared" si="527"/>
        <v/>
      </c>
      <c r="T4844" s="84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4" t="str">
        <f t="shared" si="532"/>
        <v/>
      </c>
      <c r="B4845" s="84" t="str">
        <f t="shared" si="533"/>
        <v/>
      </c>
      <c r="S4845" s="84" t="str">
        <f t="shared" si="527"/>
        <v/>
      </c>
      <c r="T4845" s="84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4" t="str">
        <f t="shared" si="532"/>
        <v/>
      </c>
      <c r="B4846" s="84" t="str">
        <f t="shared" si="533"/>
        <v/>
      </c>
      <c r="S4846" s="84" t="str">
        <f t="shared" si="527"/>
        <v/>
      </c>
      <c r="T4846" s="84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4" t="str">
        <f t="shared" si="532"/>
        <v/>
      </c>
      <c r="B4847" s="84" t="str">
        <f t="shared" si="533"/>
        <v/>
      </c>
      <c r="S4847" s="84" t="str">
        <f t="shared" si="527"/>
        <v/>
      </c>
      <c r="T4847" s="84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4" t="str">
        <f t="shared" si="532"/>
        <v/>
      </c>
      <c r="B4848" s="84" t="str">
        <f t="shared" si="533"/>
        <v/>
      </c>
      <c r="S4848" s="84" t="str">
        <f t="shared" si="527"/>
        <v/>
      </c>
      <c r="T4848" s="84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4" t="str">
        <f t="shared" si="532"/>
        <v/>
      </c>
      <c r="B4849" s="84" t="str">
        <f t="shared" si="533"/>
        <v/>
      </c>
      <c r="S4849" s="84" t="str">
        <f t="shared" si="527"/>
        <v/>
      </c>
      <c r="T4849" s="84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4" t="str">
        <f t="shared" si="532"/>
        <v/>
      </c>
      <c r="B4850" s="84" t="str">
        <f t="shared" si="533"/>
        <v/>
      </c>
      <c r="S4850" s="84" t="str">
        <f t="shared" si="527"/>
        <v/>
      </c>
      <c r="T4850" s="84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4" t="str">
        <f t="shared" si="532"/>
        <v/>
      </c>
      <c r="B4851" s="84" t="str">
        <f t="shared" si="533"/>
        <v/>
      </c>
      <c r="S4851" s="84" t="str">
        <f t="shared" si="527"/>
        <v/>
      </c>
      <c r="T4851" s="84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4" t="str">
        <f t="shared" si="532"/>
        <v/>
      </c>
      <c r="B4852" s="84" t="str">
        <f t="shared" si="533"/>
        <v/>
      </c>
      <c r="S4852" s="84" t="str">
        <f t="shared" si="527"/>
        <v/>
      </c>
      <c r="T4852" s="84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4" t="str">
        <f t="shared" si="532"/>
        <v/>
      </c>
      <c r="B4853" s="84" t="str">
        <f t="shared" si="533"/>
        <v/>
      </c>
      <c r="S4853" s="84" t="str">
        <f t="shared" si="527"/>
        <v/>
      </c>
      <c r="T4853" s="84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4" t="str">
        <f t="shared" si="532"/>
        <v/>
      </c>
      <c r="B4854" s="84" t="str">
        <f t="shared" si="533"/>
        <v/>
      </c>
      <c r="S4854" s="84" t="str">
        <f t="shared" si="527"/>
        <v/>
      </c>
      <c r="T4854" s="84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4" t="str">
        <f t="shared" si="532"/>
        <v/>
      </c>
      <c r="B4855" s="84" t="str">
        <f t="shared" si="533"/>
        <v/>
      </c>
      <c r="S4855" s="84" t="str">
        <f t="shared" si="527"/>
        <v/>
      </c>
      <c r="T4855" s="84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4" t="str">
        <f t="shared" si="532"/>
        <v/>
      </c>
      <c r="B4856" s="84" t="str">
        <f t="shared" si="533"/>
        <v/>
      </c>
      <c r="S4856" s="84" t="str">
        <f t="shared" si="527"/>
        <v/>
      </c>
      <c r="T4856" s="84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4" t="str">
        <f t="shared" si="532"/>
        <v/>
      </c>
      <c r="B4857" s="84" t="str">
        <f t="shared" si="533"/>
        <v/>
      </c>
      <c r="S4857" s="84" t="str">
        <f t="shared" si="527"/>
        <v/>
      </c>
      <c r="T4857" s="84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4" t="str">
        <f t="shared" si="532"/>
        <v/>
      </c>
      <c r="B4858" s="84" t="str">
        <f t="shared" si="533"/>
        <v/>
      </c>
      <c r="S4858" s="84" t="str">
        <f t="shared" si="527"/>
        <v/>
      </c>
      <c r="T4858" s="84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4" t="str">
        <f t="shared" si="532"/>
        <v/>
      </c>
      <c r="B4859" s="84" t="str">
        <f t="shared" si="533"/>
        <v/>
      </c>
      <c r="S4859" s="84" t="str">
        <f t="shared" si="527"/>
        <v/>
      </c>
      <c r="T4859" s="84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4" t="str">
        <f t="shared" si="532"/>
        <v/>
      </c>
      <c r="B4860" s="84" t="str">
        <f t="shared" si="533"/>
        <v/>
      </c>
      <c r="S4860" s="84" t="str">
        <f t="shared" si="527"/>
        <v/>
      </c>
      <c r="T4860" s="84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4" t="str">
        <f t="shared" si="532"/>
        <v/>
      </c>
      <c r="B4861" s="84" t="str">
        <f t="shared" si="533"/>
        <v/>
      </c>
      <c r="S4861" s="84" t="str">
        <f t="shared" si="527"/>
        <v/>
      </c>
      <c r="T4861" s="84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4" t="str">
        <f t="shared" si="532"/>
        <v/>
      </c>
      <c r="B4862" s="84" t="str">
        <f t="shared" si="533"/>
        <v/>
      </c>
      <c r="S4862" s="84" t="str">
        <f t="shared" si="527"/>
        <v/>
      </c>
      <c r="T4862" s="84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4" t="str">
        <f t="shared" si="532"/>
        <v/>
      </c>
      <c r="B4863" s="84" t="str">
        <f t="shared" si="533"/>
        <v/>
      </c>
      <c r="S4863" s="84" t="str">
        <f t="shared" si="527"/>
        <v/>
      </c>
      <c r="T4863" s="84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4" t="str">
        <f t="shared" si="532"/>
        <v/>
      </c>
      <c r="B4864" s="84" t="str">
        <f t="shared" si="533"/>
        <v/>
      </c>
      <c r="S4864" s="84" t="str">
        <f t="shared" si="527"/>
        <v/>
      </c>
      <c r="T4864" s="84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4" t="str">
        <f t="shared" si="532"/>
        <v/>
      </c>
      <c r="B4865" s="84" t="str">
        <f t="shared" si="533"/>
        <v/>
      </c>
      <c r="S4865" s="84" t="str">
        <f t="shared" si="527"/>
        <v/>
      </c>
      <c r="T4865" s="84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4" t="str">
        <f t="shared" si="532"/>
        <v/>
      </c>
      <c r="B4866" s="84" t="str">
        <f t="shared" si="533"/>
        <v/>
      </c>
      <c r="S4866" s="84" t="str">
        <f t="shared" ref="S4866:S4929" si="534">IF(A4866&lt;&gt;"",IF(FIND(" ",G4866)&gt;=1,MID(G4866,FIND(" ",G4866)+1,LEN(G4866)),""),"")</f>
        <v/>
      </c>
      <c r="T4866" s="84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4" t="str">
        <f t="shared" si="532"/>
        <v/>
      </c>
      <c r="B4867" s="84" t="str">
        <f t="shared" si="533"/>
        <v/>
      </c>
      <c r="S4867" s="84" t="str">
        <f t="shared" si="534"/>
        <v/>
      </c>
      <c r="T4867" s="84" t="str">
        <f t="shared" ref="T4867:T4930" si="535">IF(H4867&lt;&gt;"",H4867,"")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4" t="str">
        <f t="shared" si="532"/>
        <v/>
      </c>
      <c r="B4868" s="84" t="str">
        <f t="shared" si="533"/>
        <v/>
      </c>
      <c r="S4868" s="84" t="str">
        <f t="shared" si="534"/>
        <v/>
      </c>
      <c r="T4868" s="84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4" t="str">
        <f t="shared" si="532"/>
        <v/>
      </c>
      <c r="B4869" s="84" t="str">
        <f t="shared" si="533"/>
        <v/>
      </c>
      <c r="S4869" s="84" t="str">
        <f t="shared" si="534"/>
        <v/>
      </c>
      <c r="T4869" s="84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4" t="str">
        <f t="shared" si="532"/>
        <v/>
      </c>
      <c r="B4870" s="84" t="str">
        <f t="shared" si="533"/>
        <v/>
      </c>
      <c r="S4870" s="84" t="str">
        <f t="shared" si="534"/>
        <v/>
      </c>
      <c r="T4870" s="84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4" t="str">
        <f t="shared" si="532"/>
        <v/>
      </c>
      <c r="B4871" s="84" t="str">
        <f t="shared" si="533"/>
        <v/>
      </c>
      <c r="S4871" s="84" t="str">
        <f t="shared" si="534"/>
        <v/>
      </c>
      <c r="T4871" s="84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4" t="str">
        <f t="shared" si="532"/>
        <v/>
      </c>
      <c r="B4872" s="84" t="str">
        <f t="shared" si="533"/>
        <v/>
      </c>
      <c r="S4872" s="84" t="str">
        <f t="shared" si="534"/>
        <v/>
      </c>
      <c r="T4872" s="84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4" t="str">
        <f t="shared" si="532"/>
        <v/>
      </c>
      <c r="B4873" s="84" t="str">
        <f t="shared" si="533"/>
        <v/>
      </c>
      <c r="S4873" s="84" t="str">
        <f t="shared" si="534"/>
        <v/>
      </c>
      <c r="T4873" s="84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4" t="str">
        <f t="shared" si="532"/>
        <v/>
      </c>
      <c r="B4874" s="84" t="str">
        <f t="shared" si="533"/>
        <v/>
      </c>
      <c r="S4874" s="84" t="str">
        <f t="shared" si="534"/>
        <v/>
      </c>
      <c r="T4874" s="84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4" t="str">
        <f t="shared" si="532"/>
        <v/>
      </c>
      <c r="B4875" s="84" t="str">
        <f t="shared" si="533"/>
        <v/>
      </c>
      <c r="S4875" s="84" t="str">
        <f t="shared" si="534"/>
        <v/>
      </c>
      <c r="T4875" s="84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4" t="str">
        <f t="shared" si="532"/>
        <v/>
      </c>
      <c r="B4876" s="84" t="str">
        <f t="shared" si="533"/>
        <v/>
      </c>
      <c r="S4876" s="84" t="str">
        <f t="shared" si="534"/>
        <v/>
      </c>
      <c r="T4876" s="84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4" t="str">
        <f t="shared" si="532"/>
        <v/>
      </c>
      <c r="B4877" s="84" t="str">
        <f t="shared" si="533"/>
        <v/>
      </c>
      <c r="S4877" s="84" t="str">
        <f t="shared" si="534"/>
        <v/>
      </c>
      <c r="T4877" s="84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4" t="str">
        <f t="shared" si="532"/>
        <v/>
      </c>
      <c r="B4878" s="84" t="str">
        <f t="shared" si="533"/>
        <v/>
      </c>
      <c r="S4878" s="84" t="str">
        <f t="shared" si="534"/>
        <v/>
      </c>
      <c r="T4878" s="84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4" t="str">
        <f t="shared" si="532"/>
        <v/>
      </c>
      <c r="B4879" s="84" t="str">
        <f t="shared" si="533"/>
        <v/>
      </c>
      <c r="S4879" s="84" t="str">
        <f t="shared" si="534"/>
        <v/>
      </c>
      <c r="T4879" s="84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4" t="str">
        <f t="shared" si="532"/>
        <v/>
      </c>
      <c r="B4880" s="84" t="str">
        <f t="shared" si="533"/>
        <v/>
      </c>
      <c r="S4880" s="84" t="str">
        <f t="shared" si="534"/>
        <v/>
      </c>
      <c r="T4880" s="84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4" t="str">
        <f t="shared" si="532"/>
        <v/>
      </c>
      <c r="B4881" s="84" t="str">
        <f t="shared" si="533"/>
        <v/>
      </c>
      <c r="S4881" s="84" t="str">
        <f t="shared" si="534"/>
        <v/>
      </c>
      <c r="T4881" s="84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4" t="str">
        <f t="shared" si="532"/>
        <v/>
      </c>
      <c r="B4882" s="84" t="str">
        <f t="shared" si="533"/>
        <v/>
      </c>
      <c r="S4882" s="84" t="str">
        <f t="shared" si="534"/>
        <v/>
      </c>
      <c r="T4882" s="84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4" t="str">
        <f t="shared" si="532"/>
        <v/>
      </c>
      <c r="B4883" s="84" t="str">
        <f t="shared" si="533"/>
        <v/>
      </c>
      <c r="S4883" s="84" t="str">
        <f t="shared" si="534"/>
        <v/>
      </c>
      <c r="T4883" s="84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4" t="str">
        <f t="shared" si="532"/>
        <v/>
      </c>
      <c r="B4884" s="84" t="str">
        <f t="shared" si="533"/>
        <v/>
      </c>
      <c r="S4884" s="84" t="str">
        <f t="shared" si="534"/>
        <v/>
      </c>
      <c r="T4884" s="84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4" t="str">
        <f t="shared" si="532"/>
        <v/>
      </c>
      <c r="B4885" s="84" t="str">
        <f t="shared" si="533"/>
        <v/>
      </c>
      <c r="S4885" s="84" t="str">
        <f t="shared" si="534"/>
        <v/>
      </c>
      <c r="T4885" s="84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4" t="str">
        <f t="shared" si="532"/>
        <v/>
      </c>
      <c r="B4886" s="84" t="str">
        <f t="shared" si="533"/>
        <v/>
      </c>
      <c r="S4886" s="84" t="str">
        <f t="shared" si="534"/>
        <v/>
      </c>
      <c r="T4886" s="84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4" t="str">
        <f t="shared" si="532"/>
        <v/>
      </c>
      <c r="B4887" s="84" t="str">
        <f t="shared" si="533"/>
        <v/>
      </c>
      <c r="S4887" s="84" t="str">
        <f t="shared" si="534"/>
        <v/>
      </c>
      <c r="T4887" s="84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4" t="str">
        <f t="shared" si="532"/>
        <v/>
      </c>
      <c r="B4888" s="84" t="str">
        <f t="shared" si="533"/>
        <v/>
      </c>
      <c r="S4888" s="84" t="str">
        <f t="shared" si="534"/>
        <v/>
      </c>
      <c r="T4888" s="84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4" t="str">
        <f t="shared" si="532"/>
        <v/>
      </c>
      <c r="B4889" s="84" t="str">
        <f t="shared" si="533"/>
        <v/>
      </c>
      <c r="S4889" s="84" t="str">
        <f t="shared" si="534"/>
        <v/>
      </c>
      <c r="T4889" s="84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4" t="str">
        <f t="shared" si="532"/>
        <v/>
      </c>
      <c r="B4890" s="84" t="str">
        <f t="shared" si="533"/>
        <v/>
      </c>
      <c r="S4890" s="84" t="str">
        <f t="shared" si="534"/>
        <v/>
      </c>
      <c r="T4890" s="84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4" t="str">
        <f t="shared" si="532"/>
        <v/>
      </c>
      <c r="B4891" s="84" t="str">
        <f t="shared" si="533"/>
        <v/>
      </c>
      <c r="S4891" s="84" t="str">
        <f t="shared" si="534"/>
        <v/>
      </c>
      <c r="T4891" s="84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4" t="str">
        <f t="shared" si="532"/>
        <v/>
      </c>
      <c r="B4892" s="84" t="str">
        <f t="shared" si="533"/>
        <v/>
      </c>
      <c r="S4892" s="84" t="str">
        <f t="shared" si="534"/>
        <v/>
      </c>
      <c r="T4892" s="84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4" t="str">
        <f t="shared" si="532"/>
        <v/>
      </c>
      <c r="B4893" s="84" t="str">
        <f t="shared" si="533"/>
        <v/>
      </c>
      <c r="S4893" s="84" t="str">
        <f t="shared" si="534"/>
        <v/>
      </c>
      <c r="T4893" s="84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4" t="str">
        <f t="shared" si="532"/>
        <v/>
      </c>
      <c r="B4894" s="84" t="str">
        <f t="shared" si="533"/>
        <v/>
      </c>
      <c r="S4894" s="84" t="str">
        <f t="shared" si="534"/>
        <v/>
      </c>
      <c r="T4894" s="84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4" t="str">
        <f t="shared" si="532"/>
        <v/>
      </c>
      <c r="B4895" s="84" t="str">
        <f t="shared" si="533"/>
        <v/>
      </c>
      <c r="S4895" s="84" t="str">
        <f t="shared" si="534"/>
        <v/>
      </c>
      <c r="T4895" s="84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4" t="str">
        <f t="shared" si="532"/>
        <v/>
      </c>
      <c r="B4896" s="84" t="str">
        <f t="shared" si="533"/>
        <v/>
      </c>
      <c r="S4896" s="84" t="str">
        <f t="shared" si="534"/>
        <v/>
      </c>
      <c r="T4896" s="84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4" t="str">
        <f t="shared" ref="A4897:A4960" si="539">IF(G4897&amp;Q4897&lt;&gt;"",IF(FIND(" ",G4897)&gt;=1,MID(G4897,1,FIND(" ",G4897)-1)&amp;Q4897,G4897&amp;Q4897),"")</f>
        <v/>
      </c>
      <c r="B4897" s="84" t="str">
        <f t="shared" ref="B4897:B4960" si="540">IF(C4897&lt;&gt;"",LEFT(C4897,9),"")</f>
        <v/>
      </c>
      <c r="S4897" s="84" t="str">
        <f t="shared" si="534"/>
        <v/>
      </c>
      <c r="T4897" s="84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4" t="str">
        <f t="shared" si="539"/>
        <v/>
      </c>
      <c r="B4898" s="84" t="str">
        <f t="shared" si="540"/>
        <v/>
      </c>
      <c r="S4898" s="84" t="str">
        <f t="shared" si="534"/>
        <v/>
      </c>
      <c r="T4898" s="84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4" t="str">
        <f t="shared" si="539"/>
        <v/>
      </c>
      <c r="B4899" s="84" t="str">
        <f t="shared" si="540"/>
        <v/>
      </c>
      <c r="S4899" s="84" t="str">
        <f t="shared" si="534"/>
        <v/>
      </c>
      <c r="T4899" s="84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4" t="str">
        <f t="shared" si="539"/>
        <v/>
      </c>
      <c r="B4900" s="84" t="str">
        <f t="shared" si="540"/>
        <v/>
      </c>
      <c r="S4900" s="84" t="str">
        <f t="shared" si="534"/>
        <v/>
      </c>
      <c r="T4900" s="84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4" t="str">
        <f t="shared" si="539"/>
        <v/>
      </c>
      <c r="B4901" s="84" t="str">
        <f t="shared" si="540"/>
        <v/>
      </c>
      <c r="S4901" s="84" t="str">
        <f t="shared" si="534"/>
        <v/>
      </c>
      <c r="T4901" s="84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4" t="str">
        <f t="shared" si="539"/>
        <v/>
      </c>
      <c r="B4902" s="84" t="str">
        <f t="shared" si="540"/>
        <v/>
      </c>
      <c r="S4902" s="84" t="str">
        <f t="shared" si="534"/>
        <v/>
      </c>
      <c r="T4902" s="84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4" t="str">
        <f t="shared" si="539"/>
        <v/>
      </c>
      <c r="B4903" s="84" t="str">
        <f t="shared" si="540"/>
        <v/>
      </c>
      <c r="S4903" s="84" t="str">
        <f t="shared" si="534"/>
        <v/>
      </c>
      <c r="T4903" s="84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4" t="str">
        <f t="shared" si="539"/>
        <v/>
      </c>
      <c r="B4904" s="84" t="str">
        <f t="shared" si="540"/>
        <v/>
      </c>
      <c r="S4904" s="84" t="str">
        <f t="shared" si="534"/>
        <v/>
      </c>
      <c r="T4904" s="84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4" t="str">
        <f t="shared" si="539"/>
        <v/>
      </c>
      <c r="B4905" s="84" t="str">
        <f t="shared" si="540"/>
        <v/>
      </c>
      <c r="S4905" s="84" t="str">
        <f t="shared" si="534"/>
        <v/>
      </c>
      <c r="T4905" s="84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4" t="str">
        <f t="shared" si="539"/>
        <v/>
      </c>
      <c r="B4906" s="84" t="str">
        <f t="shared" si="540"/>
        <v/>
      </c>
      <c r="S4906" s="84" t="str">
        <f t="shared" si="534"/>
        <v/>
      </c>
      <c r="T4906" s="84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4" t="str">
        <f t="shared" si="539"/>
        <v/>
      </c>
      <c r="B4907" s="84" t="str">
        <f t="shared" si="540"/>
        <v/>
      </c>
      <c r="S4907" s="84" t="str">
        <f t="shared" si="534"/>
        <v/>
      </c>
      <c r="T4907" s="84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4" t="str">
        <f t="shared" si="539"/>
        <v/>
      </c>
      <c r="B4908" s="84" t="str">
        <f t="shared" si="540"/>
        <v/>
      </c>
      <c r="S4908" s="84" t="str">
        <f t="shared" si="534"/>
        <v/>
      </c>
      <c r="T4908" s="84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4" t="str">
        <f t="shared" si="539"/>
        <v/>
      </c>
      <c r="B4909" s="84" t="str">
        <f t="shared" si="540"/>
        <v/>
      </c>
      <c r="S4909" s="84" t="str">
        <f t="shared" si="534"/>
        <v/>
      </c>
      <c r="T4909" s="84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4" t="str">
        <f t="shared" si="539"/>
        <v/>
      </c>
      <c r="B4910" s="84" t="str">
        <f t="shared" si="540"/>
        <v/>
      </c>
      <c r="S4910" s="84" t="str">
        <f t="shared" si="534"/>
        <v/>
      </c>
      <c r="T4910" s="84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4" t="str">
        <f t="shared" si="539"/>
        <v/>
      </c>
      <c r="B4911" s="84" t="str">
        <f t="shared" si="540"/>
        <v/>
      </c>
      <c r="S4911" s="84" t="str">
        <f t="shared" si="534"/>
        <v/>
      </c>
      <c r="T4911" s="84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4" t="str">
        <f t="shared" si="539"/>
        <v/>
      </c>
      <c r="B4912" s="84" t="str">
        <f t="shared" si="540"/>
        <v/>
      </c>
      <c r="S4912" s="84" t="str">
        <f t="shared" si="534"/>
        <v/>
      </c>
      <c r="T4912" s="84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4" t="str">
        <f t="shared" si="539"/>
        <v/>
      </c>
      <c r="B4913" s="84" t="str">
        <f t="shared" si="540"/>
        <v/>
      </c>
      <c r="S4913" s="84" t="str">
        <f t="shared" si="534"/>
        <v/>
      </c>
      <c r="T4913" s="84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4" t="str">
        <f t="shared" si="539"/>
        <v/>
      </c>
      <c r="B4914" s="84" t="str">
        <f t="shared" si="540"/>
        <v/>
      </c>
      <c r="S4914" s="84" t="str">
        <f t="shared" si="534"/>
        <v/>
      </c>
      <c r="T4914" s="84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4" t="str">
        <f t="shared" si="539"/>
        <v/>
      </c>
      <c r="B4915" s="84" t="str">
        <f t="shared" si="540"/>
        <v/>
      </c>
      <c r="S4915" s="84" t="str">
        <f t="shared" si="534"/>
        <v/>
      </c>
      <c r="T4915" s="84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4" t="str">
        <f t="shared" si="539"/>
        <v/>
      </c>
      <c r="B4916" s="84" t="str">
        <f t="shared" si="540"/>
        <v/>
      </c>
      <c r="S4916" s="84" t="str">
        <f t="shared" si="534"/>
        <v/>
      </c>
      <c r="T4916" s="84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4" t="str">
        <f t="shared" si="539"/>
        <v/>
      </c>
      <c r="B4917" s="84" t="str">
        <f t="shared" si="540"/>
        <v/>
      </c>
      <c r="S4917" s="84" t="str">
        <f t="shared" si="534"/>
        <v/>
      </c>
      <c r="T4917" s="84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4" t="str">
        <f t="shared" si="539"/>
        <v/>
      </c>
      <c r="B4918" s="84" t="str">
        <f t="shared" si="540"/>
        <v/>
      </c>
      <c r="S4918" s="84" t="str">
        <f t="shared" si="534"/>
        <v/>
      </c>
      <c r="T4918" s="84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4" t="str">
        <f t="shared" si="539"/>
        <v/>
      </c>
      <c r="B4919" s="84" t="str">
        <f t="shared" si="540"/>
        <v/>
      </c>
      <c r="S4919" s="84" t="str">
        <f t="shared" si="534"/>
        <v/>
      </c>
      <c r="T4919" s="84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4" t="str">
        <f t="shared" si="539"/>
        <v/>
      </c>
      <c r="B4920" s="84" t="str">
        <f t="shared" si="540"/>
        <v/>
      </c>
      <c r="S4920" s="84" t="str">
        <f t="shared" si="534"/>
        <v/>
      </c>
      <c r="T4920" s="84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4" t="str">
        <f t="shared" si="539"/>
        <v/>
      </c>
      <c r="B4921" s="84" t="str">
        <f t="shared" si="540"/>
        <v/>
      </c>
      <c r="S4921" s="84" t="str">
        <f t="shared" si="534"/>
        <v/>
      </c>
      <c r="T4921" s="84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4" t="str">
        <f t="shared" si="539"/>
        <v/>
      </c>
      <c r="B4922" s="84" t="str">
        <f t="shared" si="540"/>
        <v/>
      </c>
      <c r="S4922" s="84" t="str">
        <f t="shared" si="534"/>
        <v/>
      </c>
      <c r="T4922" s="84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4" t="str">
        <f t="shared" si="539"/>
        <v/>
      </c>
      <c r="B4923" s="84" t="str">
        <f t="shared" si="540"/>
        <v/>
      </c>
      <c r="S4923" s="84" t="str">
        <f t="shared" si="534"/>
        <v/>
      </c>
      <c r="T4923" s="84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4" t="str">
        <f t="shared" si="539"/>
        <v/>
      </c>
      <c r="B4924" s="84" t="str">
        <f t="shared" si="540"/>
        <v/>
      </c>
      <c r="S4924" s="84" t="str">
        <f t="shared" si="534"/>
        <v/>
      </c>
      <c r="T4924" s="84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4" t="str">
        <f t="shared" si="539"/>
        <v/>
      </c>
      <c r="B4925" s="84" t="str">
        <f t="shared" si="540"/>
        <v/>
      </c>
      <c r="S4925" s="84" t="str">
        <f t="shared" si="534"/>
        <v/>
      </c>
      <c r="T4925" s="84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4" t="str">
        <f t="shared" si="539"/>
        <v/>
      </c>
      <c r="B4926" s="84" t="str">
        <f t="shared" si="540"/>
        <v/>
      </c>
      <c r="S4926" s="84" t="str">
        <f t="shared" si="534"/>
        <v/>
      </c>
      <c r="T4926" s="84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4" t="str">
        <f t="shared" si="539"/>
        <v/>
      </c>
      <c r="B4927" s="84" t="str">
        <f t="shared" si="540"/>
        <v/>
      </c>
      <c r="S4927" s="84" t="str">
        <f t="shared" si="534"/>
        <v/>
      </c>
      <c r="T4927" s="84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4" t="str">
        <f t="shared" si="539"/>
        <v/>
      </c>
      <c r="B4928" s="84" t="str">
        <f t="shared" si="540"/>
        <v/>
      </c>
      <c r="S4928" s="84" t="str">
        <f t="shared" si="534"/>
        <v/>
      </c>
      <c r="T4928" s="84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4" t="str">
        <f t="shared" si="539"/>
        <v/>
      </c>
      <c r="B4929" s="84" t="str">
        <f t="shared" si="540"/>
        <v/>
      </c>
      <c r="S4929" s="84" t="str">
        <f t="shared" si="534"/>
        <v/>
      </c>
      <c r="T4929" s="84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4" t="str">
        <f t="shared" si="539"/>
        <v/>
      </c>
      <c r="B4930" s="84" t="str">
        <f t="shared" si="540"/>
        <v/>
      </c>
      <c r="S4930" s="84" t="str">
        <f t="shared" ref="S4930:S4993" si="541">IF(A4930&lt;&gt;"",IF(FIND(" ",G4930)&gt;=1,MID(G4930,FIND(" ",G4930)+1,LEN(G4930)),""),"")</f>
        <v/>
      </c>
      <c r="T4930" s="84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4" t="str">
        <f t="shared" si="539"/>
        <v/>
      </c>
      <c r="B4931" s="84" t="str">
        <f t="shared" si="540"/>
        <v/>
      </c>
      <c r="S4931" s="84" t="str">
        <f t="shared" si="541"/>
        <v/>
      </c>
      <c r="T4931" s="84" t="str">
        <f t="shared" ref="T4931:T4994" si="542">IF(H4931&lt;&gt;"",H4931,"")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4" t="str">
        <f t="shared" si="539"/>
        <v/>
      </c>
      <c r="B4932" s="84" t="str">
        <f t="shared" si="540"/>
        <v/>
      </c>
      <c r="S4932" s="84" t="str">
        <f t="shared" si="541"/>
        <v/>
      </c>
      <c r="T4932" s="84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4" t="str">
        <f t="shared" si="539"/>
        <v/>
      </c>
      <c r="B4933" s="84" t="str">
        <f t="shared" si="540"/>
        <v/>
      </c>
      <c r="S4933" s="84" t="str">
        <f t="shared" si="541"/>
        <v/>
      </c>
      <c r="T4933" s="84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4" t="str">
        <f t="shared" si="539"/>
        <v/>
      </c>
      <c r="B4934" s="84" t="str">
        <f t="shared" si="540"/>
        <v/>
      </c>
      <c r="S4934" s="84" t="str">
        <f t="shared" si="541"/>
        <v/>
      </c>
      <c r="T4934" s="84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4" t="str">
        <f t="shared" si="539"/>
        <v/>
      </c>
      <c r="B4935" s="84" t="str">
        <f t="shared" si="540"/>
        <v/>
      </c>
      <c r="S4935" s="84" t="str">
        <f t="shared" si="541"/>
        <v/>
      </c>
      <c r="T4935" s="84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4" t="str">
        <f t="shared" si="539"/>
        <v/>
      </c>
      <c r="B4936" s="84" t="str">
        <f t="shared" si="540"/>
        <v/>
      </c>
      <c r="S4936" s="84" t="str">
        <f t="shared" si="541"/>
        <v/>
      </c>
      <c r="T4936" s="84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4" t="str">
        <f t="shared" si="539"/>
        <v/>
      </c>
      <c r="B4937" s="84" t="str">
        <f t="shared" si="540"/>
        <v/>
      </c>
      <c r="S4937" s="84" t="str">
        <f t="shared" si="541"/>
        <v/>
      </c>
      <c r="T4937" s="84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4" t="str">
        <f t="shared" si="539"/>
        <v/>
      </c>
      <c r="B4938" s="84" t="str">
        <f t="shared" si="540"/>
        <v/>
      </c>
      <c r="S4938" s="84" t="str">
        <f t="shared" si="541"/>
        <v/>
      </c>
      <c r="T4938" s="84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4" t="str">
        <f t="shared" si="539"/>
        <v/>
      </c>
      <c r="B4939" s="84" t="str">
        <f t="shared" si="540"/>
        <v/>
      </c>
      <c r="S4939" s="84" t="str">
        <f t="shared" si="541"/>
        <v/>
      </c>
      <c r="T4939" s="84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4" t="str">
        <f t="shared" si="539"/>
        <v/>
      </c>
      <c r="B4940" s="84" t="str">
        <f t="shared" si="540"/>
        <v/>
      </c>
      <c r="S4940" s="84" t="str">
        <f t="shared" si="541"/>
        <v/>
      </c>
      <c r="T4940" s="84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4" t="str">
        <f t="shared" si="539"/>
        <v/>
      </c>
      <c r="B4941" s="84" t="str">
        <f t="shared" si="540"/>
        <v/>
      </c>
      <c r="S4941" s="84" t="str">
        <f t="shared" si="541"/>
        <v/>
      </c>
      <c r="T4941" s="84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4" t="str">
        <f t="shared" si="539"/>
        <v/>
      </c>
      <c r="B4942" s="84" t="str">
        <f t="shared" si="540"/>
        <v/>
      </c>
      <c r="S4942" s="84" t="str">
        <f t="shared" si="541"/>
        <v/>
      </c>
      <c r="T4942" s="84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4" t="str">
        <f t="shared" si="539"/>
        <v/>
      </c>
      <c r="B4943" s="84" t="str">
        <f t="shared" si="540"/>
        <v/>
      </c>
      <c r="S4943" s="84" t="str">
        <f t="shared" si="541"/>
        <v/>
      </c>
      <c r="T4943" s="84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4" t="str">
        <f t="shared" si="539"/>
        <v/>
      </c>
      <c r="B4944" s="84" t="str">
        <f t="shared" si="540"/>
        <v/>
      </c>
      <c r="S4944" s="84" t="str">
        <f t="shared" si="541"/>
        <v/>
      </c>
      <c r="T4944" s="84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4" t="str">
        <f t="shared" si="539"/>
        <v/>
      </c>
      <c r="B4945" s="84" t="str">
        <f t="shared" si="540"/>
        <v/>
      </c>
      <c r="S4945" s="84" t="str">
        <f t="shared" si="541"/>
        <v/>
      </c>
      <c r="T4945" s="84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4" t="str">
        <f t="shared" si="539"/>
        <v/>
      </c>
      <c r="B4946" s="84" t="str">
        <f t="shared" si="540"/>
        <v/>
      </c>
      <c r="S4946" s="84" t="str">
        <f t="shared" si="541"/>
        <v/>
      </c>
      <c r="T4946" s="84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4" t="str">
        <f t="shared" si="539"/>
        <v/>
      </c>
      <c r="B4947" s="84" t="str">
        <f t="shared" si="540"/>
        <v/>
      </c>
      <c r="S4947" s="84" t="str">
        <f t="shared" si="541"/>
        <v/>
      </c>
      <c r="T4947" s="84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4" t="str">
        <f t="shared" si="539"/>
        <v/>
      </c>
      <c r="B4948" s="84" t="str">
        <f t="shared" si="540"/>
        <v/>
      </c>
      <c r="S4948" s="84" t="str">
        <f t="shared" si="541"/>
        <v/>
      </c>
      <c r="T4948" s="84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4" t="str">
        <f t="shared" si="539"/>
        <v/>
      </c>
      <c r="B4949" s="84" t="str">
        <f t="shared" si="540"/>
        <v/>
      </c>
      <c r="S4949" s="84" t="str">
        <f t="shared" si="541"/>
        <v/>
      </c>
      <c r="T4949" s="84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4" t="str">
        <f t="shared" si="539"/>
        <v/>
      </c>
      <c r="B4950" s="84" t="str">
        <f t="shared" si="540"/>
        <v/>
      </c>
      <c r="S4950" s="84" t="str">
        <f t="shared" si="541"/>
        <v/>
      </c>
      <c r="T4950" s="84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4" t="str">
        <f t="shared" si="539"/>
        <v/>
      </c>
      <c r="B4951" s="84" t="str">
        <f t="shared" si="540"/>
        <v/>
      </c>
      <c r="S4951" s="84" t="str">
        <f t="shared" si="541"/>
        <v/>
      </c>
      <c r="T4951" s="84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4" t="str">
        <f t="shared" si="539"/>
        <v/>
      </c>
      <c r="B4952" s="84" t="str">
        <f t="shared" si="540"/>
        <v/>
      </c>
      <c r="S4952" s="84" t="str">
        <f t="shared" si="541"/>
        <v/>
      </c>
      <c r="T4952" s="84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4" t="str">
        <f t="shared" si="539"/>
        <v/>
      </c>
      <c r="B4953" s="84" t="str">
        <f t="shared" si="540"/>
        <v/>
      </c>
      <c r="S4953" s="84" t="str">
        <f t="shared" si="541"/>
        <v/>
      </c>
      <c r="T4953" s="84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4" t="str">
        <f t="shared" si="539"/>
        <v/>
      </c>
      <c r="B4954" s="84" t="str">
        <f t="shared" si="540"/>
        <v/>
      </c>
      <c r="S4954" s="84" t="str">
        <f t="shared" si="541"/>
        <v/>
      </c>
      <c r="T4954" s="84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4" t="str">
        <f t="shared" si="539"/>
        <v/>
      </c>
      <c r="B4955" s="84" t="str">
        <f t="shared" si="540"/>
        <v/>
      </c>
      <c r="S4955" s="84" t="str">
        <f t="shared" si="541"/>
        <v/>
      </c>
      <c r="T4955" s="84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4" t="str">
        <f t="shared" si="539"/>
        <v/>
      </c>
      <c r="B4956" s="84" t="str">
        <f t="shared" si="540"/>
        <v/>
      </c>
      <c r="S4956" s="84" t="str">
        <f t="shared" si="541"/>
        <v/>
      </c>
      <c r="T4956" s="84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4" t="str">
        <f t="shared" si="539"/>
        <v/>
      </c>
      <c r="B4957" s="84" t="str">
        <f t="shared" si="540"/>
        <v/>
      </c>
      <c r="S4957" s="84" t="str">
        <f t="shared" si="541"/>
        <v/>
      </c>
      <c r="T4957" s="84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4" t="str">
        <f t="shared" si="539"/>
        <v/>
      </c>
      <c r="B4958" s="84" t="str">
        <f t="shared" si="540"/>
        <v/>
      </c>
      <c r="S4958" s="84" t="str">
        <f t="shared" si="541"/>
        <v/>
      </c>
      <c r="T4958" s="84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4" t="str">
        <f t="shared" si="539"/>
        <v/>
      </c>
      <c r="B4959" s="84" t="str">
        <f t="shared" si="540"/>
        <v/>
      </c>
      <c r="S4959" s="84" t="str">
        <f t="shared" si="541"/>
        <v/>
      </c>
      <c r="T4959" s="84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4" t="str">
        <f t="shared" si="539"/>
        <v/>
      </c>
      <c r="B4960" s="84" t="str">
        <f t="shared" si="540"/>
        <v/>
      </c>
      <c r="S4960" s="84" t="str">
        <f t="shared" si="541"/>
        <v/>
      </c>
      <c r="T4960" s="84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4" t="str">
        <f t="shared" ref="A4961:A5024" si="546">IF(G4961&amp;Q4961&lt;&gt;"",IF(FIND(" ",G4961)&gt;=1,MID(G4961,1,FIND(" ",G4961)-1)&amp;Q4961,G4961&amp;Q4961),"")</f>
        <v/>
      </c>
      <c r="B4961" s="84" t="str">
        <f t="shared" ref="B4961:B5024" si="547">IF(C4961&lt;&gt;"",LEFT(C4961,9),"")</f>
        <v/>
      </c>
      <c r="S4961" s="84" t="str">
        <f t="shared" si="541"/>
        <v/>
      </c>
      <c r="T4961" s="84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4" t="str">
        <f t="shared" si="546"/>
        <v/>
      </c>
      <c r="B4962" s="84" t="str">
        <f t="shared" si="547"/>
        <v/>
      </c>
      <c r="S4962" s="84" t="str">
        <f t="shared" si="541"/>
        <v/>
      </c>
      <c r="T4962" s="84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4" t="str">
        <f t="shared" si="546"/>
        <v/>
      </c>
      <c r="B4963" s="84" t="str">
        <f t="shared" si="547"/>
        <v/>
      </c>
      <c r="S4963" s="84" t="str">
        <f t="shared" si="541"/>
        <v/>
      </c>
      <c r="T4963" s="84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4" t="str">
        <f t="shared" si="546"/>
        <v/>
      </c>
      <c r="B4964" s="84" t="str">
        <f t="shared" si="547"/>
        <v/>
      </c>
      <c r="S4964" s="84" t="str">
        <f t="shared" si="541"/>
        <v/>
      </c>
      <c r="T4964" s="84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4" t="str">
        <f t="shared" si="546"/>
        <v/>
      </c>
      <c r="B4965" s="84" t="str">
        <f t="shared" si="547"/>
        <v/>
      </c>
      <c r="S4965" s="84" t="str">
        <f t="shared" si="541"/>
        <v/>
      </c>
      <c r="T4965" s="84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4" t="str">
        <f t="shared" si="546"/>
        <v/>
      </c>
      <c r="B4966" s="84" t="str">
        <f t="shared" si="547"/>
        <v/>
      </c>
      <c r="S4966" s="84" t="str">
        <f t="shared" si="541"/>
        <v/>
      </c>
      <c r="T4966" s="84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4" t="str">
        <f t="shared" si="546"/>
        <v/>
      </c>
      <c r="B4967" s="84" t="str">
        <f t="shared" si="547"/>
        <v/>
      </c>
      <c r="S4967" s="84" t="str">
        <f t="shared" si="541"/>
        <v/>
      </c>
      <c r="T4967" s="84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4" t="str">
        <f t="shared" si="546"/>
        <v/>
      </c>
      <c r="B4968" s="84" t="str">
        <f t="shared" si="547"/>
        <v/>
      </c>
      <c r="S4968" s="84" t="str">
        <f t="shared" si="541"/>
        <v/>
      </c>
      <c r="T4968" s="84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4" t="str">
        <f t="shared" si="546"/>
        <v/>
      </c>
      <c r="B4969" s="84" t="str">
        <f t="shared" si="547"/>
        <v/>
      </c>
      <c r="S4969" s="84" t="str">
        <f t="shared" si="541"/>
        <v/>
      </c>
      <c r="T4969" s="84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4" t="str">
        <f t="shared" si="546"/>
        <v/>
      </c>
      <c r="B4970" s="84" t="str">
        <f t="shared" si="547"/>
        <v/>
      </c>
      <c r="S4970" s="84" t="str">
        <f t="shared" si="541"/>
        <v/>
      </c>
      <c r="T4970" s="84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4" t="str">
        <f t="shared" si="546"/>
        <v/>
      </c>
      <c r="B4971" s="84" t="str">
        <f t="shared" si="547"/>
        <v/>
      </c>
      <c r="S4971" s="84" t="str">
        <f t="shared" si="541"/>
        <v/>
      </c>
      <c r="T4971" s="84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4" t="str">
        <f t="shared" si="546"/>
        <v/>
      </c>
      <c r="B4972" s="84" t="str">
        <f t="shared" si="547"/>
        <v/>
      </c>
      <c r="S4972" s="84" t="str">
        <f t="shared" si="541"/>
        <v/>
      </c>
      <c r="T4972" s="84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4" t="str">
        <f t="shared" si="546"/>
        <v/>
      </c>
      <c r="B4973" s="84" t="str">
        <f t="shared" si="547"/>
        <v/>
      </c>
      <c r="S4973" s="84" t="str">
        <f t="shared" si="541"/>
        <v/>
      </c>
      <c r="T4973" s="84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4" t="str">
        <f t="shared" si="546"/>
        <v/>
      </c>
      <c r="B4974" s="84" t="str">
        <f t="shared" si="547"/>
        <v/>
      </c>
      <c r="S4974" s="84" t="str">
        <f t="shared" si="541"/>
        <v/>
      </c>
      <c r="T4974" s="84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4" t="str">
        <f t="shared" si="546"/>
        <v/>
      </c>
      <c r="B4975" s="84" t="str">
        <f t="shared" si="547"/>
        <v/>
      </c>
      <c r="S4975" s="84" t="str">
        <f t="shared" si="541"/>
        <v/>
      </c>
      <c r="T4975" s="84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4" t="str">
        <f t="shared" si="546"/>
        <v/>
      </c>
      <c r="B4976" s="84" t="str">
        <f t="shared" si="547"/>
        <v/>
      </c>
      <c r="S4976" s="84" t="str">
        <f t="shared" si="541"/>
        <v/>
      </c>
      <c r="T4976" s="84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4" t="str">
        <f t="shared" si="546"/>
        <v/>
      </c>
      <c r="B4977" s="84" t="str">
        <f t="shared" si="547"/>
        <v/>
      </c>
      <c r="S4977" s="84" t="str">
        <f t="shared" si="541"/>
        <v/>
      </c>
      <c r="T4977" s="84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4" t="str">
        <f t="shared" si="546"/>
        <v/>
      </c>
      <c r="B4978" s="84" t="str">
        <f t="shared" si="547"/>
        <v/>
      </c>
      <c r="S4978" s="84" t="str">
        <f t="shared" si="541"/>
        <v/>
      </c>
      <c r="T4978" s="84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4" t="str">
        <f t="shared" si="546"/>
        <v/>
      </c>
      <c r="B4979" s="84" t="str">
        <f t="shared" si="547"/>
        <v/>
      </c>
      <c r="S4979" s="84" t="str">
        <f t="shared" si="541"/>
        <v/>
      </c>
      <c r="T4979" s="84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4" t="str">
        <f t="shared" si="546"/>
        <v/>
      </c>
      <c r="B4980" s="84" t="str">
        <f t="shared" si="547"/>
        <v/>
      </c>
      <c r="S4980" s="84" t="str">
        <f t="shared" si="541"/>
        <v/>
      </c>
      <c r="T4980" s="84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4" t="str">
        <f t="shared" si="546"/>
        <v/>
      </c>
      <c r="B4981" s="84" t="str">
        <f t="shared" si="547"/>
        <v/>
      </c>
      <c r="S4981" s="84" t="str">
        <f t="shared" si="541"/>
        <v/>
      </c>
      <c r="T4981" s="84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4" t="str">
        <f t="shared" si="546"/>
        <v/>
      </c>
      <c r="B4982" s="84" t="str">
        <f t="shared" si="547"/>
        <v/>
      </c>
      <c r="S4982" s="84" t="str">
        <f t="shared" si="541"/>
        <v/>
      </c>
      <c r="T4982" s="84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4" t="str">
        <f t="shared" si="546"/>
        <v/>
      </c>
      <c r="B4983" s="84" t="str">
        <f t="shared" si="547"/>
        <v/>
      </c>
      <c r="S4983" s="84" t="str">
        <f t="shared" si="541"/>
        <v/>
      </c>
      <c r="T4983" s="84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4" t="str">
        <f t="shared" si="546"/>
        <v/>
      </c>
      <c r="B4984" s="84" t="str">
        <f t="shared" si="547"/>
        <v/>
      </c>
      <c r="S4984" s="84" t="str">
        <f t="shared" si="541"/>
        <v/>
      </c>
      <c r="T4984" s="84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4" t="str">
        <f t="shared" si="546"/>
        <v/>
      </c>
      <c r="B4985" s="84" t="str">
        <f t="shared" si="547"/>
        <v/>
      </c>
      <c r="S4985" s="84" t="str">
        <f t="shared" si="541"/>
        <v/>
      </c>
      <c r="T4985" s="84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4" t="str">
        <f t="shared" si="546"/>
        <v/>
      </c>
      <c r="B4986" s="84" t="str">
        <f t="shared" si="547"/>
        <v/>
      </c>
      <c r="S4986" s="84" t="str">
        <f t="shared" si="541"/>
        <v/>
      </c>
      <c r="T4986" s="84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4" t="str">
        <f t="shared" si="546"/>
        <v/>
      </c>
      <c r="B4987" s="84" t="str">
        <f t="shared" si="547"/>
        <v/>
      </c>
      <c r="S4987" s="84" t="str">
        <f t="shared" si="541"/>
        <v/>
      </c>
      <c r="T4987" s="84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4" t="str">
        <f t="shared" si="546"/>
        <v/>
      </c>
      <c r="B4988" s="84" t="str">
        <f t="shared" si="547"/>
        <v/>
      </c>
      <c r="S4988" s="84" t="str">
        <f t="shared" si="541"/>
        <v/>
      </c>
      <c r="T4988" s="84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4" t="str">
        <f t="shared" si="546"/>
        <v/>
      </c>
      <c r="B4989" s="84" t="str">
        <f t="shared" si="547"/>
        <v/>
      </c>
      <c r="S4989" s="84" t="str">
        <f t="shared" si="541"/>
        <v/>
      </c>
      <c r="T4989" s="84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4" t="str">
        <f t="shared" si="546"/>
        <v/>
      </c>
      <c r="B4990" s="84" t="str">
        <f t="shared" si="547"/>
        <v/>
      </c>
      <c r="S4990" s="84" t="str">
        <f t="shared" si="541"/>
        <v/>
      </c>
      <c r="T4990" s="84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4" t="str">
        <f t="shared" si="546"/>
        <v/>
      </c>
      <c r="B4991" s="84" t="str">
        <f t="shared" si="547"/>
        <v/>
      </c>
      <c r="S4991" s="84" t="str">
        <f t="shared" si="541"/>
        <v/>
      </c>
      <c r="T4991" s="84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4" t="str">
        <f t="shared" si="546"/>
        <v/>
      </c>
      <c r="B4992" s="84" t="str">
        <f t="shared" si="547"/>
        <v/>
      </c>
      <c r="S4992" s="84" t="str">
        <f t="shared" si="541"/>
        <v/>
      </c>
      <c r="T4992" s="84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4" t="str">
        <f t="shared" si="546"/>
        <v/>
      </c>
      <c r="B4993" s="84" t="str">
        <f t="shared" si="547"/>
        <v/>
      </c>
      <c r="S4993" s="84" t="str">
        <f t="shared" si="541"/>
        <v/>
      </c>
      <c r="T4993" s="84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4" t="str">
        <f t="shared" si="546"/>
        <v/>
      </c>
      <c r="B4994" s="84" t="str">
        <f t="shared" si="547"/>
        <v/>
      </c>
      <c r="S4994" s="84" t="str">
        <f t="shared" ref="S4994:S5057" si="548">IF(A4994&lt;&gt;"",IF(FIND(" ",G4994)&gt;=1,MID(G4994,FIND(" ",G4994)+1,LEN(G4994)),""),"")</f>
        <v/>
      </c>
      <c r="T4994" s="84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4" t="str">
        <f t="shared" si="546"/>
        <v/>
      </c>
      <c r="B4995" s="84" t="str">
        <f t="shared" si="547"/>
        <v/>
      </c>
      <c r="S4995" s="84" t="str">
        <f t="shared" si="548"/>
        <v/>
      </c>
      <c r="T4995" s="84" t="str">
        <f t="shared" ref="T4995:T5058" si="549">IF(H4995&lt;&gt;"",H4995,"")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4" t="str">
        <f t="shared" si="546"/>
        <v/>
      </c>
      <c r="B4996" s="84" t="str">
        <f t="shared" si="547"/>
        <v/>
      </c>
      <c r="S4996" s="84" t="str">
        <f t="shared" si="548"/>
        <v/>
      </c>
      <c r="T4996" s="84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4" t="str">
        <f t="shared" si="546"/>
        <v/>
      </c>
      <c r="B4997" s="84" t="str">
        <f t="shared" si="547"/>
        <v/>
      </c>
      <c r="S4997" s="84" t="str">
        <f t="shared" si="548"/>
        <v/>
      </c>
      <c r="T4997" s="84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4" t="str">
        <f t="shared" si="546"/>
        <v/>
      </c>
      <c r="B4998" s="84" t="str">
        <f t="shared" si="547"/>
        <v/>
      </c>
      <c r="S4998" s="84" t="str">
        <f t="shared" si="548"/>
        <v/>
      </c>
      <c r="T4998" s="84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4" t="str">
        <f t="shared" si="546"/>
        <v/>
      </c>
      <c r="B4999" s="84" t="str">
        <f t="shared" si="547"/>
        <v/>
      </c>
      <c r="S4999" s="84" t="str">
        <f t="shared" si="548"/>
        <v/>
      </c>
      <c r="T4999" s="84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4" t="str">
        <f t="shared" si="546"/>
        <v/>
      </c>
      <c r="B5000" s="84" t="str">
        <f t="shared" si="547"/>
        <v/>
      </c>
      <c r="S5000" s="84" t="str">
        <f t="shared" si="548"/>
        <v/>
      </c>
      <c r="T5000" s="84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4" t="str">
        <f t="shared" si="546"/>
        <v/>
      </c>
      <c r="B5001" s="84" t="str">
        <f t="shared" si="547"/>
        <v/>
      </c>
      <c r="S5001" s="84" t="str">
        <f t="shared" si="548"/>
        <v/>
      </c>
      <c r="T5001" s="84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4" t="str">
        <f t="shared" si="546"/>
        <v/>
      </c>
      <c r="B5002" s="84" t="str">
        <f t="shared" si="547"/>
        <v/>
      </c>
      <c r="S5002" s="84" t="str">
        <f t="shared" si="548"/>
        <v/>
      </c>
      <c r="T5002" s="84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4" t="str">
        <f t="shared" si="546"/>
        <v/>
      </c>
      <c r="B5003" s="84" t="str">
        <f t="shared" si="547"/>
        <v/>
      </c>
      <c r="S5003" s="84" t="str">
        <f t="shared" si="548"/>
        <v/>
      </c>
      <c r="T5003" s="84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4" t="str">
        <f t="shared" si="546"/>
        <v/>
      </c>
      <c r="B5004" s="84" t="str">
        <f t="shared" si="547"/>
        <v/>
      </c>
      <c r="S5004" s="84" t="str">
        <f t="shared" si="548"/>
        <v/>
      </c>
      <c r="T5004" s="84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4" t="str">
        <f t="shared" si="546"/>
        <v/>
      </c>
      <c r="B5005" s="84" t="str">
        <f t="shared" si="547"/>
        <v/>
      </c>
      <c r="S5005" s="84" t="str">
        <f t="shared" si="548"/>
        <v/>
      </c>
      <c r="T5005" s="84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4" t="str">
        <f t="shared" si="546"/>
        <v/>
      </c>
      <c r="B5006" s="84" t="str">
        <f t="shared" si="547"/>
        <v/>
      </c>
      <c r="S5006" s="84" t="str">
        <f t="shared" si="548"/>
        <v/>
      </c>
      <c r="T5006" s="84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4" t="str">
        <f t="shared" si="546"/>
        <v/>
      </c>
      <c r="B5007" s="84" t="str">
        <f t="shared" si="547"/>
        <v/>
      </c>
      <c r="S5007" s="84" t="str">
        <f t="shared" si="548"/>
        <v/>
      </c>
      <c r="T5007" s="84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4" t="str">
        <f t="shared" si="546"/>
        <v/>
      </c>
      <c r="B5008" s="84" t="str">
        <f t="shared" si="547"/>
        <v/>
      </c>
      <c r="S5008" s="84" t="str">
        <f t="shared" si="548"/>
        <v/>
      </c>
      <c r="T5008" s="84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4" t="str">
        <f t="shared" si="546"/>
        <v/>
      </c>
      <c r="B5009" s="84" t="str">
        <f t="shared" si="547"/>
        <v/>
      </c>
      <c r="S5009" s="84" t="str">
        <f t="shared" si="548"/>
        <v/>
      </c>
      <c r="T5009" s="84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4" t="str">
        <f t="shared" si="546"/>
        <v/>
      </c>
      <c r="B5010" s="84" t="str">
        <f t="shared" si="547"/>
        <v/>
      </c>
      <c r="S5010" s="84" t="str">
        <f t="shared" si="548"/>
        <v/>
      </c>
      <c r="T5010" s="84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4" t="str">
        <f t="shared" si="546"/>
        <v/>
      </c>
      <c r="B5011" s="84" t="str">
        <f t="shared" si="547"/>
        <v/>
      </c>
      <c r="S5011" s="84" t="str">
        <f t="shared" si="548"/>
        <v/>
      </c>
      <c r="T5011" s="84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4" t="str">
        <f t="shared" si="546"/>
        <v/>
      </c>
      <c r="B5012" s="84" t="str">
        <f t="shared" si="547"/>
        <v/>
      </c>
      <c r="S5012" s="84" t="str">
        <f t="shared" si="548"/>
        <v/>
      </c>
      <c r="T5012" s="84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4" t="str">
        <f t="shared" si="546"/>
        <v/>
      </c>
      <c r="B5013" s="84" t="str">
        <f t="shared" si="547"/>
        <v/>
      </c>
      <c r="S5013" s="84" t="str">
        <f t="shared" si="548"/>
        <v/>
      </c>
      <c r="T5013" s="84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4" t="str">
        <f t="shared" si="546"/>
        <v/>
      </c>
      <c r="B5014" s="84" t="str">
        <f t="shared" si="547"/>
        <v/>
      </c>
      <c r="S5014" s="84" t="str">
        <f t="shared" si="548"/>
        <v/>
      </c>
      <c r="T5014" s="84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4" t="str">
        <f t="shared" si="546"/>
        <v/>
      </c>
      <c r="B5015" s="84" t="str">
        <f t="shared" si="547"/>
        <v/>
      </c>
      <c r="S5015" s="84" t="str">
        <f t="shared" si="548"/>
        <v/>
      </c>
      <c r="T5015" s="84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4" t="str">
        <f t="shared" si="546"/>
        <v/>
      </c>
      <c r="B5016" s="84" t="str">
        <f t="shared" si="547"/>
        <v/>
      </c>
      <c r="S5016" s="84" t="str">
        <f t="shared" si="548"/>
        <v/>
      </c>
      <c r="T5016" s="84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4" t="str">
        <f t="shared" si="546"/>
        <v/>
      </c>
      <c r="B5017" s="84" t="str">
        <f t="shared" si="547"/>
        <v/>
      </c>
      <c r="S5017" s="84" t="str">
        <f t="shared" si="548"/>
        <v/>
      </c>
      <c r="T5017" s="84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4" t="str">
        <f t="shared" si="546"/>
        <v/>
      </c>
      <c r="B5018" s="84" t="str">
        <f t="shared" si="547"/>
        <v/>
      </c>
      <c r="S5018" s="84" t="str">
        <f t="shared" si="548"/>
        <v/>
      </c>
      <c r="T5018" s="84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4" t="str">
        <f t="shared" si="546"/>
        <v/>
      </c>
      <c r="B5019" s="84" t="str">
        <f t="shared" si="547"/>
        <v/>
      </c>
      <c r="S5019" s="84" t="str">
        <f t="shared" si="548"/>
        <v/>
      </c>
      <c r="T5019" s="84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4" t="str">
        <f t="shared" si="546"/>
        <v/>
      </c>
      <c r="B5020" s="84" t="str">
        <f t="shared" si="547"/>
        <v/>
      </c>
      <c r="S5020" s="84" t="str">
        <f t="shared" si="548"/>
        <v/>
      </c>
      <c r="T5020" s="84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4" t="str">
        <f t="shared" si="546"/>
        <v/>
      </c>
      <c r="B5021" s="84" t="str">
        <f t="shared" si="547"/>
        <v/>
      </c>
      <c r="S5021" s="84" t="str">
        <f t="shared" si="548"/>
        <v/>
      </c>
      <c r="T5021" s="84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4" t="str">
        <f t="shared" si="546"/>
        <v/>
      </c>
      <c r="B5022" s="84" t="str">
        <f t="shared" si="547"/>
        <v/>
      </c>
      <c r="S5022" s="84" t="str">
        <f t="shared" si="548"/>
        <v/>
      </c>
      <c r="T5022" s="84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4" t="str">
        <f t="shared" si="546"/>
        <v/>
      </c>
      <c r="B5023" s="84" t="str">
        <f t="shared" si="547"/>
        <v/>
      </c>
      <c r="S5023" s="84" t="str">
        <f t="shared" si="548"/>
        <v/>
      </c>
      <c r="T5023" s="84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4" t="str">
        <f t="shared" si="546"/>
        <v/>
      </c>
      <c r="B5024" s="84" t="str">
        <f t="shared" si="547"/>
        <v/>
      </c>
      <c r="S5024" s="84" t="str">
        <f t="shared" si="548"/>
        <v/>
      </c>
      <c r="T5024" s="84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4" t="str">
        <f t="shared" ref="A5025:A5088" si="553">IF(G5025&amp;Q5025&lt;&gt;"",IF(FIND(" ",G5025)&gt;=1,MID(G5025,1,FIND(" ",G5025)-1)&amp;Q5025,G5025&amp;Q5025),"")</f>
        <v/>
      </c>
      <c r="B5025" s="84" t="str">
        <f t="shared" ref="B5025:B5088" si="554">IF(C5025&lt;&gt;"",LEFT(C5025,9),"")</f>
        <v/>
      </c>
      <c r="S5025" s="84" t="str">
        <f t="shared" si="548"/>
        <v/>
      </c>
      <c r="T5025" s="84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4" t="str">
        <f t="shared" si="553"/>
        <v/>
      </c>
      <c r="B5026" s="84" t="str">
        <f t="shared" si="554"/>
        <v/>
      </c>
      <c r="S5026" s="84" t="str">
        <f t="shared" si="548"/>
        <v/>
      </c>
      <c r="T5026" s="84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4" t="str">
        <f t="shared" si="553"/>
        <v/>
      </c>
      <c r="B5027" s="84" t="str">
        <f t="shared" si="554"/>
        <v/>
      </c>
      <c r="S5027" s="84" t="str">
        <f t="shared" si="548"/>
        <v/>
      </c>
      <c r="T5027" s="84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4" t="str">
        <f t="shared" si="553"/>
        <v/>
      </c>
      <c r="B5028" s="84" t="str">
        <f t="shared" si="554"/>
        <v/>
      </c>
      <c r="S5028" s="84" t="str">
        <f t="shared" si="548"/>
        <v/>
      </c>
      <c r="T5028" s="84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4" t="str">
        <f t="shared" si="553"/>
        <v/>
      </c>
      <c r="B5029" s="84" t="str">
        <f t="shared" si="554"/>
        <v/>
      </c>
      <c r="S5029" s="84" t="str">
        <f t="shared" si="548"/>
        <v/>
      </c>
      <c r="T5029" s="84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4" t="str">
        <f t="shared" si="553"/>
        <v/>
      </c>
      <c r="B5030" s="84" t="str">
        <f t="shared" si="554"/>
        <v/>
      </c>
      <c r="S5030" s="84" t="str">
        <f t="shared" si="548"/>
        <v/>
      </c>
      <c r="T5030" s="84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4" t="str">
        <f t="shared" si="553"/>
        <v/>
      </c>
      <c r="B5031" s="84" t="str">
        <f t="shared" si="554"/>
        <v/>
      </c>
      <c r="S5031" s="84" t="str">
        <f t="shared" si="548"/>
        <v/>
      </c>
      <c r="T5031" s="84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4" t="str">
        <f t="shared" si="553"/>
        <v/>
      </c>
      <c r="B5032" s="84" t="str">
        <f t="shared" si="554"/>
        <v/>
      </c>
      <c r="S5032" s="84" t="str">
        <f t="shared" si="548"/>
        <v/>
      </c>
      <c r="T5032" s="84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4" t="str">
        <f t="shared" si="553"/>
        <v/>
      </c>
      <c r="B5033" s="84" t="str">
        <f t="shared" si="554"/>
        <v/>
      </c>
      <c r="S5033" s="84" t="str">
        <f t="shared" si="548"/>
        <v/>
      </c>
      <c r="T5033" s="84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4" t="str">
        <f t="shared" si="553"/>
        <v/>
      </c>
      <c r="B5034" s="84" t="str">
        <f t="shared" si="554"/>
        <v/>
      </c>
      <c r="S5034" s="84" t="str">
        <f t="shared" si="548"/>
        <v/>
      </c>
      <c r="T5034" s="84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4" t="str">
        <f t="shared" si="553"/>
        <v/>
      </c>
      <c r="B5035" s="84" t="str">
        <f t="shared" si="554"/>
        <v/>
      </c>
      <c r="S5035" s="84" t="str">
        <f t="shared" si="548"/>
        <v/>
      </c>
      <c r="T5035" s="84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4" t="str">
        <f t="shared" si="553"/>
        <v/>
      </c>
      <c r="B5036" s="84" t="str">
        <f t="shared" si="554"/>
        <v/>
      </c>
      <c r="S5036" s="84" t="str">
        <f t="shared" si="548"/>
        <v/>
      </c>
      <c r="T5036" s="84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4" t="str">
        <f t="shared" si="553"/>
        <v/>
      </c>
      <c r="B5037" s="84" t="str">
        <f t="shared" si="554"/>
        <v/>
      </c>
      <c r="S5037" s="84" t="str">
        <f t="shared" si="548"/>
        <v/>
      </c>
      <c r="T5037" s="84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4" t="str">
        <f t="shared" si="553"/>
        <v/>
      </c>
      <c r="B5038" s="84" t="str">
        <f t="shared" si="554"/>
        <v/>
      </c>
      <c r="S5038" s="84" t="str">
        <f t="shared" si="548"/>
        <v/>
      </c>
      <c r="T5038" s="84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4" t="str">
        <f t="shared" si="553"/>
        <v/>
      </c>
      <c r="B5039" s="84" t="str">
        <f t="shared" si="554"/>
        <v/>
      </c>
      <c r="S5039" s="84" t="str">
        <f t="shared" si="548"/>
        <v/>
      </c>
      <c r="T5039" s="84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4" t="str">
        <f t="shared" si="553"/>
        <v/>
      </c>
      <c r="B5040" s="84" t="str">
        <f t="shared" si="554"/>
        <v/>
      </c>
      <c r="S5040" s="84" t="str">
        <f t="shared" si="548"/>
        <v/>
      </c>
      <c r="T5040" s="84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4" t="str">
        <f t="shared" si="553"/>
        <v/>
      </c>
      <c r="B5041" s="84" t="str">
        <f t="shared" si="554"/>
        <v/>
      </c>
      <c r="S5041" s="84" t="str">
        <f t="shared" si="548"/>
        <v/>
      </c>
      <c r="T5041" s="84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4" t="str">
        <f t="shared" si="553"/>
        <v/>
      </c>
      <c r="B5042" s="84" t="str">
        <f t="shared" si="554"/>
        <v/>
      </c>
      <c r="S5042" s="84" t="str">
        <f t="shared" si="548"/>
        <v/>
      </c>
      <c r="T5042" s="84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4" t="str">
        <f t="shared" si="553"/>
        <v/>
      </c>
      <c r="B5043" s="84" t="str">
        <f t="shared" si="554"/>
        <v/>
      </c>
      <c r="S5043" s="84" t="str">
        <f t="shared" si="548"/>
        <v/>
      </c>
      <c r="T5043" s="84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4" t="str">
        <f t="shared" si="553"/>
        <v/>
      </c>
      <c r="B5044" s="84" t="str">
        <f t="shared" si="554"/>
        <v/>
      </c>
      <c r="S5044" s="84" t="str">
        <f t="shared" si="548"/>
        <v/>
      </c>
      <c r="T5044" s="84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4" t="str">
        <f t="shared" si="553"/>
        <v/>
      </c>
      <c r="B5045" s="84" t="str">
        <f t="shared" si="554"/>
        <v/>
      </c>
      <c r="S5045" s="84" t="str">
        <f t="shared" si="548"/>
        <v/>
      </c>
      <c r="T5045" s="84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4" t="str">
        <f t="shared" si="553"/>
        <v/>
      </c>
      <c r="B5046" s="84" t="str">
        <f t="shared" si="554"/>
        <v/>
      </c>
      <c r="S5046" s="84" t="str">
        <f t="shared" si="548"/>
        <v/>
      </c>
      <c r="T5046" s="84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4" t="str">
        <f t="shared" si="553"/>
        <v/>
      </c>
      <c r="B5047" s="84" t="str">
        <f t="shared" si="554"/>
        <v/>
      </c>
      <c r="S5047" s="84" t="str">
        <f t="shared" si="548"/>
        <v/>
      </c>
      <c r="T5047" s="84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4" t="str">
        <f t="shared" si="553"/>
        <v/>
      </c>
      <c r="B5048" s="84" t="str">
        <f t="shared" si="554"/>
        <v/>
      </c>
      <c r="S5048" s="84" t="str">
        <f t="shared" si="548"/>
        <v/>
      </c>
      <c r="T5048" s="84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4" t="str">
        <f t="shared" si="553"/>
        <v/>
      </c>
      <c r="B5049" s="84" t="str">
        <f t="shared" si="554"/>
        <v/>
      </c>
      <c r="S5049" s="84" t="str">
        <f t="shared" si="548"/>
        <v/>
      </c>
      <c r="T5049" s="84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4" t="str">
        <f t="shared" si="553"/>
        <v/>
      </c>
      <c r="B5050" s="84" t="str">
        <f t="shared" si="554"/>
        <v/>
      </c>
      <c r="S5050" s="84" t="str">
        <f t="shared" si="548"/>
        <v/>
      </c>
      <c r="T5050" s="84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4" t="str">
        <f t="shared" si="553"/>
        <v/>
      </c>
      <c r="B5051" s="84" t="str">
        <f t="shared" si="554"/>
        <v/>
      </c>
      <c r="S5051" s="84" t="str">
        <f t="shared" si="548"/>
        <v/>
      </c>
      <c r="T5051" s="84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4" t="str">
        <f t="shared" si="553"/>
        <v/>
      </c>
      <c r="B5052" s="84" t="str">
        <f t="shared" si="554"/>
        <v/>
      </c>
      <c r="S5052" s="84" t="str">
        <f t="shared" si="548"/>
        <v/>
      </c>
      <c r="T5052" s="84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4" t="str">
        <f t="shared" si="553"/>
        <v/>
      </c>
      <c r="B5053" s="84" t="str">
        <f t="shared" si="554"/>
        <v/>
      </c>
      <c r="S5053" s="84" t="str">
        <f t="shared" si="548"/>
        <v/>
      </c>
      <c r="T5053" s="84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4" t="str">
        <f t="shared" si="553"/>
        <v/>
      </c>
      <c r="B5054" s="84" t="str">
        <f t="shared" si="554"/>
        <v/>
      </c>
      <c r="S5054" s="84" t="str">
        <f t="shared" si="548"/>
        <v/>
      </c>
      <c r="T5054" s="84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4" t="str">
        <f t="shared" si="553"/>
        <v/>
      </c>
      <c r="B5055" s="84" t="str">
        <f t="shared" si="554"/>
        <v/>
      </c>
      <c r="S5055" s="84" t="str">
        <f t="shared" si="548"/>
        <v/>
      </c>
      <c r="T5055" s="84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4" t="str">
        <f t="shared" si="553"/>
        <v/>
      </c>
      <c r="B5056" s="84" t="str">
        <f t="shared" si="554"/>
        <v/>
      </c>
      <c r="S5056" s="84" t="str">
        <f t="shared" si="548"/>
        <v/>
      </c>
      <c r="T5056" s="84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4" t="str">
        <f t="shared" si="553"/>
        <v/>
      </c>
      <c r="B5057" s="84" t="str">
        <f t="shared" si="554"/>
        <v/>
      </c>
      <c r="S5057" s="84" t="str">
        <f t="shared" si="548"/>
        <v/>
      </c>
      <c r="T5057" s="84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4" t="str">
        <f t="shared" si="553"/>
        <v/>
      </c>
      <c r="B5058" s="84" t="str">
        <f t="shared" si="554"/>
        <v/>
      </c>
      <c r="S5058" s="84" t="str">
        <f t="shared" ref="S5058:S5121" si="555">IF(A5058&lt;&gt;"",IF(FIND(" ",G5058)&gt;=1,MID(G5058,FIND(" ",G5058)+1,LEN(G5058)),""),"")</f>
        <v/>
      </c>
      <c r="T5058" s="84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4" t="str">
        <f t="shared" si="553"/>
        <v/>
      </c>
      <c r="B5059" s="84" t="str">
        <f t="shared" si="554"/>
        <v/>
      </c>
      <c r="S5059" s="84" t="str">
        <f t="shared" si="555"/>
        <v/>
      </c>
      <c r="T5059" s="84" t="str">
        <f t="shared" ref="T5059:T5122" si="556">IF(H5059&lt;&gt;"",H5059,"")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4" t="str">
        <f t="shared" si="553"/>
        <v/>
      </c>
      <c r="B5060" s="84" t="str">
        <f t="shared" si="554"/>
        <v/>
      </c>
      <c r="S5060" s="84" t="str">
        <f t="shared" si="555"/>
        <v/>
      </c>
      <c r="T5060" s="84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4" t="str">
        <f t="shared" si="553"/>
        <v/>
      </c>
      <c r="B5061" s="84" t="str">
        <f t="shared" si="554"/>
        <v/>
      </c>
      <c r="S5061" s="84" t="str">
        <f t="shared" si="555"/>
        <v/>
      </c>
      <c r="T5061" s="84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4" t="str">
        <f t="shared" si="553"/>
        <v/>
      </c>
      <c r="B5062" s="84" t="str">
        <f t="shared" si="554"/>
        <v/>
      </c>
      <c r="S5062" s="84" t="str">
        <f t="shared" si="555"/>
        <v/>
      </c>
      <c r="T5062" s="84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4" t="str">
        <f t="shared" si="553"/>
        <v/>
      </c>
      <c r="B5063" s="84" t="str">
        <f t="shared" si="554"/>
        <v/>
      </c>
      <c r="S5063" s="84" t="str">
        <f t="shared" si="555"/>
        <v/>
      </c>
      <c r="T5063" s="84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4" t="str">
        <f t="shared" si="553"/>
        <v/>
      </c>
      <c r="B5064" s="84" t="str">
        <f t="shared" si="554"/>
        <v/>
      </c>
      <c r="S5064" s="84" t="str">
        <f t="shared" si="555"/>
        <v/>
      </c>
      <c r="T5064" s="84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4" t="str">
        <f t="shared" si="553"/>
        <v/>
      </c>
      <c r="B5065" s="84" t="str">
        <f t="shared" si="554"/>
        <v/>
      </c>
      <c r="S5065" s="84" t="str">
        <f t="shared" si="555"/>
        <v/>
      </c>
      <c r="T5065" s="84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4" t="str">
        <f t="shared" si="553"/>
        <v/>
      </c>
      <c r="B5066" s="84" t="str">
        <f t="shared" si="554"/>
        <v/>
      </c>
      <c r="S5066" s="84" t="str">
        <f t="shared" si="555"/>
        <v/>
      </c>
      <c r="T5066" s="84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4" t="str">
        <f t="shared" si="553"/>
        <v/>
      </c>
      <c r="B5067" s="84" t="str">
        <f t="shared" si="554"/>
        <v/>
      </c>
      <c r="S5067" s="84" t="str">
        <f t="shared" si="555"/>
        <v/>
      </c>
      <c r="T5067" s="84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4" t="str">
        <f t="shared" si="553"/>
        <v/>
      </c>
      <c r="B5068" s="84" t="str">
        <f t="shared" si="554"/>
        <v/>
      </c>
      <c r="S5068" s="84" t="str">
        <f t="shared" si="555"/>
        <v/>
      </c>
      <c r="T5068" s="84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4" t="str">
        <f t="shared" si="553"/>
        <v/>
      </c>
      <c r="B5069" s="84" t="str">
        <f t="shared" si="554"/>
        <v/>
      </c>
      <c r="S5069" s="84" t="str">
        <f t="shared" si="555"/>
        <v/>
      </c>
      <c r="T5069" s="84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4" t="str">
        <f t="shared" si="553"/>
        <v/>
      </c>
      <c r="B5070" s="84" t="str">
        <f t="shared" si="554"/>
        <v/>
      </c>
      <c r="S5070" s="84" t="str">
        <f t="shared" si="555"/>
        <v/>
      </c>
      <c r="T5070" s="84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4" t="str">
        <f t="shared" si="553"/>
        <v/>
      </c>
      <c r="B5071" s="84" t="str">
        <f t="shared" si="554"/>
        <v/>
      </c>
      <c r="S5071" s="84" t="str">
        <f t="shared" si="555"/>
        <v/>
      </c>
      <c r="T5071" s="84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4" t="str">
        <f t="shared" si="553"/>
        <v/>
      </c>
      <c r="B5072" s="84" t="str">
        <f t="shared" si="554"/>
        <v/>
      </c>
      <c r="S5072" s="84" t="str">
        <f t="shared" si="555"/>
        <v/>
      </c>
      <c r="T5072" s="84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4" t="str">
        <f t="shared" si="553"/>
        <v/>
      </c>
      <c r="B5073" s="84" t="str">
        <f t="shared" si="554"/>
        <v/>
      </c>
      <c r="S5073" s="84" t="str">
        <f t="shared" si="555"/>
        <v/>
      </c>
      <c r="T5073" s="84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4" t="str">
        <f t="shared" si="553"/>
        <v/>
      </c>
      <c r="B5074" s="84" t="str">
        <f t="shared" si="554"/>
        <v/>
      </c>
      <c r="S5074" s="84" t="str">
        <f t="shared" si="555"/>
        <v/>
      </c>
      <c r="T5074" s="84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4" t="str">
        <f t="shared" si="553"/>
        <v/>
      </c>
      <c r="B5075" s="84" t="str">
        <f t="shared" si="554"/>
        <v/>
      </c>
      <c r="S5075" s="84" t="str">
        <f t="shared" si="555"/>
        <v/>
      </c>
      <c r="T5075" s="84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4" t="str">
        <f t="shared" si="553"/>
        <v/>
      </c>
      <c r="B5076" s="84" t="str">
        <f t="shared" si="554"/>
        <v/>
      </c>
      <c r="S5076" s="84" t="str">
        <f t="shared" si="555"/>
        <v/>
      </c>
      <c r="T5076" s="84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4" t="str">
        <f t="shared" si="553"/>
        <v/>
      </c>
      <c r="B5077" s="84" t="str">
        <f t="shared" si="554"/>
        <v/>
      </c>
      <c r="S5077" s="84" t="str">
        <f t="shared" si="555"/>
        <v/>
      </c>
      <c r="T5077" s="84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4" t="str">
        <f t="shared" si="553"/>
        <v/>
      </c>
      <c r="B5078" s="84" t="str">
        <f t="shared" si="554"/>
        <v/>
      </c>
      <c r="S5078" s="84" t="str">
        <f t="shared" si="555"/>
        <v/>
      </c>
      <c r="T5078" s="84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4" t="str">
        <f t="shared" si="553"/>
        <v/>
      </c>
      <c r="B5079" s="84" t="str">
        <f t="shared" si="554"/>
        <v/>
      </c>
      <c r="S5079" s="84" t="str">
        <f t="shared" si="555"/>
        <v/>
      </c>
      <c r="T5079" s="84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4" t="str">
        <f t="shared" si="553"/>
        <v/>
      </c>
      <c r="B5080" s="84" t="str">
        <f t="shared" si="554"/>
        <v/>
      </c>
      <c r="S5080" s="84" t="str">
        <f t="shared" si="555"/>
        <v/>
      </c>
      <c r="T5080" s="84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4" t="str">
        <f t="shared" si="553"/>
        <v/>
      </c>
      <c r="B5081" s="84" t="str">
        <f t="shared" si="554"/>
        <v/>
      </c>
      <c r="S5081" s="84" t="str">
        <f t="shared" si="555"/>
        <v/>
      </c>
      <c r="T5081" s="84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4" t="str">
        <f t="shared" si="553"/>
        <v/>
      </c>
      <c r="B5082" s="84" t="str">
        <f t="shared" si="554"/>
        <v/>
      </c>
      <c r="S5082" s="84" t="str">
        <f t="shared" si="555"/>
        <v/>
      </c>
      <c r="T5082" s="84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4" t="str">
        <f t="shared" si="553"/>
        <v/>
      </c>
      <c r="B5083" s="84" t="str">
        <f t="shared" si="554"/>
        <v/>
      </c>
      <c r="S5083" s="84" t="str">
        <f t="shared" si="555"/>
        <v/>
      </c>
      <c r="T5083" s="84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4" t="str">
        <f t="shared" si="553"/>
        <v/>
      </c>
      <c r="B5084" s="84" t="str">
        <f t="shared" si="554"/>
        <v/>
      </c>
      <c r="S5084" s="84" t="str">
        <f t="shared" si="555"/>
        <v/>
      </c>
      <c r="T5084" s="84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4" t="str">
        <f t="shared" si="553"/>
        <v/>
      </c>
      <c r="B5085" s="84" t="str">
        <f t="shared" si="554"/>
        <v/>
      </c>
      <c r="S5085" s="84" t="str">
        <f t="shared" si="555"/>
        <v/>
      </c>
      <c r="T5085" s="84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4" t="str">
        <f t="shared" si="553"/>
        <v/>
      </c>
      <c r="B5086" s="84" t="str">
        <f t="shared" si="554"/>
        <v/>
      </c>
      <c r="S5086" s="84" t="str">
        <f t="shared" si="555"/>
        <v/>
      </c>
      <c r="T5086" s="84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4" t="str">
        <f t="shared" si="553"/>
        <v/>
      </c>
      <c r="B5087" s="84" t="str">
        <f t="shared" si="554"/>
        <v/>
      </c>
      <c r="S5087" s="84" t="str">
        <f t="shared" si="555"/>
        <v/>
      </c>
      <c r="T5087" s="84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4" t="str">
        <f t="shared" si="553"/>
        <v/>
      </c>
      <c r="B5088" s="84" t="str">
        <f t="shared" si="554"/>
        <v/>
      </c>
      <c r="S5088" s="84" t="str">
        <f t="shared" si="555"/>
        <v/>
      </c>
      <c r="T5088" s="84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4" t="str">
        <f t="shared" ref="A5089:A5152" si="560">IF(G5089&amp;Q5089&lt;&gt;"",IF(FIND(" ",G5089)&gt;=1,MID(G5089,1,FIND(" ",G5089)-1)&amp;Q5089,G5089&amp;Q5089),"")</f>
        <v/>
      </c>
      <c r="B5089" s="84" t="str">
        <f t="shared" ref="B5089:B5152" si="561">IF(C5089&lt;&gt;"",LEFT(C5089,9),"")</f>
        <v/>
      </c>
      <c r="S5089" s="84" t="str">
        <f t="shared" si="555"/>
        <v/>
      </c>
      <c r="T5089" s="84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4" t="str">
        <f t="shared" si="560"/>
        <v/>
      </c>
      <c r="B5090" s="84" t="str">
        <f t="shared" si="561"/>
        <v/>
      </c>
      <c r="S5090" s="84" t="str">
        <f t="shared" si="555"/>
        <v/>
      </c>
      <c r="T5090" s="84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4" t="str">
        <f t="shared" si="560"/>
        <v/>
      </c>
      <c r="B5091" s="84" t="str">
        <f t="shared" si="561"/>
        <v/>
      </c>
      <c r="S5091" s="84" t="str">
        <f t="shared" si="555"/>
        <v/>
      </c>
      <c r="T5091" s="84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4" t="str">
        <f t="shared" si="560"/>
        <v/>
      </c>
      <c r="B5092" s="84" t="str">
        <f t="shared" si="561"/>
        <v/>
      </c>
      <c r="S5092" s="84" t="str">
        <f t="shared" si="555"/>
        <v/>
      </c>
      <c r="T5092" s="84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4" t="str">
        <f t="shared" si="560"/>
        <v/>
      </c>
      <c r="B5093" s="84" t="str">
        <f t="shared" si="561"/>
        <v/>
      </c>
      <c r="S5093" s="84" t="str">
        <f t="shared" si="555"/>
        <v/>
      </c>
      <c r="T5093" s="84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4" t="str">
        <f t="shared" si="560"/>
        <v/>
      </c>
      <c r="B5094" s="84" t="str">
        <f t="shared" si="561"/>
        <v/>
      </c>
      <c r="S5094" s="84" t="str">
        <f t="shared" si="555"/>
        <v/>
      </c>
      <c r="T5094" s="84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4" t="str">
        <f t="shared" si="560"/>
        <v/>
      </c>
      <c r="B5095" s="84" t="str">
        <f t="shared" si="561"/>
        <v/>
      </c>
      <c r="S5095" s="84" t="str">
        <f t="shared" si="555"/>
        <v/>
      </c>
      <c r="T5095" s="84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4" t="str">
        <f t="shared" si="560"/>
        <v/>
      </c>
      <c r="B5096" s="84" t="str">
        <f t="shared" si="561"/>
        <v/>
      </c>
      <c r="S5096" s="84" t="str">
        <f t="shared" si="555"/>
        <v/>
      </c>
      <c r="T5096" s="84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4" t="str">
        <f t="shared" si="560"/>
        <v/>
      </c>
      <c r="B5097" s="84" t="str">
        <f t="shared" si="561"/>
        <v/>
      </c>
      <c r="S5097" s="84" t="str">
        <f t="shared" si="555"/>
        <v/>
      </c>
      <c r="T5097" s="84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4" t="str">
        <f t="shared" si="560"/>
        <v/>
      </c>
      <c r="B5098" s="84" t="str">
        <f t="shared" si="561"/>
        <v/>
      </c>
      <c r="S5098" s="84" t="str">
        <f t="shared" si="555"/>
        <v/>
      </c>
      <c r="T5098" s="84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4" t="str">
        <f t="shared" si="560"/>
        <v/>
      </c>
      <c r="B5099" s="84" t="str">
        <f t="shared" si="561"/>
        <v/>
      </c>
      <c r="S5099" s="84" t="str">
        <f t="shared" si="555"/>
        <v/>
      </c>
      <c r="T5099" s="84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4" t="str">
        <f t="shared" si="560"/>
        <v/>
      </c>
      <c r="B5100" s="84" t="str">
        <f t="shared" si="561"/>
        <v/>
      </c>
      <c r="S5100" s="84" t="str">
        <f t="shared" si="555"/>
        <v/>
      </c>
      <c r="T5100" s="84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4" t="str">
        <f t="shared" si="560"/>
        <v/>
      </c>
      <c r="B5101" s="84" t="str">
        <f t="shared" si="561"/>
        <v/>
      </c>
      <c r="S5101" s="84" t="str">
        <f t="shared" si="555"/>
        <v/>
      </c>
      <c r="T5101" s="84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4" t="str">
        <f t="shared" si="560"/>
        <v/>
      </c>
      <c r="B5102" s="84" t="str">
        <f t="shared" si="561"/>
        <v/>
      </c>
      <c r="S5102" s="84" t="str">
        <f t="shared" si="555"/>
        <v/>
      </c>
      <c r="T5102" s="84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4" t="str">
        <f t="shared" si="560"/>
        <v/>
      </c>
      <c r="B5103" s="84" t="str">
        <f t="shared" si="561"/>
        <v/>
      </c>
      <c r="S5103" s="84" t="str">
        <f t="shared" si="555"/>
        <v/>
      </c>
      <c r="T5103" s="84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4" t="str">
        <f t="shared" si="560"/>
        <v/>
      </c>
      <c r="B5104" s="84" t="str">
        <f t="shared" si="561"/>
        <v/>
      </c>
      <c r="S5104" s="84" t="str">
        <f t="shared" si="555"/>
        <v/>
      </c>
      <c r="T5104" s="84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4" t="str">
        <f t="shared" si="560"/>
        <v/>
      </c>
      <c r="B5105" s="84" t="str">
        <f t="shared" si="561"/>
        <v/>
      </c>
      <c r="S5105" s="84" t="str">
        <f t="shared" si="555"/>
        <v/>
      </c>
      <c r="T5105" s="84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4" t="str">
        <f t="shared" si="560"/>
        <v/>
      </c>
      <c r="B5106" s="84" t="str">
        <f t="shared" si="561"/>
        <v/>
      </c>
      <c r="S5106" s="84" t="str">
        <f t="shared" si="555"/>
        <v/>
      </c>
      <c r="T5106" s="84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4" t="str">
        <f t="shared" si="560"/>
        <v/>
      </c>
      <c r="B5107" s="84" t="str">
        <f t="shared" si="561"/>
        <v/>
      </c>
      <c r="S5107" s="84" t="str">
        <f t="shared" si="555"/>
        <v/>
      </c>
      <c r="T5107" s="84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4" t="str">
        <f t="shared" si="560"/>
        <v/>
      </c>
      <c r="B5108" s="84" t="str">
        <f t="shared" si="561"/>
        <v/>
      </c>
      <c r="S5108" s="84" t="str">
        <f t="shared" si="555"/>
        <v/>
      </c>
      <c r="T5108" s="84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4" t="str">
        <f t="shared" si="560"/>
        <v/>
      </c>
      <c r="B5109" s="84" t="str">
        <f t="shared" si="561"/>
        <v/>
      </c>
      <c r="S5109" s="84" t="str">
        <f t="shared" si="555"/>
        <v/>
      </c>
      <c r="T5109" s="84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4" t="str">
        <f t="shared" si="560"/>
        <v/>
      </c>
      <c r="B5110" s="84" t="str">
        <f t="shared" si="561"/>
        <v/>
      </c>
      <c r="S5110" s="84" t="str">
        <f t="shared" si="555"/>
        <v/>
      </c>
      <c r="T5110" s="84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4" t="str">
        <f t="shared" si="560"/>
        <v/>
      </c>
      <c r="B5111" s="84" t="str">
        <f t="shared" si="561"/>
        <v/>
      </c>
      <c r="S5111" s="84" t="str">
        <f t="shared" si="555"/>
        <v/>
      </c>
      <c r="T5111" s="84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4" t="str">
        <f t="shared" si="560"/>
        <v/>
      </c>
      <c r="B5112" s="84" t="str">
        <f t="shared" si="561"/>
        <v/>
      </c>
      <c r="S5112" s="84" t="str">
        <f t="shared" si="555"/>
        <v/>
      </c>
      <c r="T5112" s="84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4" t="str">
        <f t="shared" si="560"/>
        <v/>
      </c>
      <c r="B5113" s="84" t="str">
        <f t="shared" si="561"/>
        <v/>
      </c>
      <c r="S5113" s="84" t="str">
        <f t="shared" si="555"/>
        <v/>
      </c>
      <c r="T5113" s="84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4" t="str">
        <f t="shared" si="560"/>
        <v/>
      </c>
      <c r="B5114" s="84" t="str">
        <f t="shared" si="561"/>
        <v/>
      </c>
      <c r="S5114" s="84" t="str">
        <f t="shared" si="555"/>
        <v/>
      </c>
      <c r="T5114" s="84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4" t="str">
        <f t="shared" si="560"/>
        <v/>
      </c>
      <c r="B5115" s="84" t="str">
        <f t="shared" si="561"/>
        <v/>
      </c>
      <c r="S5115" s="84" t="str">
        <f t="shared" si="555"/>
        <v/>
      </c>
      <c r="T5115" s="84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4" t="str">
        <f t="shared" si="560"/>
        <v/>
      </c>
      <c r="B5116" s="84" t="str">
        <f t="shared" si="561"/>
        <v/>
      </c>
      <c r="S5116" s="84" t="str">
        <f t="shared" si="555"/>
        <v/>
      </c>
      <c r="T5116" s="84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4" t="str">
        <f t="shared" si="560"/>
        <v/>
      </c>
      <c r="B5117" s="84" t="str">
        <f t="shared" si="561"/>
        <v/>
      </c>
      <c r="S5117" s="84" t="str">
        <f t="shared" si="555"/>
        <v/>
      </c>
      <c r="T5117" s="84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4" t="str">
        <f t="shared" si="560"/>
        <v/>
      </c>
      <c r="B5118" s="84" t="str">
        <f t="shared" si="561"/>
        <v/>
      </c>
      <c r="S5118" s="84" t="str">
        <f t="shared" si="555"/>
        <v/>
      </c>
      <c r="T5118" s="84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4" t="str">
        <f t="shared" si="560"/>
        <v/>
      </c>
      <c r="B5119" s="84" t="str">
        <f t="shared" si="561"/>
        <v/>
      </c>
      <c r="S5119" s="84" t="str">
        <f t="shared" si="555"/>
        <v/>
      </c>
      <c r="T5119" s="84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4" t="str">
        <f t="shared" si="560"/>
        <v/>
      </c>
      <c r="B5120" s="84" t="str">
        <f t="shared" si="561"/>
        <v/>
      </c>
      <c r="S5120" s="84" t="str">
        <f t="shared" si="555"/>
        <v/>
      </c>
      <c r="T5120" s="84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4" t="str">
        <f t="shared" si="560"/>
        <v/>
      </c>
      <c r="B5121" s="84" t="str">
        <f t="shared" si="561"/>
        <v/>
      </c>
      <c r="S5121" s="84" t="str">
        <f t="shared" si="555"/>
        <v/>
      </c>
      <c r="T5121" s="84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4" t="str">
        <f t="shared" si="560"/>
        <v/>
      </c>
      <c r="B5122" s="84" t="str">
        <f t="shared" si="561"/>
        <v/>
      </c>
      <c r="S5122" s="84" t="str">
        <f t="shared" ref="S5122:S5185" si="562">IF(A5122&lt;&gt;"",IF(FIND(" ",G5122)&gt;=1,MID(G5122,FIND(" ",G5122)+1,LEN(G5122)),""),"")</f>
        <v/>
      </c>
      <c r="T5122" s="84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4" t="str">
        <f t="shared" si="560"/>
        <v/>
      </c>
      <c r="B5123" s="84" t="str">
        <f t="shared" si="561"/>
        <v/>
      </c>
      <c r="S5123" s="84" t="str">
        <f t="shared" si="562"/>
        <v/>
      </c>
      <c r="T5123" s="84" t="str">
        <f t="shared" ref="T5123:T5186" si="563">IF(H5123&lt;&gt;"",H5123,"")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4" t="str">
        <f t="shared" si="560"/>
        <v/>
      </c>
      <c r="B5124" s="84" t="str">
        <f t="shared" si="561"/>
        <v/>
      </c>
      <c r="S5124" s="84" t="str">
        <f t="shared" si="562"/>
        <v/>
      </c>
      <c r="T5124" s="84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4" t="str">
        <f t="shared" si="560"/>
        <v/>
      </c>
      <c r="B5125" s="84" t="str">
        <f t="shared" si="561"/>
        <v/>
      </c>
      <c r="S5125" s="84" t="str">
        <f t="shared" si="562"/>
        <v/>
      </c>
      <c r="T5125" s="84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4" t="str">
        <f t="shared" si="560"/>
        <v/>
      </c>
      <c r="B5126" s="84" t="str">
        <f t="shared" si="561"/>
        <v/>
      </c>
      <c r="S5126" s="84" t="str">
        <f t="shared" si="562"/>
        <v/>
      </c>
      <c r="T5126" s="84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4" t="str">
        <f t="shared" si="560"/>
        <v/>
      </c>
      <c r="B5127" s="84" t="str">
        <f t="shared" si="561"/>
        <v/>
      </c>
      <c r="S5127" s="84" t="str">
        <f t="shared" si="562"/>
        <v/>
      </c>
      <c r="T5127" s="84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4" t="str">
        <f t="shared" si="560"/>
        <v/>
      </c>
      <c r="B5128" s="84" t="str">
        <f t="shared" si="561"/>
        <v/>
      </c>
      <c r="S5128" s="84" t="str">
        <f t="shared" si="562"/>
        <v/>
      </c>
      <c r="T5128" s="84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4" t="str">
        <f t="shared" si="560"/>
        <v/>
      </c>
      <c r="B5129" s="84" t="str">
        <f t="shared" si="561"/>
        <v/>
      </c>
      <c r="S5129" s="84" t="str">
        <f t="shared" si="562"/>
        <v/>
      </c>
      <c r="T5129" s="84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4" t="str">
        <f t="shared" si="560"/>
        <v/>
      </c>
      <c r="B5130" s="84" t="str">
        <f t="shared" si="561"/>
        <v/>
      </c>
      <c r="S5130" s="84" t="str">
        <f t="shared" si="562"/>
        <v/>
      </c>
      <c r="T5130" s="84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4" t="str">
        <f t="shared" si="560"/>
        <v/>
      </c>
      <c r="B5131" s="84" t="str">
        <f t="shared" si="561"/>
        <v/>
      </c>
      <c r="S5131" s="84" t="str">
        <f t="shared" si="562"/>
        <v/>
      </c>
      <c r="T5131" s="84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4" t="str">
        <f t="shared" si="560"/>
        <v/>
      </c>
      <c r="B5132" s="84" t="str">
        <f t="shared" si="561"/>
        <v/>
      </c>
      <c r="S5132" s="84" t="str">
        <f t="shared" si="562"/>
        <v/>
      </c>
      <c r="T5132" s="84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4" t="str">
        <f t="shared" si="560"/>
        <v/>
      </c>
      <c r="B5133" s="84" t="str">
        <f t="shared" si="561"/>
        <v/>
      </c>
      <c r="S5133" s="84" t="str">
        <f t="shared" si="562"/>
        <v/>
      </c>
      <c r="T5133" s="84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4" t="str">
        <f t="shared" si="560"/>
        <v/>
      </c>
      <c r="B5134" s="84" t="str">
        <f t="shared" si="561"/>
        <v/>
      </c>
      <c r="S5134" s="84" t="str">
        <f t="shared" si="562"/>
        <v/>
      </c>
      <c r="T5134" s="84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4" t="str">
        <f t="shared" si="560"/>
        <v/>
      </c>
      <c r="B5135" s="84" t="str">
        <f t="shared" si="561"/>
        <v/>
      </c>
      <c r="S5135" s="84" t="str">
        <f t="shared" si="562"/>
        <v/>
      </c>
      <c r="T5135" s="84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4" t="str">
        <f t="shared" si="560"/>
        <v/>
      </c>
      <c r="B5136" s="84" t="str">
        <f t="shared" si="561"/>
        <v/>
      </c>
      <c r="S5136" s="84" t="str">
        <f t="shared" si="562"/>
        <v/>
      </c>
      <c r="T5136" s="84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4" t="str">
        <f t="shared" si="560"/>
        <v/>
      </c>
      <c r="B5137" s="84" t="str">
        <f t="shared" si="561"/>
        <v/>
      </c>
      <c r="S5137" s="84" t="str">
        <f t="shared" si="562"/>
        <v/>
      </c>
      <c r="T5137" s="84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4" t="str">
        <f t="shared" si="560"/>
        <v/>
      </c>
      <c r="B5138" s="84" t="str">
        <f t="shared" si="561"/>
        <v/>
      </c>
      <c r="S5138" s="84" t="str">
        <f t="shared" si="562"/>
        <v/>
      </c>
      <c r="T5138" s="84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4" t="str">
        <f t="shared" si="560"/>
        <v/>
      </c>
      <c r="B5139" s="84" t="str">
        <f t="shared" si="561"/>
        <v/>
      </c>
      <c r="S5139" s="84" t="str">
        <f t="shared" si="562"/>
        <v/>
      </c>
      <c r="T5139" s="84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4" t="str">
        <f t="shared" si="560"/>
        <v/>
      </c>
      <c r="B5140" s="84" t="str">
        <f t="shared" si="561"/>
        <v/>
      </c>
      <c r="S5140" s="84" t="str">
        <f t="shared" si="562"/>
        <v/>
      </c>
      <c r="T5140" s="84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4" t="str">
        <f t="shared" si="560"/>
        <v/>
      </c>
      <c r="B5141" s="84" t="str">
        <f t="shared" si="561"/>
        <v/>
      </c>
      <c r="S5141" s="84" t="str">
        <f t="shared" si="562"/>
        <v/>
      </c>
      <c r="T5141" s="84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4" t="str">
        <f t="shared" si="560"/>
        <v/>
      </c>
      <c r="B5142" s="84" t="str">
        <f t="shared" si="561"/>
        <v/>
      </c>
      <c r="S5142" s="84" t="str">
        <f t="shared" si="562"/>
        <v/>
      </c>
      <c r="T5142" s="84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4" t="str">
        <f t="shared" si="560"/>
        <v/>
      </c>
      <c r="B5143" s="84" t="str">
        <f t="shared" si="561"/>
        <v/>
      </c>
      <c r="S5143" s="84" t="str">
        <f t="shared" si="562"/>
        <v/>
      </c>
      <c r="T5143" s="84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4" t="str">
        <f t="shared" si="560"/>
        <v/>
      </c>
      <c r="B5144" s="84" t="str">
        <f t="shared" si="561"/>
        <v/>
      </c>
      <c r="S5144" s="84" t="str">
        <f t="shared" si="562"/>
        <v/>
      </c>
      <c r="T5144" s="84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4" t="str">
        <f t="shared" si="560"/>
        <v/>
      </c>
      <c r="B5145" s="84" t="str">
        <f t="shared" si="561"/>
        <v/>
      </c>
      <c r="S5145" s="84" t="str">
        <f t="shared" si="562"/>
        <v/>
      </c>
      <c r="T5145" s="84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4" t="str">
        <f t="shared" si="560"/>
        <v/>
      </c>
      <c r="B5146" s="84" t="str">
        <f t="shared" si="561"/>
        <v/>
      </c>
      <c r="S5146" s="84" t="str">
        <f t="shared" si="562"/>
        <v/>
      </c>
      <c r="T5146" s="84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4" t="str">
        <f t="shared" si="560"/>
        <v/>
      </c>
      <c r="B5147" s="84" t="str">
        <f t="shared" si="561"/>
        <v/>
      </c>
      <c r="S5147" s="84" t="str">
        <f t="shared" si="562"/>
        <v/>
      </c>
      <c r="T5147" s="84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4" t="str">
        <f t="shared" si="560"/>
        <v/>
      </c>
      <c r="B5148" s="84" t="str">
        <f t="shared" si="561"/>
        <v/>
      </c>
      <c r="S5148" s="84" t="str">
        <f t="shared" si="562"/>
        <v/>
      </c>
      <c r="T5148" s="84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4" t="str">
        <f t="shared" si="560"/>
        <v/>
      </c>
      <c r="B5149" s="84" t="str">
        <f t="shared" si="561"/>
        <v/>
      </c>
      <c r="S5149" s="84" t="str">
        <f t="shared" si="562"/>
        <v/>
      </c>
      <c r="T5149" s="84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4" t="str">
        <f t="shared" si="560"/>
        <v/>
      </c>
      <c r="B5150" s="84" t="str">
        <f t="shared" si="561"/>
        <v/>
      </c>
      <c r="S5150" s="84" t="str">
        <f t="shared" si="562"/>
        <v/>
      </c>
      <c r="T5150" s="84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4" t="str">
        <f t="shared" si="560"/>
        <v/>
      </c>
      <c r="B5151" s="84" t="str">
        <f t="shared" si="561"/>
        <v/>
      </c>
      <c r="S5151" s="84" t="str">
        <f t="shared" si="562"/>
        <v/>
      </c>
      <c r="T5151" s="84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4" t="str">
        <f t="shared" si="560"/>
        <v/>
      </c>
      <c r="B5152" s="84" t="str">
        <f t="shared" si="561"/>
        <v/>
      </c>
      <c r="S5152" s="84" t="str">
        <f t="shared" si="562"/>
        <v/>
      </c>
      <c r="T5152" s="84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4" t="str">
        <f t="shared" ref="A5153:A5216" si="567">IF(G5153&amp;Q5153&lt;&gt;"",IF(FIND(" ",G5153)&gt;=1,MID(G5153,1,FIND(" ",G5153)-1)&amp;Q5153,G5153&amp;Q5153),"")</f>
        <v/>
      </c>
      <c r="B5153" s="84" t="str">
        <f t="shared" ref="B5153:B5216" si="568">IF(C5153&lt;&gt;"",LEFT(C5153,9),"")</f>
        <v/>
      </c>
      <c r="S5153" s="84" t="str">
        <f t="shared" si="562"/>
        <v/>
      </c>
      <c r="T5153" s="84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4" t="str">
        <f t="shared" si="567"/>
        <v/>
      </c>
      <c r="B5154" s="84" t="str">
        <f t="shared" si="568"/>
        <v/>
      </c>
      <c r="S5154" s="84" t="str">
        <f t="shared" si="562"/>
        <v/>
      </c>
      <c r="T5154" s="84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4" t="str">
        <f t="shared" si="567"/>
        <v/>
      </c>
      <c r="B5155" s="84" t="str">
        <f t="shared" si="568"/>
        <v/>
      </c>
      <c r="S5155" s="84" t="str">
        <f t="shared" si="562"/>
        <v/>
      </c>
      <c r="T5155" s="84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4" t="str">
        <f t="shared" si="567"/>
        <v/>
      </c>
      <c r="B5156" s="84" t="str">
        <f t="shared" si="568"/>
        <v/>
      </c>
      <c r="S5156" s="84" t="str">
        <f t="shared" si="562"/>
        <v/>
      </c>
      <c r="T5156" s="84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4" t="str">
        <f t="shared" si="567"/>
        <v/>
      </c>
      <c r="B5157" s="84" t="str">
        <f t="shared" si="568"/>
        <v/>
      </c>
      <c r="S5157" s="84" t="str">
        <f t="shared" si="562"/>
        <v/>
      </c>
      <c r="T5157" s="84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4" t="str">
        <f t="shared" si="567"/>
        <v/>
      </c>
      <c r="B5158" s="84" t="str">
        <f t="shared" si="568"/>
        <v/>
      </c>
      <c r="S5158" s="84" t="str">
        <f t="shared" si="562"/>
        <v/>
      </c>
      <c r="T5158" s="84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4" t="str">
        <f t="shared" si="567"/>
        <v/>
      </c>
      <c r="B5159" s="84" t="str">
        <f t="shared" si="568"/>
        <v/>
      </c>
      <c r="S5159" s="84" t="str">
        <f t="shared" si="562"/>
        <v/>
      </c>
      <c r="T5159" s="84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4" t="str">
        <f t="shared" si="567"/>
        <v/>
      </c>
      <c r="B5160" s="84" t="str">
        <f t="shared" si="568"/>
        <v/>
      </c>
      <c r="S5160" s="84" t="str">
        <f t="shared" si="562"/>
        <v/>
      </c>
      <c r="T5160" s="84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4" t="str">
        <f t="shared" si="567"/>
        <v/>
      </c>
      <c r="B5161" s="84" t="str">
        <f t="shared" si="568"/>
        <v/>
      </c>
      <c r="S5161" s="84" t="str">
        <f t="shared" si="562"/>
        <v/>
      </c>
      <c r="T5161" s="84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4" t="str">
        <f t="shared" si="567"/>
        <v/>
      </c>
      <c r="B5162" s="84" t="str">
        <f t="shared" si="568"/>
        <v/>
      </c>
      <c r="S5162" s="84" t="str">
        <f t="shared" si="562"/>
        <v/>
      </c>
      <c r="T5162" s="84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4" t="str">
        <f t="shared" si="567"/>
        <v/>
      </c>
      <c r="B5163" s="84" t="str">
        <f t="shared" si="568"/>
        <v/>
      </c>
      <c r="S5163" s="84" t="str">
        <f t="shared" si="562"/>
        <v/>
      </c>
      <c r="T5163" s="84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4" t="str">
        <f t="shared" si="567"/>
        <v/>
      </c>
      <c r="B5164" s="84" t="str">
        <f t="shared" si="568"/>
        <v/>
      </c>
      <c r="S5164" s="84" t="str">
        <f t="shared" si="562"/>
        <v/>
      </c>
      <c r="T5164" s="84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4" t="str">
        <f t="shared" si="567"/>
        <v/>
      </c>
      <c r="B5165" s="84" t="str">
        <f t="shared" si="568"/>
        <v/>
      </c>
      <c r="S5165" s="84" t="str">
        <f t="shared" si="562"/>
        <v/>
      </c>
      <c r="T5165" s="84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4" t="str">
        <f t="shared" si="567"/>
        <v/>
      </c>
      <c r="B5166" s="84" t="str">
        <f t="shared" si="568"/>
        <v/>
      </c>
      <c r="S5166" s="84" t="str">
        <f t="shared" si="562"/>
        <v/>
      </c>
      <c r="T5166" s="84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4" t="str">
        <f t="shared" si="567"/>
        <v/>
      </c>
      <c r="B5167" s="84" t="str">
        <f t="shared" si="568"/>
        <v/>
      </c>
      <c r="S5167" s="84" t="str">
        <f t="shared" si="562"/>
        <v/>
      </c>
      <c r="T5167" s="84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4" t="str">
        <f t="shared" si="567"/>
        <v/>
      </c>
      <c r="B5168" s="84" t="str">
        <f t="shared" si="568"/>
        <v/>
      </c>
      <c r="S5168" s="84" t="str">
        <f t="shared" si="562"/>
        <v/>
      </c>
      <c r="T5168" s="84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4" t="str">
        <f t="shared" si="567"/>
        <v/>
      </c>
      <c r="B5169" s="84" t="str">
        <f t="shared" si="568"/>
        <v/>
      </c>
      <c r="S5169" s="84" t="str">
        <f t="shared" si="562"/>
        <v/>
      </c>
      <c r="T5169" s="84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4" t="str">
        <f t="shared" si="567"/>
        <v/>
      </c>
      <c r="B5170" s="84" t="str">
        <f t="shared" si="568"/>
        <v/>
      </c>
      <c r="S5170" s="84" t="str">
        <f t="shared" si="562"/>
        <v/>
      </c>
      <c r="T5170" s="84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4" t="str">
        <f t="shared" si="567"/>
        <v/>
      </c>
      <c r="B5171" s="84" t="str">
        <f t="shared" si="568"/>
        <v/>
      </c>
      <c r="S5171" s="84" t="str">
        <f t="shared" si="562"/>
        <v/>
      </c>
      <c r="T5171" s="84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4" t="str">
        <f t="shared" si="567"/>
        <v/>
      </c>
      <c r="B5172" s="84" t="str">
        <f t="shared" si="568"/>
        <v/>
      </c>
      <c r="S5172" s="84" t="str">
        <f t="shared" si="562"/>
        <v/>
      </c>
      <c r="T5172" s="84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4" t="str">
        <f t="shared" si="567"/>
        <v/>
      </c>
      <c r="B5173" s="84" t="str">
        <f t="shared" si="568"/>
        <v/>
      </c>
      <c r="S5173" s="84" t="str">
        <f t="shared" si="562"/>
        <v/>
      </c>
      <c r="T5173" s="84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4" t="str">
        <f t="shared" si="567"/>
        <v/>
      </c>
      <c r="B5174" s="84" t="str">
        <f t="shared" si="568"/>
        <v/>
      </c>
      <c r="S5174" s="84" t="str">
        <f t="shared" si="562"/>
        <v/>
      </c>
      <c r="T5174" s="84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4" t="str">
        <f t="shared" si="567"/>
        <v/>
      </c>
      <c r="B5175" s="84" t="str">
        <f t="shared" si="568"/>
        <v/>
      </c>
      <c r="S5175" s="84" t="str">
        <f t="shared" si="562"/>
        <v/>
      </c>
      <c r="T5175" s="84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4" t="str">
        <f t="shared" si="567"/>
        <v/>
      </c>
      <c r="B5176" s="84" t="str">
        <f t="shared" si="568"/>
        <v/>
      </c>
      <c r="S5176" s="84" t="str">
        <f t="shared" si="562"/>
        <v/>
      </c>
      <c r="T5176" s="84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4" t="str">
        <f t="shared" si="567"/>
        <v/>
      </c>
      <c r="B5177" s="84" t="str">
        <f t="shared" si="568"/>
        <v/>
      </c>
      <c r="S5177" s="84" t="str">
        <f t="shared" si="562"/>
        <v/>
      </c>
      <c r="T5177" s="84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4" t="str">
        <f t="shared" si="567"/>
        <v/>
      </c>
      <c r="B5178" s="84" t="str">
        <f t="shared" si="568"/>
        <v/>
      </c>
      <c r="S5178" s="84" t="str">
        <f t="shared" si="562"/>
        <v/>
      </c>
      <c r="T5178" s="84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4" t="str">
        <f t="shared" si="567"/>
        <v/>
      </c>
      <c r="B5179" s="84" t="str">
        <f t="shared" si="568"/>
        <v/>
      </c>
      <c r="S5179" s="84" t="str">
        <f t="shared" si="562"/>
        <v/>
      </c>
      <c r="T5179" s="84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4" t="str">
        <f t="shared" si="567"/>
        <v/>
      </c>
      <c r="B5180" s="84" t="str">
        <f t="shared" si="568"/>
        <v/>
      </c>
      <c r="S5180" s="84" t="str">
        <f t="shared" si="562"/>
        <v/>
      </c>
      <c r="T5180" s="84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4" t="str">
        <f t="shared" si="567"/>
        <v/>
      </c>
      <c r="B5181" s="84" t="str">
        <f t="shared" si="568"/>
        <v/>
      </c>
      <c r="S5181" s="84" t="str">
        <f t="shared" si="562"/>
        <v/>
      </c>
      <c r="T5181" s="84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4" t="str">
        <f t="shared" si="567"/>
        <v/>
      </c>
      <c r="B5182" s="84" t="str">
        <f t="shared" si="568"/>
        <v/>
      </c>
      <c r="S5182" s="84" t="str">
        <f t="shared" si="562"/>
        <v/>
      </c>
      <c r="T5182" s="84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4" t="str">
        <f t="shared" si="567"/>
        <v/>
      </c>
      <c r="B5183" s="84" t="str">
        <f t="shared" si="568"/>
        <v/>
      </c>
      <c r="S5183" s="84" t="str">
        <f t="shared" si="562"/>
        <v/>
      </c>
      <c r="T5183" s="84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4" t="str">
        <f t="shared" si="567"/>
        <v/>
      </c>
      <c r="B5184" s="84" t="str">
        <f t="shared" si="568"/>
        <v/>
      </c>
      <c r="S5184" s="84" t="str">
        <f t="shared" si="562"/>
        <v/>
      </c>
      <c r="T5184" s="84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4" t="str">
        <f t="shared" si="567"/>
        <v/>
      </c>
      <c r="B5185" s="84" t="str">
        <f t="shared" si="568"/>
        <v/>
      </c>
      <c r="S5185" s="84" t="str">
        <f t="shared" si="562"/>
        <v/>
      </c>
      <c r="T5185" s="84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4" t="str">
        <f t="shared" si="567"/>
        <v/>
      </c>
      <c r="B5186" s="84" t="str">
        <f t="shared" si="568"/>
        <v/>
      </c>
      <c r="S5186" s="84" t="str">
        <f t="shared" ref="S5186:S5249" si="569">IF(A5186&lt;&gt;"",IF(FIND(" ",G5186)&gt;=1,MID(G5186,FIND(" ",G5186)+1,LEN(G5186)),""),"")</f>
        <v/>
      </c>
      <c r="T5186" s="84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4" t="str">
        <f t="shared" si="567"/>
        <v/>
      </c>
      <c r="B5187" s="84" t="str">
        <f t="shared" si="568"/>
        <v/>
      </c>
      <c r="S5187" s="84" t="str">
        <f t="shared" si="569"/>
        <v/>
      </c>
      <c r="T5187" s="84" t="str">
        <f t="shared" ref="T5187:T5250" si="570">IF(H5187&lt;&gt;"",H5187,"")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4" t="str">
        <f t="shared" si="567"/>
        <v/>
      </c>
      <c r="B5188" s="84" t="str">
        <f t="shared" si="568"/>
        <v/>
      </c>
      <c r="S5188" s="84" t="str">
        <f t="shared" si="569"/>
        <v/>
      </c>
      <c r="T5188" s="84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4" t="str">
        <f t="shared" si="567"/>
        <v/>
      </c>
      <c r="B5189" s="84" t="str">
        <f t="shared" si="568"/>
        <v/>
      </c>
      <c r="S5189" s="84" t="str">
        <f t="shared" si="569"/>
        <v/>
      </c>
      <c r="T5189" s="84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4" t="str">
        <f t="shared" si="567"/>
        <v/>
      </c>
      <c r="B5190" s="84" t="str">
        <f t="shared" si="568"/>
        <v/>
      </c>
      <c r="S5190" s="84" t="str">
        <f t="shared" si="569"/>
        <v/>
      </c>
      <c r="T5190" s="84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4" t="str">
        <f t="shared" si="567"/>
        <v/>
      </c>
      <c r="B5191" s="84" t="str">
        <f t="shared" si="568"/>
        <v/>
      </c>
      <c r="S5191" s="84" t="str">
        <f t="shared" si="569"/>
        <v/>
      </c>
      <c r="T5191" s="84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4" t="str">
        <f t="shared" si="567"/>
        <v/>
      </c>
      <c r="B5192" s="84" t="str">
        <f t="shared" si="568"/>
        <v/>
      </c>
      <c r="S5192" s="84" t="str">
        <f t="shared" si="569"/>
        <v/>
      </c>
      <c r="T5192" s="84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4" t="str">
        <f t="shared" si="567"/>
        <v/>
      </c>
      <c r="B5193" s="84" t="str">
        <f t="shared" si="568"/>
        <v/>
      </c>
      <c r="S5193" s="84" t="str">
        <f t="shared" si="569"/>
        <v/>
      </c>
      <c r="T5193" s="84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4" t="str">
        <f t="shared" si="567"/>
        <v/>
      </c>
      <c r="B5194" s="84" t="str">
        <f t="shared" si="568"/>
        <v/>
      </c>
      <c r="S5194" s="84" t="str">
        <f t="shared" si="569"/>
        <v/>
      </c>
      <c r="T5194" s="84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4" t="str">
        <f t="shared" si="567"/>
        <v/>
      </c>
      <c r="B5195" s="84" t="str">
        <f t="shared" si="568"/>
        <v/>
      </c>
      <c r="S5195" s="84" t="str">
        <f t="shared" si="569"/>
        <v/>
      </c>
      <c r="T5195" s="84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4" t="str">
        <f t="shared" si="567"/>
        <v/>
      </c>
      <c r="B5196" s="84" t="str">
        <f t="shared" si="568"/>
        <v/>
      </c>
      <c r="S5196" s="84" t="str">
        <f t="shared" si="569"/>
        <v/>
      </c>
      <c r="T5196" s="84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4" t="str">
        <f t="shared" si="567"/>
        <v/>
      </c>
      <c r="B5197" s="84" t="str">
        <f t="shared" si="568"/>
        <v/>
      </c>
      <c r="S5197" s="84" t="str">
        <f t="shared" si="569"/>
        <v/>
      </c>
      <c r="T5197" s="84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4" t="str">
        <f t="shared" si="567"/>
        <v/>
      </c>
      <c r="B5198" s="84" t="str">
        <f t="shared" si="568"/>
        <v/>
      </c>
      <c r="S5198" s="84" t="str">
        <f t="shared" si="569"/>
        <v/>
      </c>
      <c r="T5198" s="84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4" t="str">
        <f t="shared" si="567"/>
        <v/>
      </c>
      <c r="B5199" s="84" t="str">
        <f t="shared" si="568"/>
        <v/>
      </c>
      <c r="S5199" s="84" t="str">
        <f t="shared" si="569"/>
        <v/>
      </c>
      <c r="T5199" s="84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4" t="str">
        <f t="shared" si="567"/>
        <v/>
      </c>
      <c r="B5200" s="84" t="str">
        <f t="shared" si="568"/>
        <v/>
      </c>
      <c r="S5200" s="84" t="str">
        <f t="shared" si="569"/>
        <v/>
      </c>
      <c r="T5200" s="84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4" t="str">
        <f t="shared" si="567"/>
        <v/>
      </c>
      <c r="B5201" s="84" t="str">
        <f t="shared" si="568"/>
        <v/>
      </c>
      <c r="S5201" s="84" t="str">
        <f t="shared" si="569"/>
        <v/>
      </c>
      <c r="T5201" s="84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4" t="str">
        <f t="shared" si="567"/>
        <v/>
      </c>
      <c r="B5202" s="84" t="str">
        <f t="shared" si="568"/>
        <v/>
      </c>
      <c r="S5202" s="84" t="str">
        <f t="shared" si="569"/>
        <v/>
      </c>
      <c r="T5202" s="84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4" t="str">
        <f t="shared" si="567"/>
        <v/>
      </c>
      <c r="B5203" s="84" t="str">
        <f t="shared" si="568"/>
        <v/>
      </c>
      <c r="S5203" s="84" t="str">
        <f t="shared" si="569"/>
        <v/>
      </c>
      <c r="T5203" s="84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4" t="str">
        <f t="shared" si="567"/>
        <v/>
      </c>
      <c r="B5204" s="84" t="str">
        <f t="shared" si="568"/>
        <v/>
      </c>
      <c r="S5204" s="84" t="str">
        <f t="shared" si="569"/>
        <v/>
      </c>
      <c r="T5204" s="84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4" t="str">
        <f t="shared" si="567"/>
        <v/>
      </c>
      <c r="B5205" s="84" t="str">
        <f t="shared" si="568"/>
        <v/>
      </c>
      <c r="S5205" s="84" t="str">
        <f t="shared" si="569"/>
        <v/>
      </c>
      <c r="T5205" s="84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4" t="str">
        <f t="shared" si="567"/>
        <v/>
      </c>
      <c r="B5206" s="84" t="str">
        <f t="shared" si="568"/>
        <v/>
      </c>
      <c r="S5206" s="84" t="str">
        <f t="shared" si="569"/>
        <v/>
      </c>
      <c r="T5206" s="84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4" t="str">
        <f t="shared" si="567"/>
        <v/>
      </c>
      <c r="B5207" s="84" t="str">
        <f t="shared" si="568"/>
        <v/>
      </c>
      <c r="S5207" s="84" t="str">
        <f t="shared" si="569"/>
        <v/>
      </c>
      <c r="T5207" s="84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4" t="str">
        <f t="shared" si="567"/>
        <v/>
      </c>
      <c r="B5208" s="84" t="str">
        <f t="shared" si="568"/>
        <v/>
      </c>
      <c r="S5208" s="84" t="str">
        <f t="shared" si="569"/>
        <v/>
      </c>
      <c r="T5208" s="84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4" t="str">
        <f t="shared" si="567"/>
        <v/>
      </c>
      <c r="B5209" s="84" t="str">
        <f t="shared" si="568"/>
        <v/>
      </c>
      <c r="S5209" s="84" t="str">
        <f t="shared" si="569"/>
        <v/>
      </c>
      <c r="T5209" s="84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4" t="str">
        <f t="shared" si="567"/>
        <v/>
      </c>
      <c r="B5210" s="84" t="str">
        <f t="shared" si="568"/>
        <v/>
      </c>
      <c r="S5210" s="84" t="str">
        <f t="shared" si="569"/>
        <v/>
      </c>
      <c r="T5210" s="84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4" t="str">
        <f t="shared" si="567"/>
        <v/>
      </c>
      <c r="B5211" s="84" t="str">
        <f t="shared" si="568"/>
        <v/>
      </c>
      <c r="S5211" s="84" t="str">
        <f t="shared" si="569"/>
        <v/>
      </c>
      <c r="T5211" s="84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4" t="str">
        <f t="shared" si="567"/>
        <v/>
      </c>
      <c r="B5212" s="84" t="str">
        <f t="shared" si="568"/>
        <v/>
      </c>
      <c r="S5212" s="84" t="str">
        <f t="shared" si="569"/>
        <v/>
      </c>
      <c r="T5212" s="84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4" t="str">
        <f t="shared" si="567"/>
        <v/>
      </c>
      <c r="B5213" s="84" t="str">
        <f t="shared" si="568"/>
        <v/>
      </c>
      <c r="S5213" s="84" t="str">
        <f t="shared" si="569"/>
        <v/>
      </c>
      <c r="T5213" s="84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4" t="str">
        <f t="shared" si="567"/>
        <v/>
      </c>
      <c r="B5214" s="84" t="str">
        <f t="shared" si="568"/>
        <v/>
      </c>
      <c r="S5214" s="84" t="str">
        <f t="shared" si="569"/>
        <v/>
      </c>
      <c r="T5214" s="84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4" t="str">
        <f t="shared" si="567"/>
        <v/>
      </c>
      <c r="B5215" s="84" t="str">
        <f t="shared" si="568"/>
        <v/>
      </c>
      <c r="S5215" s="84" t="str">
        <f t="shared" si="569"/>
        <v/>
      </c>
      <c r="T5215" s="84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4" t="str">
        <f t="shared" si="567"/>
        <v/>
      </c>
      <c r="B5216" s="84" t="str">
        <f t="shared" si="568"/>
        <v/>
      </c>
      <c r="S5216" s="84" t="str">
        <f t="shared" si="569"/>
        <v/>
      </c>
      <c r="T5216" s="84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4" t="str">
        <f t="shared" ref="A5217:A5280" si="574">IF(G5217&amp;Q5217&lt;&gt;"",IF(FIND(" ",G5217)&gt;=1,MID(G5217,1,FIND(" ",G5217)-1)&amp;Q5217,G5217&amp;Q5217),"")</f>
        <v/>
      </c>
      <c r="B5217" s="84" t="str">
        <f t="shared" ref="B5217:B5280" si="575">IF(C5217&lt;&gt;"",LEFT(C5217,9),"")</f>
        <v/>
      </c>
      <c r="S5217" s="84" t="str">
        <f t="shared" si="569"/>
        <v/>
      </c>
      <c r="T5217" s="84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4" t="str">
        <f t="shared" si="574"/>
        <v/>
      </c>
      <c r="B5218" s="84" t="str">
        <f t="shared" si="575"/>
        <v/>
      </c>
      <c r="S5218" s="84" t="str">
        <f t="shared" si="569"/>
        <v/>
      </c>
      <c r="T5218" s="84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4" t="str">
        <f t="shared" si="574"/>
        <v/>
      </c>
      <c r="B5219" s="84" t="str">
        <f t="shared" si="575"/>
        <v/>
      </c>
      <c r="S5219" s="84" t="str">
        <f t="shared" si="569"/>
        <v/>
      </c>
      <c r="T5219" s="84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4" t="str">
        <f t="shared" si="574"/>
        <v/>
      </c>
      <c r="B5220" s="84" t="str">
        <f t="shared" si="575"/>
        <v/>
      </c>
      <c r="S5220" s="84" t="str">
        <f t="shared" si="569"/>
        <v/>
      </c>
      <c r="T5220" s="84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4" t="str">
        <f t="shared" si="574"/>
        <v/>
      </c>
      <c r="B5221" s="84" t="str">
        <f t="shared" si="575"/>
        <v/>
      </c>
      <c r="S5221" s="84" t="str">
        <f t="shared" si="569"/>
        <v/>
      </c>
      <c r="T5221" s="84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4" t="str">
        <f t="shared" si="574"/>
        <v/>
      </c>
      <c r="B5222" s="84" t="str">
        <f t="shared" si="575"/>
        <v/>
      </c>
      <c r="S5222" s="84" t="str">
        <f t="shared" si="569"/>
        <v/>
      </c>
      <c r="T5222" s="84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4" t="str">
        <f t="shared" si="574"/>
        <v/>
      </c>
      <c r="B5223" s="84" t="str">
        <f t="shared" si="575"/>
        <v/>
      </c>
      <c r="S5223" s="84" t="str">
        <f t="shared" si="569"/>
        <v/>
      </c>
      <c r="T5223" s="84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4" t="str">
        <f t="shared" si="574"/>
        <v/>
      </c>
      <c r="B5224" s="84" t="str">
        <f t="shared" si="575"/>
        <v/>
      </c>
      <c r="S5224" s="84" t="str">
        <f t="shared" si="569"/>
        <v/>
      </c>
      <c r="T5224" s="84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4" t="str">
        <f t="shared" si="574"/>
        <v/>
      </c>
      <c r="B5225" s="84" t="str">
        <f t="shared" si="575"/>
        <v/>
      </c>
      <c r="S5225" s="84" t="str">
        <f t="shared" si="569"/>
        <v/>
      </c>
      <c r="T5225" s="84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4" t="str">
        <f t="shared" si="574"/>
        <v/>
      </c>
      <c r="B5226" s="84" t="str">
        <f t="shared" si="575"/>
        <v/>
      </c>
      <c r="S5226" s="84" t="str">
        <f t="shared" si="569"/>
        <v/>
      </c>
      <c r="T5226" s="84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4" t="str">
        <f t="shared" si="574"/>
        <v/>
      </c>
      <c r="B5227" s="84" t="str">
        <f t="shared" si="575"/>
        <v/>
      </c>
      <c r="S5227" s="84" t="str">
        <f t="shared" si="569"/>
        <v/>
      </c>
      <c r="T5227" s="84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4" t="str">
        <f t="shared" si="574"/>
        <v/>
      </c>
      <c r="B5228" s="84" t="str">
        <f t="shared" si="575"/>
        <v/>
      </c>
      <c r="S5228" s="84" t="str">
        <f t="shared" si="569"/>
        <v/>
      </c>
      <c r="T5228" s="84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4" t="str">
        <f t="shared" si="574"/>
        <v/>
      </c>
      <c r="B5229" s="84" t="str">
        <f t="shared" si="575"/>
        <v/>
      </c>
      <c r="S5229" s="84" t="str">
        <f t="shared" si="569"/>
        <v/>
      </c>
      <c r="T5229" s="84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4" t="str">
        <f t="shared" si="574"/>
        <v/>
      </c>
      <c r="B5230" s="84" t="str">
        <f t="shared" si="575"/>
        <v/>
      </c>
      <c r="S5230" s="84" t="str">
        <f t="shared" si="569"/>
        <v/>
      </c>
      <c r="T5230" s="84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4" t="str">
        <f t="shared" si="574"/>
        <v/>
      </c>
      <c r="B5231" s="84" t="str">
        <f t="shared" si="575"/>
        <v/>
      </c>
      <c r="S5231" s="84" t="str">
        <f t="shared" si="569"/>
        <v/>
      </c>
      <c r="T5231" s="84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4" t="str">
        <f t="shared" si="574"/>
        <v/>
      </c>
      <c r="B5232" s="84" t="str">
        <f t="shared" si="575"/>
        <v/>
      </c>
      <c r="S5232" s="84" t="str">
        <f t="shared" si="569"/>
        <v/>
      </c>
      <c r="T5232" s="84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4" t="str">
        <f t="shared" si="574"/>
        <v/>
      </c>
      <c r="B5233" s="84" t="str">
        <f t="shared" si="575"/>
        <v/>
      </c>
      <c r="S5233" s="84" t="str">
        <f t="shared" si="569"/>
        <v/>
      </c>
      <c r="T5233" s="84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4" t="str">
        <f t="shared" si="574"/>
        <v/>
      </c>
      <c r="B5234" s="84" t="str">
        <f t="shared" si="575"/>
        <v/>
      </c>
      <c r="S5234" s="84" t="str">
        <f t="shared" si="569"/>
        <v/>
      </c>
      <c r="T5234" s="84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4" t="str">
        <f t="shared" si="574"/>
        <v/>
      </c>
      <c r="B5235" s="84" t="str">
        <f t="shared" si="575"/>
        <v/>
      </c>
      <c r="S5235" s="84" t="str">
        <f t="shared" si="569"/>
        <v/>
      </c>
      <c r="T5235" s="84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4" t="str">
        <f t="shared" si="574"/>
        <v/>
      </c>
      <c r="B5236" s="84" t="str">
        <f t="shared" si="575"/>
        <v/>
      </c>
      <c r="S5236" s="84" t="str">
        <f t="shared" si="569"/>
        <v/>
      </c>
      <c r="T5236" s="84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4" t="str">
        <f t="shared" si="574"/>
        <v/>
      </c>
      <c r="B5237" s="84" t="str">
        <f t="shared" si="575"/>
        <v/>
      </c>
      <c r="S5237" s="84" t="str">
        <f t="shared" si="569"/>
        <v/>
      </c>
      <c r="T5237" s="84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4" t="str">
        <f t="shared" si="574"/>
        <v/>
      </c>
      <c r="B5238" s="84" t="str">
        <f t="shared" si="575"/>
        <v/>
      </c>
      <c r="S5238" s="84" t="str">
        <f t="shared" si="569"/>
        <v/>
      </c>
      <c r="T5238" s="84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4" t="str">
        <f t="shared" si="574"/>
        <v/>
      </c>
      <c r="B5239" s="84" t="str">
        <f t="shared" si="575"/>
        <v/>
      </c>
      <c r="S5239" s="84" t="str">
        <f t="shared" si="569"/>
        <v/>
      </c>
      <c r="T5239" s="84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4" t="str">
        <f t="shared" si="574"/>
        <v/>
      </c>
      <c r="B5240" s="84" t="str">
        <f t="shared" si="575"/>
        <v/>
      </c>
      <c r="S5240" s="84" t="str">
        <f t="shared" si="569"/>
        <v/>
      </c>
      <c r="T5240" s="84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4" t="str">
        <f t="shared" si="574"/>
        <v/>
      </c>
      <c r="B5241" s="84" t="str">
        <f t="shared" si="575"/>
        <v/>
      </c>
      <c r="S5241" s="84" t="str">
        <f t="shared" si="569"/>
        <v/>
      </c>
      <c r="T5241" s="84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4" t="str">
        <f t="shared" si="574"/>
        <v/>
      </c>
      <c r="B5242" s="84" t="str">
        <f t="shared" si="575"/>
        <v/>
      </c>
      <c r="S5242" s="84" t="str">
        <f t="shared" si="569"/>
        <v/>
      </c>
      <c r="T5242" s="84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4" t="str">
        <f t="shared" si="574"/>
        <v/>
      </c>
      <c r="B5243" s="84" t="str">
        <f t="shared" si="575"/>
        <v/>
      </c>
      <c r="S5243" s="84" t="str">
        <f t="shared" si="569"/>
        <v/>
      </c>
      <c r="T5243" s="84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4" t="str">
        <f t="shared" si="574"/>
        <v/>
      </c>
      <c r="B5244" s="84" t="str">
        <f t="shared" si="575"/>
        <v/>
      </c>
      <c r="S5244" s="84" t="str">
        <f t="shared" si="569"/>
        <v/>
      </c>
      <c r="T5244" s="84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4" t="str">
        <f t="shared" si="574"/>
        <v/>
      </c>
      <c r="B5245" s="84" t="str">
        <f t="shared" si="575"/>
        <v/>
      </c>
      <c r="S5245" s="84" t="str">
        <f t="shared" si="569"/>
        <v/>
      </c>
      <c r="T5245" s="84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4" t="str">
        <f t="shared" si="574"/>
        <v/>
      </c>
      <c r="B5246" s="84" t="str">
        <f t="shared" si="575"/>
        <v/>
      </c>
      <c r="S5246" s="84" t="str">
        <f t="shared" si="569"/>
        <v/>
      </c>
      <c r="T5246" s="84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4" t="str">
        <f t="shared" si="574"/>
        <v/>
      </c>
      <c r="B5247" s="84" t="str">
        <f t="shared" si="575"/>
        <v/>
      </c>
      <c r="S5247" s="84" t="str">
        <f t="shared" si="569"/>
        <v/>
      </c>
      <c r="T5247" s="84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4" t="str">
        <f t="shared" si="574"/>
        <v/>
      </c>
      <c r="B5248" s="84" t="str">
        <f t="shared" si="575"/>
        <v/>
      </c>
      <c r="S5248" s="84" t="str">
        <f t="shared" si="569"/>
        <v/>
      </c>
      <c r="T5248" s="84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4" t="str">
        <f t="shared" si="574"/>
        <v/>
      </c>
      <c r="B5249" s="84" t="str">
        <f t="shared" si="575"/>
        <v/>
      </c>
      <c r="S5249" s="84" t="str">
        <f t="shared" si="569"/>
        <v/>
      </c>
      <c r="T5249" s="84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4" t="str">
        <f t="shared" si="574"/>
        <v/>
      </c>
      <c r="B5250" s="84" t="str">
        <f t="shared" si="575"/>
        <v/>
      </c>
      <c r="S5250" s="84" t="str">
        <f t="shared" ref="S5250:S5313" si="576">IF(A5250&lt;&gt;"",IF(FIND(" ",G5250)&gt;=1,MID(G5250,FIND(" ",G5250)+1,LEN(G5250)),""),"")</f>
        <v/>
      </c>
      <c r="T5250" s="84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4" t="str">
        <f t="shared" si="574"/>
        <v/>
      </c>
      <c r="B5251" s="84" t="str">
        <f t="shared" si="575"/>
        <v/>
      </c>
      <c r="S5251" s="84" t="str">
        <f t="shared" si="576"/>
        <v/>
      </c>
      <c r="T5251" s="84" t="str">
        <f t="shared" ref="T5251:T5314" si="577">IF(H5251&lt;&gt;"",H5251,"")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4" t="str">
        <f t="shared" si="574"/>
        <v/>
      </c>
      <c r="B5252" s="84" t="str">
        <f t="shared" si="575"/>
        <v/>
      </c>
      <c r="S5252" s="84" t="str">
        <f t="shared" si="576"/>
        <v/>
      </c>
      <c r="T5252" s="84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4" t="str">
        <f t="shared" si="574"/>
        <v/>
      </c>
      <c r="B5253" s="84" t="str">
        <f t="shared" si="575"/>
        <v/>
      </c>
      <c r="S5253" s="84" t="str">
        <f t="shared" si="576"/>
        <v/>
      </c>
      <c r="T5253" s="84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4" t="str">
        <f t="shared" si="574"/>
        <v/>
      </c>
      <c r="B5254" s="84" t="str">
        <f t="shared" si="575"/>
        <v/>
      </c>
      <c r="S5254" s="84" t="str">
        <f t="shared" si="576"/>
        <v/>
      </c>
      <c r="T5254" s="84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4" t="str">
        <f t="shared" si="574"/>
        <v/>
      </c>
      <c r="B5255" s="84" t="str">
        <f t="shared" si="575"/>
        <v/>
      </c>
      <c r="S5255" s="84" t="str">
        <f t="shared" si="576"/>
        <v/>
      </c>
      <c r="T5255" s="84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4" t="str">
        <f t="shared" si="574"/>
        <v/>
      </c>
      <c r="B5256" s="84" t="str">
        <f t="shared" si="575"/>
        <v/>
      </c>
      <c r="S5256" s="84" t="str">
        <f t="shared" si="576"/>
        <v/>
      </c>
      <c r="T5256" s="84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4" t="str">
        <f t="shared" si="574"/>
        <v/>
      </c>
      <c r="B5257" s="84" t="str">
        <f t="shared" si="575"/>
        <v/>
      </c>
      <c r="S5257" s="84" t="str">
        <f t="shared" si="576"/>
        <v/>
      </c>
      <c r="T5257" s="84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4" t="str">
        <f t="shared" si="574"/>
        <v/>
      </c>
      <c r="B5258" s="84" t="str">
        <f t="shared" si="575"/>
        <v/>
      </c>
      <c r="S5258" s="84" t="str">
        <f t="shared" si="576"/>
        <v/>
      </c>
      <c r="T5258" s="84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4" t="str">
        <f t="shared" si="574"/>
        <v/>
      </c>
      <c r="B5259" s="84" t="str">
        <f t="shared" si="575"/>
        <v/>
      </c>
      <c r="S5259" s="84" t="str">
        <f t="shared" si="576"/>
        <v/>
      </c>
      <c r="T5259" s="84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4" t="str">
        <f t="shared" si="574"/>
        <v/>
      </c>
      <c r="B5260" s="84" t="str">
        <f t="shared" si="575"/>
        <v/>
      </c>
      <c r="S5260" s="84" t="str">
        <f t="shared" si="576"/>
        <v/>
      </c>
      <c r="T5260" s="84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4" t="str">
        <f t="shared" si="574"/>
        <v/>
      </c>
      <c r="B5261" s="84" t="str">
        <f t="shared" si="575"/>
        <v/>
      </c>
      <c r="S5261" s="84" t="str">
        <f t="shared" si="576"/>
        <v/>
      </c>
      <c r="T5261" s="84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4" t="str">
        <f t="shared" si="574"/>
        <v/>
      </c>
      <c r="B5262" s="84" t="str">
        <f t="shared" si="575"/>
        <v/>
      </c>
      <c r="S5262" s="84" t="str">
        <f t="shared" si="576"/>
        <v/>
      </c>
      <c r="T5262" s="84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4" t="str">
        <f t="shared" si="574"/>
        <v/>
      </c>
      <c r="B5263" s="84" t="str">
        <f t="shared" si="575"/>
        <v/>
      </c>
      <c r="S5263" s="84" t="str">
        <f t="shared" si="576"/>
        <v/>
      </c>
      <c r="T5263" s="84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4" t="str">
        <f t="shared" si="574"/>
        <v/>
      </c>
      <c r="B5264" s="84" t="str">
        <f t="shared" si="575"/>
        <v/>
      </c>
      <c r="S5264" s="84" t="str">
        <f t="shared" si="576"/>
        <v/>
      </c>
      <c r="T5264" s="84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4" t="str">
        <f t="shared" si="574"/>
        <v/>
      </c>
      <c r="B5265" s="84" t="str">
        <f t="shared" si="575"/>
        <v/>
      </c>
      <c r="S5265" s="84" t="str">
        <f t="shared" si="576"/>
        <v/>
      </c>
      <c r="T5265" s="84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4" t="str">
        <f t="shared" si="574"/>
        <v/>
      </c>
      <c r="B5266" s="84" t="str">
        <f t="shared" si="575"/>
        <v/>
      </c>
      <c r="S5266" s="84" t="str">
        <f t="shared" si="576"/>
        <v/>
      </c>
      <c r="T5266" s="84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4" t="str">
        <f t="shared" si="574"/>
        <v/>
      </c>
      <c r="B5267" s="84" t="str">
        <f t="shared" si="575"/>
        <v/>
      </c>
      <c r="S5267" s="84" t="str">
        <f t="shared" si="576"/>
        <v/>
      </c>
      <c r="T5267" s="84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4" t="str">
        <f t="shared" si="574"/>
        <v/>
      </c>
      <c r="B5268" s="84" t="str">
        <f t="shared" si="575"/>
        <v/>
      </c>
      <c r="S5268" s="84" t="str">
        <f t="shared" si="576"/>
        <v/>
      </c>
      <c r="T5268" s="84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4" t="str">
        <f t="shared" si="574"/>
        <v/>
      </c>
      <c r="B5269" s="84" t="str">
        <f t="shared" si="575"/>
        <v/>
      </c>
      <c r="S5269" s="84" t="str">
        <f t="shared" si="576"/>
        <v/>
      </c>
      <c r="T5269" s="84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4" t="str">
        <f t="shared" si="574"/>
        <v/>
      </c>
      <c r="B5270" s="84" t="str">
        <f t="shared" si="575"/>
        <v/>
      </c>
      <c r="S5270" s="84" t="str">
        <f t="shared" si="576"/>
        <v/>
      </c>
      <c r="T5270" s="84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4" t="str">
        <f t="shared" si="574"/>
        <v/>
      </c>
      <c r="B5271" s="84" t="str">
        <f t="shared" si="575"/>
        <v/>
      </c>
      <c r="S5271" s="84" t="str">
        <f t="shared" si="576"/>
        <v/>
      </c>
      <c r="T5271" s="84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4" t="str">
        <f t="shared" si="574"/>
        <v/>
      </c>
      <c r="B5272" s="84" t="str">
        <f t="shared" si="575"/>
        <v/>
      </c>
      <c r="S5272" s="84" t="str">
        <f t="shared" si="576"/>
        <v/>
      </c>
      <c r="T5272" s="84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4" t="str">
        <f t="shared" si="574"/>
        <v/>
      </c>
      <c r="B5273" s="84" t="str">
        <f t="shared" si="575"/>
        <v/>
      </c>
      <c r="S5273" s="84" t="str">
        <f t="shared" si="576"/>
        <v/>
      </c>
      <c r="T5273" s="84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4" t="str">
        <f t="shared" si="574"/>
        <v/>
      </c>
      <c r="B5274" s="84" t="str">
        <f t="shared" si="575"/>
        <v/>
      </c>
      <c r="S5274" s="84" t="str">
        <f t="shared" si="576"/>
        <v/>
      </c>
      <c r="T5274" s="84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4" t="str">
        <f t="shared" si="574"/>
        <v/>
      </c>
      <c r="B5275" s="84" t="str">
        <f t="shared" si="575"/>
        <v/>
      </c>
      <c r="S5275" s="84" t="str">
        <f t="shared" si="576"/>
        <v/>
      </c>
      <c r="T5275" s="84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4" t="str">
        <f t="shared" si="574"/>
        <v/>
      </c>
      <c r="B5276" s="84" t="str">
        <f t="shared" si="575"/>
        <v/>
      </c>
      <c r="S5276" s="84" t="str">
        <f t="shared" si="576"/>
        <v/>
      </c>
      <c r="T5276" s="84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4" t="str">
        <f t="shared" si="574"/>
        <v/>
      </c>
      <c r="B5277" s="84" t="str">
        <f t="shared" si="575"/>
        <v/>
      </c>
      <c r="S5277" s="84" t="str">
        <f t="shared" si="576"/>
        <v/>
      </c>
      <c r="T5277" s="84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4" t="str">
        <f t="shared" si="574"/>
        <v/>
      </c>
      <c r="B5278" s="84" t="str">
        <f t="shared" si="575"/>
        <v/>
      </c>
      <c r="S5278" s="84" t="str">
        <f t="shared" si="576"/>
        <v/>
      </c>
      <c r="T5278" s="84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4" t="str">
        <f t="shared" si="574"/>
        <v/>
      </c>
      <c r="B5279" s="84" t="str">
        <f t="shared" si="575"/>
        <v/>
      </c>
      <c r="S5279" s="84" t="str">
        <f t="shared" si="576"/>
        <v/>
      </c>
      <c r="T5279" s="84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4" t="str">
        <f t="shared" si="574"/>
        <v/>
      </c>
      <c r="B5280" s="84" t="str">
        <f t="shared" si="575"/>
        <v/>
      </c>
      <c r="S5280" s="84" t="str">
        <f t="shared" si="576"/>
        <v/>
      </c>
      <c r="T5280" s="84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4" t="str">
        <f t="shared" ref="A5281:A5344" si="581">IF(G5281&amp;Q5281&lt;&gt;"",IF(FIND(" ",G5281)&gt;=1,MID(G5281,1,FIND(" ",G5281)-1)&amp;Q5281,G5281&amp;Q5281),"")</f>
        <v/>
      </c>
      <c r="B5281" s="84" t="str">
        <f t="shared" ref="B5281:B5344" si="582">IF(C5281&lt;&gt;"",LEFT(C5281,9),"")</f>
        <v/>
      </c>
      <c r="S5281" s="84" t="str">
        <f t="shared" si="576"/>
        <v/>
      </c>
      <c r="T5281" s="84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4" t="str">
        <f t="shared" si="581"/>
        <v/>
      </c>
      <c r="B5282" s="84" t="str">
        <f t="shared" si="582"/>
        <v/>
      </c>
      <c r="S5282" s="84" t="str">
        <f t="shared" si="576"/>
        <v/>
      </c>
      <c r="T5282" s="84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4" t="str">
        <f t="shared" si="581"/>
        <v/>
      </c>
      <c r="B5283" s="84" t="str">
        <f t="shared" si="582"/>
        <v/>
      </c>
      <c r="S5283" s="84" t="str">
        <f t="shared" si="576"/>
        <v/>
      </c>
      <c r="T5283" s="84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4" t="str">
        <f t="shared" si="581"/>
        <v/>
      </c>
      <c r="B5284" s="84" t="str">
        <f t="shared" si="582"/>
        <v/>
      </c>
      <c r="S5284" s="84" t="str">
        <f t="shared" si="576"/>
        <v/>
      </c>
      <c r="T5284" s="84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4" t="str">
        <f t="shared" si="581"/>
        <v/>
      </c>
      <c r="B5285" s="84" t="str">
        <f t="shared" si="582"/>
        <v/>
      </c>
      <c r="S5285" s="84" t="str">
        <f t="shared" si="576"/>
        <v/>
      </c>
      <c r="T5285" s="84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4" t="str">
        <f t="shared" si="581"/>
        <v/>
      </c>
      <c r="B5286" s="84" t="str">
        <f t="shared" si="582"/>
        <v/>
      </c>
      <c r="S5286" s="84" t="str">
        <f t="shared" si="576"/>
        <v/>
      </c>
      <c r="T5286" s="84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4" t="str">
        <f t="shared" si="581"/>
        <v/>
      </c>
      <c r="B5287" s="84" t="str">
        <f t="shared" si="582"/>
        <v/>
      </c>
      <c r="S5287" s="84" t="str">
        <f t="shared" si="576"/>
        <v/>
      </c>
      <c r="T5287" s="84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4" t="str">
        <f t="shared" si="581"/>
        <v/>
      </c>
      <c r="B5288" s="84" t="str">
        <f t="shared" si="582"/>
        <v/>
      </c>
      <c r="S5288" s="84" t="str">
        <f t="shared" si="576"/>
        <v/>
      </c>
      <c r="T5288" s="84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4" t="str">
        <f t="shared" si="581"/>
        <v/>
      </c>
      <c r="B5289" s="84" t="str">
        <f t="shared" si="582"/>
        <v/>
      </c>
      <c r="S5289" s="84" t="str">
        <f t="shared" si="576"/>
        <v/>
      </c>
      <c r="T5289" s="84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4" t="str">
        <f t="shared" si="581"/>
        <v/>
      </c>
      <c r="B5290" s="84" t="str">
        <f t="shared" si="582"/>
        <v/>
      </c>
      <c r="S5290" s="84" t="str">
        <f t="shared" si="576"/>
        <v/>
      </c>
      <c r="T5290" s="84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4" t="str">
        <f t="shared" si="581"/>
        <v/>
      </c>
      <c r="B5291" s="84" t="str">
        <f t="shared" si="582"/>
        <v/>
      </c>
      <c r="S5291" s="84" t="str">
        <f t="shared" si="576"/>
        <v/>
      </c>
      <c r="T5291" s="84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4" t="str">
        <f t="shared" si="581"/>
        <v/>
      </c>
      <c r="B5292" s="84" t="str">
        <f t="shared" si="582"/>
        <v/>
      </c>
      <c r="S5292" s="84" t="str">
        <f t="shared" si="576"/>
        <v/>
      </c>
      <c r="T5292" s="84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4" t="str">
        <f t="shared" si="581"/>
        <v/>
      </c>
      <c r="B5293" s="84" t="str">
        <f t="shared" si="582"/>
        <v/>
      </c>
      <c r="S5293" s="84" t="str">
        <f t="shared" si="576"/>
        <v/>
      </c>
      <c r="T5293" s="84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4" t="str">
        <f t="shared" si="581"/>
        <v/>
      </c>
      <c r="B5294" s="84" t="str">
        <f t="shared" si="582"/>
        <v/>
      </c>
      <c r="S5294" s="84" t="str">
        <f t="shared" si="576"/>
        <v/>
      </c>
      <c r="T5294" s="84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4" t="str">
        <f t="shared" si="581"/>
        <v/>
      </c>
      <c r="B5295" s="84" t="str">
        <f t="shared" si="582"/>
        <v/>
      </c>
      <c r="S5295" s="84" t="str">
        <f t="shared" si="576"/>
        <v/>
      </c>
      <c r="T5295" s="84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4" t="str">
        <f t="shared" si="581"/>
        <v/>
      </c>
      <c r="B5296" s="84" t="str">
        <f t="shared" si="582"/>
        <v/>
      </c>
      <c r="S5296" s="84" t="str">
        <f t="shared" si="576"/>
        <v/>
      </c>
      <c r="T5296" s="84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4" t="str">
        <f t="shared" si="581"/>
        <v/>
      </c>
      <c r="B5297" s="84" t="str">
        <f t="shared" si="582"/>
        <v/>
      </c>
      <c r="S5297" s="84" t="str">
        <f t="shared" si="576"/>
        <v/>
      </c>
      <c r="T5297" s="84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4" t="str">
        <f t="shared" si="581"/>
        <v/>
      </c>
      <c r="B5298" s="84" t="str">
        <f t="shared" si="582"/>
        <v/>
      </c>
      <c r="S5298" s="84" t="str">
        <f t="shared" si="576"/>
        <v/>
      </c>
      <c r="T5298" s="84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4" t="str">
        <f t="shared" si="581"/>
        <v/>
      </c>
      <c r="B5299" s="84" t="str">
        <f t="shared" si="582"/>
        <v/>
      </c>
      <c r="S5299" s="84" t="str">
        <f t="shared" si="576"/>
        <v/>
      </c>
      <c r="T5299" s="84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4" t="str">
        <f t="shared" si="581"/>
        <v/>
      </c>
      <c r="B5300" s="84" t="str">
        <f t="shared" si="582"/>
        <v/>
      </c>
      <c r="S5300" s="84" t="str">
        <f t="shared" si="576"/>
        <v/>
      </c>
      <c r="T5300" s="84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4" t="str">
        <f t="shared" si="581"/>
        <v/>
      </c>
      <c r="B5301" s="84" t="str">
        <f t="shared" si="582"/>
        <v/>
      </c>
      <c r="S5301" s="84" t="str">
        <f t="shared" si="576"/>
        <v/>
      </c>
      <c r="T5301" s="84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4" t="str">
        <f t="shared" si="581"/>
        <v/>
      </c>
      <c r="B5302" s="84" t="str">
        <f t="shared" si="582"/>
        <v/>
      </c>
      <c r="S5302" s="84" t="str">
        <f t="shared" si="576"/>
        <v/>
      </c>
      <c r="T5302" s="84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4" t="str">
        <f t="shared" si="581"/>
        <v/>
      </c>
      <c r="B5303" s="84" t="str">
        <f t="shared" si="582"/>
        <v/>
      </c>
      <c r="S5303" s="84" t="str">
        <f t="shared" si="576"/>
        <v/>
      </c>
      <c r="T5303" s="84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4" t="str">
        <f t="shared" si="581"/>
        <v/>
      </c>
      <c r="B5304" s="84" t="str">
        <f t="shared" si="582"/>
        <v/>
      </c>
      <c r="S5304" s="84" t="str">
        <f t="shared" si="576"/>
        <v/>
      </c>
      <c r="T5304" s="84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4" t="str">
        <f t="shared" si="581"/>
        <v/>
      </c>
      <c r="B5305" s="84" t="str">
        <f t="shared" si="582"/>
        <v/>
      </c>
      <c r="S5305" s="84" t="str">
        <f t="shared" si="576"/>
        <v/>
      </c>
      <c r="T5305" s="84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4" t="str">
        <f t="shared" si="581"/>
        <v/>
      </c>
      <c r="B5306" s="84" t="str">
        <f t="shared" si="582"/>
        <v/>
      </c>
      <c r="S5306" s="84" t="str">
        <f t="shared" si="576"/>
        <v/>
      </c>
      <c r="T5306" s="84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4" t="str">
        <f t="shared" si="581"/>
        <v/>
      </c>
      <c r="B5307" s="84" t="str">
        <f t="shared" si="582"/>
        <v/>
      </c>
      <c r="S5307" s="84" t="str">
        <f t="shared" si="576"/>
        <v/>
      </c>
      <c r="T5307" s="84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4" t="str">
        <f t="shared" si="581"/>
        <v/>
      </c>
      <c r="B5308" s="84" t="str">
        <f t="shared" si="582"/>
        <v/>
      </c>
      <c r="S5308" s="84" t="str">
        <f t="shared" si="576"/>
        <v/>
      </c>
      <c r="T5308" s="84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4" t="str">
        <f t="shared" si="581"/>
        <v/>
      </c>
      <c r="B5309" s="84" t="str">
        <f t="shared" si="582"/>
        <v/>
      </c>
      <c r="S5309" s="84" t="str">
        <f t="shared" si="576"/>
        <v/>
      </c>
      <c r="T5309" s="84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4" t="str">
        <f t="shared" si="581"/>
        <v/>
      </c>
      <c r="B5310" s="84" t="str">
        <f t="shared" si="582"/>
        <v/>
      </c>
      <c r="S5310" s="84" t="str">
        <f t="shared" si="576"/>
        <v/>
      </c>
      <c r="T5310" s="84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4" t="str">
        <f t="shared" si="581"/>
        <v/>
      </c>
      <c r="B5311" s="84" t="str">
        <f t="shared" si="582"/>
        <v/>
      </c>
      <c r="S5311" s="84" t="str">
        <f t="shared" si="576"/>
        <v/>
      </c>
      <c r="T5311" s="84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4" t="str">
        <f t="shared" si="581"/>
        <v/>
      </c>
      <c r="B5312" s="84" t="str">
        <f t="shared" si="582"/>
        <v/>
      </c>
      <c r="S5312" s="84" t="str">
        <f t="shared" si="576"/>
        <v/>
      </c>
      <c r="T5312" s="84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4" t="str">
        <f t="shared" si="581"/>
        <v/>
      </c>
      <c r="B5313" s="84" t="str">
        <f t="shared" si="582"/>
        <v/>
      </c>
      <c r="S5313" s="84" t="str">
        <f t="shared" si="576"/>
        <v/>
      </c>
      <c r="T5313" s="84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4" t="str">
        <f t="shared" si="581"/>
        <v/>
      </c>
      <c r="B5314" s="84" t="str">
        <f t="shared" si="582"/>
        <v/>
      </c>
      <c r="S5314" s="84" t="str">
        <f t="shared" ref="S5314:S5377" si="583">IF(A5314&lt;&gt;"",IF(FIND(" ",G5314)&gt;=1,MID(G5314,FIND(" ",G5314)+1,LEN(G5314)),""),"")</f>
        <v/>
      </c>
      <c r="T5314" s="84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4" t="str">
        <f t="shared" si="581"/>
        <v/>
      </c>
      <c r="B5315" s="84" t="str">
        <f t="shared" si="582"/>
        <v/>
      </c>
      <c r="S5315" s="84" t="str">
        <f t="shared" si="583"/>
        <v/>
      </c>
      <c r="T5315" s="84" t="str">
        <f t="shared" ref="T5315:T5378" si="584">IF(H5315&lt;&gt;"",H5315,"")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4" t="str">
        <f t="shared" si="581"/>
        <v/>
      </c>
      <c r="B5316" s="84" t="str">
        <f t="shared" si="582"/>
        <v/>
      </c>
      <c r="S5316" s="84" t="str">
        <f t="shared" si="583"/>
        <v/>
      </c>
      <c r="T5316" s="84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4" t="str">
        <f t="shared" si="581"/>
        <v/>
      </c>
      <c r="B5317" s="84" t="str">
        <f t="shared" si="582"/>
        <v/>
      </c>
      <c r="S5317" s="84" t="str">
        <f t="shared" si="583"/>
        <v/>
      </c>
      <c r="T5317" s="84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4" t="str">
        <f t="shared" si="581"/>
        <v/>
      </c>
      <c r="B5318" s="84" t="str">
        <f t="shared" si="582"/>
        <v/>
      </c>
      <c r="S5318" s="84" t="str">
        <f t="shared" si="583"/>
        <v/>
      </c>
      <c r="T5318" s="84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4" t="str">
        <f t="shared" si="581"/>
        <v/>
      </c>
      <c r="B5319" s="84" t="str">
        <f t="shared" si="582"/>
        <v/>
      </c>
      <c r="S5319" s="84" t="str">
        <f t="shared" si="583"/>
        <v/>
      </c>
      <c r="T5319" s="84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4" t="str">
        <f t="shared" si="581"/>
        <v/>
      </c>
      <c r="B5320" s="84" t="str">
        <f t="shared" si="582"/>
        <v/>
      </c>
      <c r="S5320" s="84" t="str">
        <f t="shared" si="583"/>
        <v/>
      </c>
      <c r="T5320" s="84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4" t="str">
        <f t="shared" si="581"/>
        <v/>
      </c>
      <c r="B5321" s="84" t="str">
        <f t="shared" si="582"/>
        <v/>
      </c>
      <c r="S5321" s="84" t="str">
        <f t="shared" si="583"/>
        <v/>
      </c>
      <c r="T5321" s="84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4" t="str">
        <f t="shared" si="581"/>
        <v/>
      </c>
      <c r="B5322" s="84" t="str">
        <f t="shared" si="582"/>
        <v/>
      </c>
      <c r="S5322" s="84" t="str">
        <f t="shared" si="583"/>
        <v/>
      </c>
      <c r="T5322" s="84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4" t="str">
        <f t="shared" si="581"/>
        <v/>
      </c>
      <c r="B5323" s="84" t="str">
        <f t="shared" si="582"/>
        <v/>
      </c>
      <c r="S5323" s="84" t="str">
        <f t="shared" si="583"/>
        <v/>
      </c>
      <c r="T5323" s="84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4" t="str">
        <f t="shared" si="581"/>
        <v/>
      </c>
      <c r="B5324" s="84" t="str">
        <f t="shared" si="582"/>
        <v/>
      </c>
      <c r="S5324" s="84" t="str">
        <f t="shared" si="583"/>
        <v/>
      </c>
      <c r="T5324" s="84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4" t="str">
        <f t="shared" si="581"/>
        <v/>
      </c>
      <c r="B5325" s="84" t="str">
        <f t="shared" si="582"/>
        <v/>
      </c>
      <c r="S5325" s="84" t="str">
        <f t="shared" si="583"/>
        <v/>
      </c>
      <c r="T5325" s="84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4" t="str">
        <f t="shared" si="581"/>
        <v/>
      </c>
      <c r="B5326" s="84" t="str">
        <f t="shared" si="582"/>
        <v/>
      </c>
      <c r="S5326" s="84" t="str">
        <f t="shared" si="583"/>
        <v/>
      </c>
      <c r="T5326" s="84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4" t="str">
        <f t="shared" si="581"/>
        <v/>
      </c>
      <c r="B5327" s="84" t="str">
        <f t="shared" si="582"/>
        <v/>
      </c>
      <c r="S5327" s="84" t="str">
        <f t="shared" si="583"/>
        <v/>
      </c>
      <c r="T5327" s="84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4" t="str">
        <f t="shared" si="581"/>
        <v/>
      </c>
      <c r="B5328" s="84" t="str">
        <f t="shared" si="582"/>
        <v/>
      </c>
      <c r="S5328" s="84" t="str">
        <f t="shared" si="583"/>
        <v/>
      </c>
      <c r="T5328" s="84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4" t="str">
        <f t="shared" si="581"/>
        <v/>
      </c>
      <c r="B5329" s="84" t="str">
        <f t="shared" si="582"/>
        <v/>
      </c>
      <c r="S5329" s="84" t="str">
        <f t="shared" si="583"/>
        <v/>
      </c>
      <c r="T5329" s="84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4" t="str">
        <f t="shared" si="581"/>
        <v/>
      </c>
      <c r="B5330" s="84" t="str">
        <f t="shared" si="582"/>
        <v/>
      </c>
      <c r="S5330" s="84" t="str">
        <f t="shared" si="583"/>
        <v/>
      </c>
      <c r="T5330" s="84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4" t="str">
        <f t="shared" si="581"/>
        <v/>
      </c>
      <c r="B5331" s="84" t="str">
        <f t="shared" si="582"/>
        <v/>
      </c>
      <c r="S5331" s="84" t="str">
        <f t="shared" si="583"/>
        <v/>
      </c>
      <c r="T5331" s="84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4" t="str">
        <f t="shared" si="581"/>
        <v/>
      </c>
      <c r="B5332" s="84" t="str">
        <f t="shared" si="582"/>
        <v/>
      </c>
      <c r="S5332" s="84" t="str">
        <f t="shared" si="583"/>
        <v/>
      </c>
      <c r="T5332" s="84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4" t="str">
        <f t="shared" si="581"/>
        <v/>
      </c>
      <c r="B5333" s="84" t="str">
        <f t="shared" si="582"/>
        <v/>
      </c>
      <c r="S5333" s="84" t="str">
        <f t="shared" si="583"/>
        <v/>
      </c>
      <c r="T5333" s="84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4" t="str">
        <f t="shared" si="581"/>
        <v/>
      </c>
      <c r="B5334" s="84" t="str">
        <f t="shared" si="582"/>
        <v/>
      </c>
      <c r="S5334" s="84" t="str">
        <f t="shared" si="583"/>
        <v/>
      </c>
      <c r="T5334" s="84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4" t="str">
        <f t="shared" si="581"/>
        <v/>
      </c>
      <c r="B5335" s="84" t="str">
        <f t="shared" si="582"/>
        <v/>
      </c>
      <c r="S5335" s="84" t="str">
        <f t="shared" si="583"/>
        <v/>
      </c>
      <c r="T5335" s="84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4" t="str">
        <f t="shared" si="581"/>
        <v/>
      </c>
      <c r="B5336" s="84" t="str">
        <f t="shared" si="582"/>
        <v/>
      </c>
      <c r="S5336" s="84" t="str">
        <f t="shared" si="583"/>
        <v/>
      </c>
      <c r="T5336" s="84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4" t="str">
        <f t="shared" si="581"/>
        <v/>
      </c>
      <c r="B5337" s="84" t="str">
        <f t="shared" si="582"/>
        <v/>
      </c>
      <c r="S5337" s="84" t="str">
        <f t="shared" si="583"/>
        <v/>
      </c>
      <c r="T5337" s="84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4" t="str">
        <f t="shared" si="581"/>
        <v/>
      </c>
      <c r="B5338" s="84" t="str">
        <f t="shared" si="582"/>
        <v/>
      </c>
      <c r="S5338" s="84" t="str">
        <f t="shared" si="583"/>
        <v/>
      </c>
      <c r="T5338" s="84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4" t="str">
        <f t="shared" si="581"/>
        <v/>
      </c>
      <c r="B5339" s="84" t="str">
        <f t="shared" si="582"/>
        <v/>
      </c>
      <c r="S5339" s="84" t="str">
        <f t="shared" si="583"/>
        <v/>
      </c>
      <c r="T5339" s="84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4" t="str">
        <f t="shared" si="581"/>
        <v/>
      </c>
      <c r="B5340" s="84" t="str">
        <f t="shared" si="582"/>
        <v/>
      </c>
      <c r="S5340" s="84" t="str">
        <f t="shared" si="583"/>
        <v/>
      </c>
      <c r="T5340" s="84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4" t="str">
        <f t="shared" si="581"/>
        <v/>
      </c>
      <c r="B5341" s="84" t="str">
        <f t="shared" si="582"/>
        <v/>
      </c>
      <c r="S5341" s="84" t="str">
        <f t="shared" si="583"/>
        <v/>
      </c>
      <c r="T5341" s="84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4" t="str">
        <f t="shared" si="581"/>
        <v/>
      </c>
      <c r="B5342" s="84" t="str">
        <f t="shared" si="582"/>
        <v/>
      </c>
      <c r="S5342" s="84" t="str">
        <f t="shared" si="583"/>
        <v/>
      </c>
      <c r="T5342" s="84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4" t="str">
        <f t="shared" si="581"/>
        <v/>
      </c>
      <c r="B5343" s="84" t="str">
        <f t="shared" si="582"/>
        <v/>
      </c>
      <c r="S5343" s="84" t="str">
        <f t="shared" si="583"/>
        <v/>
      </c>
      <c r="T5343" s="84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4" t="str">
        <f t="shared" si="581"/>
        <v/>
      </c>
      <c r="B5344" s="84" t="str">
        <f t="shared" si="582"/>
        <v/>
      </c>
      <c r="S5344" s="84" t="str">
        <f t="shared" si="583"/>
        <v/>
      </c>
      <c r="T5344" s="84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4" t="str">
        <f t="shared" ref="A5345:A5408" si="588">IF(G5345&amp;Q5345&lt;&gt;"",IF(FIND(" ",G5345)&gt;=1,MID(G5345,1,FIND(" ",G5345)-1)&amp;Q5345,G5345&amp;Q5345),"")</f>
        <v/>
      </c>
      <c r="B5345" s="84" t="str">
        <f t="shared" ref="B5345:B5408" si="589">IF(C5345&lt;&gt;"",LEFT(C5345,9),"")</f>
        <v/>
      </c>
      <c r="S5345" s="84" t="str">
        <f t="shared" si="583"/>
        <v/>
      </c>
      <c r="T5345" s="84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4" t="str">
        <f t="shared" si="588"/>
        <v/>
      </c>
      <c r="B5346" s="84" t="str">
        <f t="shared" si="589"/>
        <v/>
      </c>
      <c r="S5346" s="84" t="str">
        <f t="shared" si="583"/>
        <v/>
      </c>
      <c r="T5346" s="84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4" t="str">
        <f t="shared" si="588"/>
        <v/>
      </c>
      <c r="B5347" s="84" t="str">
        <f t="shared" si="589"/>
        <v/>
      </c>
      <c r="S5347" s="84" t="str">
        <f t="shared" si="583"/>
        <v/>
      </c>
      <c r="T5347" s="84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4" t="str">
        <f t="shared" si="588"/>
        <v/>
      </c>
      <c r="B5348" s="84" t="str">
        <f t="shared" si="589"/>
        <v/>
      </c>
      <c r="S5348" s="84" t="str">
        <f t="shared" si="583"/>
        <v/>
      </c>
      <c r="T5348" s="84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4" t="str">
        <f t="shared" si="588"/>
        <v/>
      </c>
      <c r="B5349" s="84" t="str">
        <f t="shared" si="589"/>
        <v/>
      </c>
      <c r="S5349" s="84" t="str">
        <f t="shared" si="583"/>
        <v/>
      </c>
      <c r="T5349" s="84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4" t="str">
        <f t="shared" si="588"/>
        <v/>
      </c>
      <c r="B5350" s="84" t="str">
        <f t="shared" si="589"/>
        <v/>
      </c>
      <c r="S5350" s="84" t="str">
        <f t="shared" si="583"/>
        <v/>
      </c>
      <c r="T5350" s="84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4" t="str">
        <f t="shared" si="588"/>
        <v/>
      </c>
      <c r="B5351" s="84" t="str">
        <f t="shared" si="589"/>
        <v/>
      </c>
      <c r="S5351" s="84" t="str">
        <f t="shared" si="583"/>
        <v/>
      </c>
      <c r="T5351" s="84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4" t="str">
        <f t="shared" si="588"/>
        <v/>
      </c>
      <c r="B5352" s="84" t="str">
        <f t="shared" si="589"/>
        <v/>
      </c>
      <c r="S5352" s="84" t="str">
        <f t="shared" si="583"/>
        <v/>
      </c>
      <c r="T5352" s="84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4" t="str">
        <f t="shared" si="588"/>
        <v/>
      </c>
      <c r="B5353" s="84" t="str">
        <f t="shared" si="589"/>
        <v/>
      </c>
      <c r="S5353" s="84" t="str">
        <f t="shared" si="583"/>
        <v/>
      </c>
      <c r="T5353" s="84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4" t="str">
        <f t="shared" si="588"/>
        <v/>
      </c>
      <c r="B5354" s="84" t="str">
        <f t="shared" si="589"/>
        <v/>
      </c>
      <c r="S5354" s="84" t="str">
        <f t="shared" si="583"/>
        <v/>
      </c>
      <c r="T5354" s="84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4" t="str">
        <f t="shared" si="588"/>
        <v/>
      </c>
      <c r="B5355" s="84" t="str">
        <f t="shared" si="589"/>
        <v/>
      </c>
      <c r="S5355" s="84" t="str">
        <f t="shared" si="583"/>
        <v/>
      </c>
      <c r="T5355" s="84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4" t="str">
        <f t="shared" si="588"/>
        <v/>
      </c>
      <c r="B5356" s="84" t="str">
        <f t="shared" si="589"/>
        <v/>
      </c>
      <c r="S5356" s="84" t="str">
        <f t="shared" si="583"/>
        <v/>
      </c>
      <c r="T5356" s="84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4" t="str">
        <f t="shared" si="588"/>
        <v/>
      </c>
      <c r="B5357" s="84" t="str">
        <f t="shared" si="589"/>
        <v/>
      </c>
      <c r="S5357" s="84" t="str">
        <f t="shared" si="583"/>
        <v/>
      </c>
      <c r="T5357" s="84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4" t="str">
        <f t="shared" si="588"/>
        <v/>
      </c>
      <c r="B5358" s="84" t="str">
        <f t="shared" si="589"/>
        <v/>
      </c>
      <c r="S5358" s="84" t="str">
        <f t="shared" si="583"/>
        <v/>
      </c>
      <c r="T5358" s="84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4" t="str">
        <f t="shared" si="588"/>
        <v/>
      </c>
      <c r="B5359" s="84" t="str">
        <f t="shared" si="589"/>
        <v/>
      </c>
      <c r="S5359" s="84" t="str">
        <f t="shared" si="583"/>
        <v/>
      </c>
      <c r="T5359" s="84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4" t="str">
        <f t="shared" si="588"/>
        <v/>
      </c>
      <c r="B5360" s="84" t="str">
        <f t="shared" si="589"/>
        <v/>
      </c>
      <c r="S5360" s="84" t="str">
        <f t="shared" si="583"/>
        <v/>
      </c>
      <c r="T5360" s="84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4" t="str">
        <f t="shared" si="588"/>
        <v/>
      </c>
      <c r="B5361" s="84" t="str">
        <f t="shared" si="589"/>
        <v/>
      </c>
      <c r="S5361" s="84" t="str">
        <f t="shared" si="583"/>
        <v/>
      </c>
      <c r="T5361" s="84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4" t="str">
        <f t="shared" si="588"/>
        <v/>
      </c>
      <c r="B5362" s="84" t="str">
        <f t="shared" si="589"/>
        <v/>
      </c>
      <c r="S5362" s="84" t="str">
        <f t="shared" si="583"/>
        <v/>
      </c>
      <c r="T5362" s="84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4" t="str">
        <f t="shared" si="588"/>
        <v/>
      </c>
      <c r="B5363" s="84" t="str">
        <f t="shared" si="589"/>
        <v/>
      </c>
      <c r="S5363" s="84" t="str">
        <f t="shared" si="583"/>
        <v/>
      </c>
      <c r="T5363" s="84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4" t="str">
        <f t="shared" si="588"/>
        <v/>
      </c>
      <c r="B5364" s="84" t="str">
        <f t="shared" si="589"/>
        <v/>
      </c>
      <c r="S5364" s="84" t="str">
        <f t="shared" si="583"/>
        <v/>
      </c>
      <c r="T5364" s="84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4" t="str">
        <f t="shared" si="588"/>
        <v/>
      </c>
      <c r="B5365" s="84" t="str">
        <f t="shared" si="589"/>
        <v/>
      </c>
      <c r="S5365" s="84" t="str">
        <f t="shared" si="583"/>
        <v/>
      </c>
      <c r="T5365" s="84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4" t="str">
        <f t="shared" si="588"/>
        <v/>
      </c>
      <c r="B5366" s="84" t="str">
        <f t="shared" si="589"/>
        <v/>
      </c>
      <c r="S5366" s="84" t="str">
        <f t="shared" si="583"/>
        <v/>
      </c>
      <c r="T5366" s="84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4" t="str">
        <f t="shared" si="588"/>
        <v/>
      </c>
      <c r="B5367" s="84" t="str">
        <f t="shared" si="589"/>
        <v/>
      </c>
      <c r="S5367" s="84" t="str">
        <f t="shared" si="583"/>
        <v/>
      </c>
      <c r="T5367" s="84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4" t="str">
        <f t="shared" si="588"/>
        <v/>
      </c>
      <c r="B5368" s="84" t="str">
        <f t="shared" si="589"/>
        <v/>
      </c>
      <c r="S5368" s="84" t="str">
        <f t="shared" si="583"/>
        <v/>
      </c>
      <c r="T5368" s="84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4" t="str">
        <f t="shared" si="588"/>
        <v/>
      </c>
      <c r="B5369" s="84" t="str">
        <f t="shared" si="589"/>
        <v/>
      </c>
      <c r="S5369" s="84" t="str">
        <f t="shared" si="583"/>
        <v/>
      </c>
      <c r="T5369" s="84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4" t="str">
        <f t="shared" si="588"/>
        <v/>
      </c>
      <c r="B5370" s="84" t="str">
        <f t="shared" si="589"/>
        <v/>
      </c>
      <c r="S5370" s="84" t="str">
        <f t="shared" si="583"/>
        <v/>
      </c>
      <c r="T5370" s="84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4" t="str">
        <f t="shared" si="588"/>
        <v/>
      </c>
      <c r="B5371" s="84" t="str">
        <f t="shared" si="589"/>
        <v/>
      </c>
      <c r="S5371" s="84" t="str">
        <f t="shared" si="583"/>
        <v/>
      </c>
      <c r="T5371" s="84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4" t="str">
        <f t="shared" si="588"/>
        <v/>
      </c>
      <c r="B5372" s="84" t="str">
        <f t="shared" si="589"/>
        <v/>
      </c>
      <c r="S5372" s="84" t="str">
        <f t="shared" si="583"/>
        <v/>
      </c>
      <c r="T5372" s="84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4" t="str">
        <f t="shared" si="588"/>
        <v/>
      </c>
      <c r="B5373" s="84" t="str">
        <f t="shared" si="589"/>
        <v/>
      </c>
      <c r="S5373" s="84" t="str">
        <f t="shared" si="583"/>
        <v/>
      </c>
      <c r="T5373" s="84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4" t="str">
        <f t="shared" si="588"/>
        <v/>
      </c>
      <c r="B5374" s="84" t="str">
        <f t="shared" si="589"/>
        <v/>
      </c>
      <c r="S5374" s="84" t="str">
        <f t="shared" si="583"/>
        <v/>
      </c>
      <c r="T5374" s="84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4" t="str">
        <f t="shared" si="588"/>
        <v/>
      </c>
      <c r="B5375" s="84" t="str">
        <f t="shared" si="589"/>
        <v/>
      </c>
      <c r="S5375" s="84" t="str">
        <f t="shared" si="583"/>
        <v/>
      </c>
      <c r="T5375" s="84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4" t="str">
        <f t="shared" si="588"/>
        <v/>
      </c>
      <c r="B5376" s="84" t="str">
        <f t="shared" si="589"/>
        <v/>
      </c>
      <c r="S5376" s="84" t="str">
        <f t="shared" si="583"/>
        <v/>
      </c>
      <c r="T5376" s="84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4" t="str">
        <f t="shared" si="588"/>
        <v/>
      </c>
      <c r="B5377" s="84" t="str">
        <f t="shared" si="589"/>
        <v/>
      </c>
      <c r="S5377" s="84" t="str">
        <f t="shared" si="583"/>
        <v/>
      </c>
      <c r="T5377" s="84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4" t="str">
        <f t="shared" si="588"/>
        <v/>
      </c>
      <c r="B5378" s="84" t="str">
        <f t="shared" si="589"/>
        <v/>
      </c>
      <c r="S5378" s="84" t="str">
        <f t="shared" ref="S5378:S5441" si="590">IF(A5378&lt;&gt;"",IF(FIND(" ",G5378)&gt;=1,MID(G5378,FIND(" ",G5378)+1,LEN(G5378)),""),"")</f>
        <v/>
      </c>
      <c r="T5378" s="84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4" t="str">
        <f t="shared" si="588"/>
        <v/>
      </c>
      <c r="B5379" s="84" t="str">
        <f t="shared" si="589"/>
        <v/>
      </c>
      <c r="S5379" s="84" t="str">
        <f t="shared" si="590"/>
        <v/>
      </c>
      <c r="T5379" s="84" t="str">
        <f t="shared" ref="T5379:T5442" si="591">IF(H5379&lt;&gt;"",H5379,"")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4" t="str">
        <f t="shared" si="588"/>
        <v/>
      </c>
      <c r="B5380" s="84" t="str">
        <f t="shared" si="589"/>
        <v/>
      </c>
      <c r="S5380" s="84" t="str">
        <f t="shared" si="590"/>
        <v/>
      </c>
      <c r="T5380" s="84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4" t="str">
        <f t="shared" si="588"/>
        <v/>
      </c>
      <c r="B5381" s="84" t="str">
        <f t="shared" si="589"/>
        <v/>
      </c>
      <c r="S5381" s="84" t="str">
        <f t="shared" si="590"/>
        <v/>
      </c>
      <c r="T5381" s="84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4" t="str">
        <f t="shared" si="588"/>
        <v/>
      </c>
      <c r="B5382" s="84" t="str">
        <f t="shared" si="589"/>
        <v/>
      </c>
      <c r="S5382" s="84" t="str">
        <f t="shared" si="590"/>
        <v/>
      </c>
      <c r="T5382" s="84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4" t="str">
        <f t="shared" si="588"/>
        <v/>
      </c>
      <c r="B5383" s="84" t="str">
        <f t="shared" si="589"/>
        <v/>
      </c>
      <c r="S5383" s="84" t="str">
        <f t="shared" si="590"/>
        <v/>
      </c>
      <c r="T5383" s="84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4" t="str">
        <f t="shared" si="588"/>
        <v/>
      </c>
      <c r="B5384" s="84" t="str">
        <f t="shared" si="589"/>
        <v/>
      </c>
      <c r="S5384" s="84" t="str">
        <f t="shared" si="590"/>
        <v/>
      </c>
      <c r="T5384" s="84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4" t="str">
        <f t="shared" si="588"/>
        <v/>
      </c>
      <c r="B5385" s="84" t="str">
        <f t="shared" si="589"/>
        <v/>
      </c>
      <c r="S5385" s="84" t="str">
        <f t="shared" si="590"/>
        <v/>
      </c>
      <c r="T5385" s="84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4" t="str">
        <f t="shared" si="588"/>
        <v/>
      </c>
      <c r="B5386" s="84" t="str">
        <f t="shared" si="589"/>
        <v/>
      </c>
      <c r="S5386" s="84" t="str">
        <f t="shared" si="590"/>
        <v/>
      </c>
      <c r="T5386" s="84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4" t="str">
        <f t="shared" si="588"/>
        <v/>
      </c>
      <c r="B5387" s="84" t="str">
        <f t="shared" si="589"/>
        <v/>
      </c>
      <c r="S5387" s="84" t="str">
        <f t="shared" si="590"/>
        <v/>
      </c>
      <c r="T5387" s="84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4" t="str">
        <f t="shared" si="588"/>
        <v/>
      </c>
      <c r="B5388" s="84" t="str">
        <f t="shared" si="589"/>
        <v/>
      </c>
      <c r="S5388" s="84" t="str">
        <f t="shared" si="590"/>
        <v/>
      </c>
      <c r="T5388" s="84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4" t="str">
        <f t="shared" si="588"/>
        <v/>
      </c>
      <c r="B5389" s="84" t="str">
        <f t="shared" si="589"/>
        <v/>
      </c>
      <c r="S5389" s="84" t="str">
        <f t="shared" si="590"/>
        <v/>
      </c>
      <c r="T5389" s="84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4" t="str">
        <f t="shared" si="588"/>
        <v/>
      </c>
      <c r="B5390" s="84" t="str">
        <f t="shared" si="589"/>
        <v/>
      </c>
      <c r="S5390" s="84" t="str">
        <f t="shared" si="590"/>
        <v/>
      </c>
      <c r="T5390" s="84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4" t="str">
        <f t="shared" si="588"/>
        <v/>
      </c>
      <c r="B5391" s="84" t="str">
        <f t="shared" si="589"/>
        <v/>
      </c>
      <c r="S5391" s="84" t="str">
        <f t="shared" si="590"/>
        <v/>
      </c>
      <c r="T5391" s="84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4" t="str">
        <f t="shared" si="588"/>
        <v/>
      </c>
      <c r="B5392" s="84" t="str">
        <f t="shared" si="589"/>
        <v/>
      </c>
      <c r="S5392" s="84" t="str">
        <f t="shared" si="590"/>
        <v/>
      </c>
      <c r="T5392" s="84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4" t="str">
        <f t="shared" si="588"/>
        <v/>
      </c>
      <c r="B5393" s="84" t="str">
        <f t="shared" si="589"/>
        <v/>
      </c>
      <c r="S5393" s="84" t="str">
        <f t="shared" si="590"/>
        <v/>
      </c>
      <c r="T5393" s="84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4" t="str">
        <f t="shared" si="588"/>
        <v/>
      </c>
      <c r="B5394" s="84" t="str">
        <f t="shared" si="589"/>
        <v/>
      </c>
      <c r="S5394" s="84" t="str">
        <f t="shared" si="590"/>
        <v/>
      </c>
      <c r="T5394" s="84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4" t="str">
        <f t="shared" si="588"/>
        <v/>
      </c>
      <c r="B5395" s="84" t="str">
        <f t="shared" si="589"/>
        <v/>
      </c>
      <c r="S5395" s="84" t="str">
        <f t="shared" si="590"/>
        <v/>
      </c>
      <c r="T5395" s="84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4" t="str">
        <f t="shared" si="588"/>
        <v/>
      </c>
      <c r="B5396" s="84" t="str">
        <f t="shared" si="589"/>
        <v/>
      </c>
      <c r="S5396" s="84" t="str">
        <f t="shared" si="590"/>
        <v/>
      </c>
      <c r="T5396" s="84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4" t="str">
        <f t="shared" si="588"/>
        <v/>
      </c>
      <c r="B5397" s="84" t="str">
        <f t="shared" si="589"/>
        <v/>
      </c>
      <c r="S5397" s="84" t="str">
        <f t="shared" si="590"/>
        <v/>
      </c>
      <c r="T5397" s="84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4" t="str">
        <f t="shared" si="588"/>
        <v/>
      </c>
      <c r="B5398" s="84" t="str">
        <f t="shared" si="589"/>
        <v/>
      </c>
      <c r="S5398" s="84" t="str">
        <f t="shared" si="590"/>
        <v/>
      </c>
      <c r="T5398" s="84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4" t="str">
        <f t="shared" si="588"/>
        <v/>
      </c>
      <c r="B5399" s="84" t="str">
        <f t="shared" si="589"/>
        <v/>
      </c>
      <c r="S5399" s="84" t="str">
        <f t="shared" si="590"/>
        <v/>
      </c>
      <c r="T5399" s="84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4" t="str">
        <f t="shared" si="588"/>
        <v/>
      </c>
      <c r="B5400" s="84" t="str">
        <f t="shared" si="589"/>
        <v/>
      </c>
      <c r="S5400" s="84" t="str">
        <f t="shared" si="590"/>
        <v/>
      </c>
      <c r="T5400" s="84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4" t="str">
        <f t="shared" si="588"/>
        <v/>
      </c>
      <c r="B5401" s="84" t="str">
        <f t="shared" si="589"/>
        <v/>
      </c>
      <c r="S5401" s="84" t="str">
        <f t="shared" si="590"/>
        <v/>
      </c>
      <c r="T5401" s="84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4" t="str">
        <f t="shared" si="588"/>
        <v/>
      </c>
      <c r="B5402" s="84" t="str">
        <f t="shared" si="589"/>
        <v/>
      </c>
      <c r="S5402" s="84" t="str">
        <f t="shared" si="590"/>
        <v/>
      </c>
      <c r="T5402" s="84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4" t="str">
        <f t="shared" si="588"/>
        <v/>
      </c>
      <c r="B5403" s="84" t="str">
        <f t="shared" si="589"/>
        <v/>
      </c>
      <c r="S5403" s="84" t="str">
        <f t="shared" si="590"/>
        <v/>
      </c>
      <c r="T5403" s="84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4" t="str">
        <f t="shared" si="588"/>
        <v/>
      </c>
      <c r="B5404" s="84" t="str">
        <f t="shared" si="589"/>
        <v/>
      </c>
      <c r="S5404" s="84" t="str">
        <f t="shared" si="590"/>
        <v/>
      </c>
      <c r="T5404" s="84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4" t="str">
        <f t="shared" si="588"/>
        <v/>
      </c>
      <c r="B5405" s="84" t="str">
        <f t="shared" si="589"/>
        <v/>
      </c>
      <c r="S5405" s="84" t="str">
        <f t="shared" si="590"/>
        <v/>
      </c>
      <c r="T5405" s="84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4" t="str">
        <f t="shared" si="588"/>
        <v/>
      </c>
      <c r="B5406" s="84" t="str">
        <f t="shared" si="589"/>
        <v/>
      </c>
      <c r="S5406" s="84" t="str">
        <f t="shared" si="590"/>
        <v/>
      </c>
      <c r="T5406" s="84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4" t="str">
        <f t="shared" si="588"/>
        <v/>
      </c>
      <c r="B5407" s="84" t="str">
        <f t="shared" si="589"/>
        <v/>
      </c>
      <c r="S5407" s="84" t="str">
        <f t="shared" si="590"/>
        <v/>
      </c>
      <c r="T5407" s="84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4" t="str">
        <f t="shared" si="588"/>
        <v/>
      </c>
      <c r="B5408" s="84" t="str">
        <f t="shared" si="589"/>
        <v/>
      </c>
      <c r="S5408" s="84" t="str">
        <f t="shared" si="590"/>
        <v/>
      </c>
      <c r="T5408" s="84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4" t="str">
        <f t="shared" ref="A5409:A5472" si="595">IF(G5409&amp;Q5409&lt;&gt;"",IF(FIND(" ",G5409)&gt;=1,MID(G5409,1,FIND(" ",G5409)-1)&amp;Q5409,G5409&amp;Q5409),"")</f>
        <v/>
      </c>
      <c r="B5409" s="84" t="str">
        <f t="shared" ref="B5409:B5472" si="596">IF(C5409&lt;&gt;"",LEFT(C5409,9),"")</f>
        <v/>
      </c>
      <c r="S5409" s="84" t="str">
        <f t="shared" si="590"/>
        <v/>
      </c>
      <c r="T5409" s="84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4" t="str">
        <f t="shared" si="595"/>
        <v/>
      </c>
      <c r="B5410" s="84" t="str">
        <f t="shared" si="596"/>
        <v/>
      </c>
      <c r="S5410" s="84" t="str">
        <f t="shared" si="590"/>
        <v/>
      </c>
      <c r="T5410" s="84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4" t="str">
        <f t="shared" si="595"/>
        <v/>
      </c>
      <c r="B5411" s="84" t="str">
        <f t="shared" si="596"/>
        <v/>
      </c>
      <c r="S5411" s="84" t="str">
        <f t="shared" si="590"/>
        <v/>
      </c>
      <c r="T5411" s="84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4" t="str">
        <f t="shared" si="595"/>
        <v/>
      </c>
      <c r="B5412" s="84" t="str">
        <f t="shared" si="596"/>
        <v/>
      </c>
      <c r="S5412" s="84" t="str">
        <f t="shared" si="590"/>
        <v/>
      </c>
      <c r="T5412" s="84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4" t="str">
        <f t="shared" si="595"/>
        <v/>
      </c>
      <c r="B5413" s="84" t="str">
        <f t="shared" si="596"/>
        <v/>
      </c>
      <c r="S5413" s="84" t="str">
        <f t="shared" si="590"/>
        <v/>
      </c>
      <c r="T5413" s="84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4" t="str">
        <f t="shared" si="595"/>
        <v/>
      </c>
      <c r="B5414" s="84" t="str">
        <f t="shared" si="596"/>
        <v/>
      </c>
      <c r="S5414" s="84" t="str">
        <f t="shared" si="590"/>
        <v/>
      </c>
      <c r="T5414" s="84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4" t="str">
        <f t="shared" si="595"/>
        <v/>
      </c>
      <c r="B5415" s="84" t="str">
        <f t="shared" si="596"/>
        <v/>
      </c>
      <c r="S5415" s="84" t="str">
        <f t="shared" si="590"/>
        <v/>
      </c>
      <c r="T5415" s="84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4" t="str">
        <f t="shared" si="595"/>
        <v/>
      </c>
      <c r="B5416" s="84" t="str">
        <f t="shared" si="596"/>
        <v/>
      </c>
      <c r="S5416" s="84" t="str">
        <f t="shared" si="590"/>
        <v/>
      </c>
      <c r="T5416" s="84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4" t="str">
        <f t="shared" si="595"/>
        <v/>
      </c>
      <c r="B5417" s="84" t="str">
        <f t="shared" si="596"/>
        <v/>
      </c>
      <c r="S5417" s="84" t="str">
        <f t="shared" si="590"/>
        <v/>
      </c>
      <c r="T5417" s="84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4" t="str">
        <f t="shared" si="595"/>
        <v/>
      </c>
      <c r="B5418" s="84" t="str">
        <f t="shared" si="596"/>
        <v/>
      </c>
      <c r="S5418" s="84" t="str">
        <f t="shared" si="590"/>
        <v/>
      </c>
      <c r="T5418" s="84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4" t="str">
        <f t="shared" si="595"/>
        <v/>
      </c>
      <c r="B5419" s="84" t="str">
        <f t="shared" si="596"/>
        <v/>
      </c>
      <c r="S5419" s="84" t="str">
        <f t="shared" si="590"/>
        <v/>
      </c>
      <c r="T5419" s="84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4" t="str">
        <f t="shared" si="595"/>
        <v/>
      </c>
      <c r="B5420" s="84" t="str">
        <f t="shared" si="596"/>
        <v/>
      </c>
      <c r="S5420" s="84" t="str">
        <f t="shared" si="590"/>
        <v/>
      </c>
      <c r="T5420" s="84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4" t="str">
        <f t="shared" si="595"/>
        <v/>
      </c>
      <c r="B5421" s="84" t="str">
        <f t="shared" si="596"/>
        <v/>
      </c>
      <c r="S5421" s="84" t="str">
        <f t="shared" si="590"/>
        <v/>
      </c>
      <c r="T5421" s="84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4" t="str">
        <f t="shared" si="595"/>
        <v/>
      </c>
      <c r="B5422" s="84" t="str">
        <f t="shared" si="596"/>
        <v/>
      </c>
      <c r="S5422" s="84" t="str">
        <f t="shared" si="590"/>
        <v/>
      </c>
      <c r="T5422" s="84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4" t="str">
        <f t="shared" si="595"/>
        <v/>
      </c>
      <c r="B5423" s="84" t="str">
        <f t="shared" si="596"/>
        <v/>
      </c>
      <c r="S5423" s="84" t="str">
        <f t="shared" si="590"/>
        <v/>
      </c>
      <c r="T5423" s="84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4" t="str">
        <f t="shared" si="595"/>
        <v/>
      </c>
      <c r="B5424" s="84" t="str">
        <f t="shared" si="596"/>
        <v/>
      </c>
      <c r="S5424" s="84" t="str">
        <f t="shared" si="590"/>
        <v/>
      </c>
      <c r="T5424" s="84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4" t="str">
        <f t="shared" si="595"/>
        <v/>
      </c>
      <c r="B5425" s="84" t="str">
        <f t="shared" si="596"/>
        <v/>
      </c>
      <c r="S5425" s="84" t="str">
        <f t="shared" si="590"/>
        <v/>
      </c>
      <c r="T5425" s="84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4" t="str">
        <f t="shared" si="595"/>
        <v/>
      </c>
      <c r="B5426" s="84" t="str">
        <f t="shared" si="596"/>
        <v/>
      </c>
      <c r="S5426" s="84" t="str">
        <f t="shared" si="590"/>
        <v/>
      </c>
      <c r="T5426" s="84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4" t="str">
        <f t="shared" si="595"/>
        <v/>
      </c>
      <c r="B5427" s="84" t="str">
        <f t="shared" si="596"/>
        <v/>
      </c>
      <c r="S5427" s="84" t="str">
        <f t="shared" si="590"/>
        <v/>
      </c>
      <c r="T5427" s="84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4" t="str">
        <f t="shared" si="595"/>
        <v/>
      </c>
      <c r="B5428" s="84" t="str">
        <f t="shared" si="596"/>
        <v/>
      </c>
      <c r="S5428" s="84" t="str">
        <f t="shared" si="590"/>
        <v/>
      </c>
      <c r="T5428" s="84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4" t="str">
        <f t="shared" si="595"/>
        <v/>
      </c>
      <c r="B5429" s="84" t="str">
        <f t="shared" si="596"/>
        <v/>
      </c>
      <c r="S5429" s="84" t="str">
        <f t="shared" si="590"/>
        <v/>
      </c>
      <c r="T5429" s="84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4" t="str">
        <f t="shared" si="595"/>
        <v/>
      </c>
      <c r="B5430" s="84" t="str">
        <f t="shared" si="596"/>
        <v/>
      </c>
      <c r="S5430" s="84" t="str">
        <f t="shared" si="590"/>
        <v/>
      </c>
      <c r="T5430" s="84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4" t="str">
        <f t="shared" si="595"/>
        <v/>
      </c>
      <c r="B5431" s="84" t="str">
        <f t="shared" si="596"/>
        <v/>
      </c>
      <c r="S5431" s="84" t="str">
        <f t="shared" si="590"/>
        <v/>
      </c>
      <c r="T5431" s="84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4" t="str">
        <f t="shared" si="595"/>
        <v/>
      </c>
      <c r="B5432" s="84" t="str">
        <f t="shared" si="596"/>
        <v/>
      </c>
      <c r="S5432" s="84" t="str">
        <f t="shared" si="590"/>
        <v/>
      </c>
      <c r="T5432" s="84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4" t="str">
        <f t="shared" si="595"/>
        <v/>
      </c>
      <c r="B5433" s="84" t="str">
        <f t="shared" si="596"/>
        <v/>
      </c>
      <c r="S5433" s="84" t="str">
        <f t="shared" si="590"/>
        <v/>
      </c>
      <c r="T5433" s="84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4" t="str">
        <f t="shared" si="595"/>
        <v/>
      </c>
      <c r="B5434" s="84" t="str">
        <f t="shared" si="596"/>
        <v/>
      </c>
      <c r="S5434" s="84" t="str">
        <f t="shared" si="590"/>
        <v/>
      </c>
      <c r="T5434" s="84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4" t="str">
        <f t="shared" si="595"/>
        <v/>
      </c>
      <c r="B5435" s="84" t="str">
        <f t="shared" si="596"/>
        <v/>
      </c>
      <c r="S5435" s="84" t="str">
        <f t="shared" si="590"/>
        <v/>
      </c>
      <c r="T5435" s="84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4" t="str">
        <f t="shared" si="595"/>
        <v/>
      </c>
      <c r="B5436" s="84" t="str">
        <f t="shared" si="596"/>
        <v/>
      </c>
      <c r="S5436" s="84" t="str">
        <f t="shared" si="590"/>
        <v/>
      </c>
      <c r="T5436" s="84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4" t="str">
        <f t="shared" si="595"/>
        <v/>
      </c>
      <c r="B5437" s="84" t="str">
        <f t="shared" si="596"/>
        <v/>
      </c>
      <c r="S5437" s="84" t="str">
        <f t="shared" si="590"/>
        <v/>
      </c>
      <c r="T5437" s="84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4" t="str">
        <f t="shared" si="595"/>
        <v/>
      </c>
      <c r="B5438" s="84" t="str">
        <f t="shared" si="596"/>
        <v/>
      </c>
      <c r="S5438" s="84" t="str">
        <f t="shared" si="590"/>
        <v/>
      </c>
      <c r="T5438" s="84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4" t="str">
        <f t="shared" si="595"/>
        <v/>
      </c>
      <c r="B5439" s="84" t="str">
        <f t="shared" si="596"/>
        <v/>
      </c>
      <c r="S5439" s="84" t="str">
        <f t="shared" si="590"/>
        <v/>
      </c>
      <c r="T5439" s="84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4" t="str">
        <f t="shared" si="595"/>
        <v/>
      </c>
      <c r="B5440" s="84" t="str">
        <f t="shared" si="596"/>
        <v/>
      </c>
      <c r="S5440" s="84" t="str">
        <f t="shared" si="590"/>
        <v/>
      </c>
      <c r="T5440" s="84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4" t="str">
        <f t="shared" si="595"/>
        <v/>
      </c>
      <c r="B5441" s="84" t="str">
        <f t="shared" si="596"/>
        <v/>
      </c>
      <c r="S5441" s="84" t="str">
        <f t="shared" si="590"/>
        <v/>
      </c>
      <c r="T5441" s="84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4" t="str">
        <f t="shared" si="595"/>
        <v/>
      </c>
      <c r="B5442" s="84" t="str">
        <f t="shared" si="596"/>
        <v/>
      </c>
      <c r="S5442" s="84" t="str">
        <f t="shared" ref="S5442:S5505" si="597">IF(A5442&lt;&gt;"",IF(FIND(" ",G5442)&gt;=1,MID(G5442,FIND(" ",G5442)+1,LEN(G5442)),""),"")</f>
        <v/>
      </c>
      <c r="T5442" s="84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4" t="str">
        <f t="shared" si="595"/>
        <v/>
      </c>
      <c r="B5443" s="84" t="str">
        <f t="shared" si="596"/>
        <v/>
      </c>
      <c r="S5443" s="84" t="str">
        <f t="shared" si="597"/>
        <v/>
      </c>
      <c r="T5443" s="84" t="str">
        <f t="shared" ref="T5443:T5506" si="598">IF(H5443&lt;&gt;"",H5443,"")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4" t="str">
        <f t="shared" si="595"/>
        <v/>
      </c>
      <c r="B5444" s="84" t="str">
        <f t="shared" si="596"/>
        <v/>
      </c>
      <c r="S5444" s="84" t="str">
        <f t="shared" si="597"/>
        <v/>
      </c>
      <c r="T5444" s="84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4" t="str">
        <f t="shared" si="595"/>
        <v/>
      </c>
      <c r="B5445" s="84" t="str">
        <f t="shared" si="596"/>
        <v/>
      </c>
      <c r="S5445" s="84" t="str">
        <f t="shared" si="597"/>
        <v/>
      </c>
      <c r="T5445" s="84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4" t="str">
        <f t="shared" si="595"/>
        <v/>
      </c>
      <c r="B5446" s="84" t="str">
        <f t="shared" si="596"/>
        <v/>
      </c>
      <c r="S5446" s="84" t="str">
        <f t="shared" si="597"/>
        <v/>
      </c>
      <c r="T5446" s="84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4" t="str">
        <f t="shared" si="595"/>
        <v/>
      </c>
      <c r="B5447" s="84" t="str">
        <f t="shared" si="596"/>
        <v/>
      </c>
      <c r="S5447" s="84" t="str">
        <f t="shared" si="597"/>
        <v/>
      </c>
      <c r="T5447" s="84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4" t="str">
        <f t="shared" si="595"/>
        <v/>
      </c>
      <c r="B5448" s="84" t="str">
        <f t="shared" si="596"/>
        <v/>
      </c>
      <c r="S5448" s="84" t="str">
        <f t="shared" si="597"/>
        <v/>
      </c>
      <c r="T5448" s="84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4" t="str">
        <f t="shared" si="595"/>
        <v/>
      </c>
      <c r="B5449" s="84" t="str">
        <f t="shared" si="596"/>
        <v/>
      </c>
      <c r="S5449" s="84" t="str">
        <f t="shared" si="597"/>
        <v/>
      </c>
      <c r="T5449" s="84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4" t="str">
        <f t="shared" si="595"/>
        <v/>
      </c>
      <c r="B5450" s="84" t="str">
        <f t="shared" si="596"/>
        <v/>
      </c>
      <c r="S5450" s="84" t="str">
        <f t="shared" si="597"/>
        <v/>
      </c>
      <c r="T5450" s="84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4" t="str">
        <f t="shared" si="595"/>
        <v/>
      </c>
      <c r="B5451" s="84" t="str">
        <f t="shared" si="596"/>
        <v/>
      </c>
      <c r="S5451" s="84" t="str">
        <f t="shared" si="597"/>
        <v/>
      </c>
      <c r="T5451" s="84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4" t="str">
        <f t="shared" si="595"/>
        <v/>
      </c>
      <c r="B5452" s="84" t="str">
        <f t="shared" si="596"/>
        <v/>
      </c>
      <c r="S5452" s="84" t="str">
        <f t="shared" si="597"/>
        <v/>
      </c>
      <c r="T5452" s="84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4" t="str">
        <f t="shared" si="595"/>
        <v/>
      </c>
      <c r="B5453" s="84" t="str">
        <f t="shared" si="596"/>
        <v/>
      </c>
      <c r="S5453" s="84" t="str">
        <f t="shared" si="597"/>
        <v/>
      </c>
      <c r="T5453" s="84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4" t="str">
        <f t="shared" si="595"/>
        <v/>
      </c>
      <c r="B5454" s="84" t="str">
        <f t="shared" si="596"/>
        <v/>
      </c>
      <c r="S5454" s="84" t="str">
        <f t="shared" si="597"/>
        <v/>
      </c>
      <c r="T5454" s="84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4" t="str">
        <f t="shared" si="595"/>
        <v/>
      </c>
      <c r="B5455" s="84" t="str">
        <f t="shared" si="596"/>
        <v/>
      </c>
      <c r="S5455" s="84" t="str">
        <f t="shared" si="597"/>
        <v/>
      </c>
      <c r="T5455" s="84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4" t="str">
        <f t="shared" si="595"/>
        <v/>
      </c>
      <c r="B5456" s="84" t="str">
        <f t="shared" si="596"/>
        <v/>
      </c>
      <c r="S5456" s="84" t="str">
        <f t="shared" si="597"/>
        <v/>
      </c>
      <c r="T5456" s="84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4" t="str">
        <f t="shared" si="595"/>
        <v/>
      </c>
      <c r="B5457" s="84" t="str">
        <f t="shared" si="596"/>
        <v/>
      </c>
      <c r="S5457" s="84" t="str">
        <f t="shared" si="597"/>
        <v/>
      </c>
      <c r="T5457" s="84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4" t="str">
        <f t="shared" si="595"/>
        <v/>
      </c>
      <c r="B5458" s="84" t="str">
        <f t="shared" si="596"/>
        <v/>
      </c>
      <c r="S5458" s="84" t="str">
        <f t="shared" si="597"/>
        <v/>
      </c>
      <c r="T5458" s="84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4" t="str">
        <f t="shared" si="595"/>
        <v/>
      </c>
      <c r="B5459" s="84" t="str">
        <f t="shared" si="596"/>
        <v/>
      </c>
      <c r="S5459" s="84" t="str">
        <f t="shared" si="597"/>
        <v/>
      </c>
      <c r="T5459" s="84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4" t="str">
        <f t="shared" si="595"/>
        <v/>
      </c>
      <c r="B5460" s="84" t="str">
        <f t="shared" si="596"/>
        <v/>
      </c>
      <c r="S5460" s="84" t="str">
        <f t="shared" si="597"/>
        <v/>
      </c>
      <c r="T5460" s="84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4" t="str">
        <f t="shared" si="595"/>
        <v/>
      </c>
      <c r="B5461" s="84" t="str">
        <f t="shared" si="596"/>
        <v/>
      </c>
      <c r="S5461" s="84" t="str">
        <f t="shared" si="597"/>
        <v/>
      </c>
      <c r="T5461" s="84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4" t="str">
        <f t="shared" si="595"/>
        <v/>
      </c>
      <c r="B5462" s="84" t="str">
        <f t="shared" si="596"/>
        <v/>
      </c>
      <c r="S5462" s="84" t="str">
        <f t="shared" si="597"/>
        <v/>
      </c>
      <c r="T5462" s="84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4" t="str">
        <f t="shared" si="595"/>
        <v/>
      </c>
      <c r="B5463" s="84" t="str">
        <f t="shared" si="596"/>
        <v/>
      </c>
      <c r="S5463" s="84" t="str">
        <f t="shared" si="597"/>
        <v/>
      </c>
      <c r="T5463" s="84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4" t="str">
        <f t="shared" si="595"/>
        <v/>
      </c>
      <c r="B5464" s="84" t="str">
        <f t="shared" si="596"/>
        <v/>
      </c>
      <c r="S5464" s="84" t="str">
        <f t="shared" si="597"/>
        <v/>
      </c>
      <c r="T5464" s="84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4" t="str">
        <f t="shared" si="595"/>
        <v/>
      </c>
      <c r="B5465" s="84" t="str">
        <f t="shared" si="596"/>
        <v/>
      </c>
      <c r="S5465" s="84" t="str">
        <f t="shared" si="597"/>
        <v/>
      </c>
      <c r="T5465" s="84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4" t="str">
        <f t="shared" si="595"/>
        <v/>
      </c>
      <c r="B5466" s="84" t="str">
        <f t="shared" si="596"/>
        <v/>
      </c>
      <c r="S5466" s="84" t="str">
        <f t="shared" si="597"/>
        <v/>
      </c>
      <c r="T5466" s="84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4" t="str">
        <f t="shared" si="595"/>
        <v/>
      </c>
      <c r="B5467" s="84" t="str">
        <f t="shared" si="596"/>
        <v/>
      </c>
      <c r="S5467" s="84" t="str">
        <f t="shared" si="597"/>
        <v/>
      </c>
      <c r="T5467" s="84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4" t="str">
        <f t="shared" si="595"/>
        <v/>
      </c>
      <c r="B5468" s="84" t="str">
        <f t="shared" si="596"/>
        <v/>
      </c>
      <c r="S5468" s="84" t="str">
        <f t="shared" si="597"/>
        <v/>
      </c>
      <c r="T5468" s="84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4" t="str">
        <f t="shared" si="595"/>
        <v/>
      </c>
      <c r="B5469" s="84" t="str">
        <f t="shared" si="596"/>
        <v/>
      </c>
      <c r="S5469" s="84" t="str">
        <f t="shared" si="597"/>
        <v/>
      </c>
      <c r="T5469" s="84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4" t="str">
        <f t="shared" si="595"/>
        <v/>
      </c>
      <c r="B5470" s="84" t="str">
        <f t="shared" si="596"/>
        <v/>
      </c>
      <c r="S5470" s="84" t="str">
        <f t="shared" si="597"/>
        <v/>
      </c>
      <c r="T5470" s="84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4" t="str">
        <f t="shared" si="595"/>
        <v/>
      </c>
      <c r="B5471" s="84" t="str">
        <f t="shared" si="596"/>
        <v/>
      </c>
      <c r="S5471" s="84" t="str">
        <f t="shared" si="597"/>
        <v/>
      </c>
      <c r="T5471" s="84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4" t="str">
        <f t="shared" si="595"/>
        <v/>
      </c>
      <c r="B5472" s="84" t="str">
        <f t="shared" si="596"/>
        <v/>
      </c>
      <c r="S5472" s="84" t="str">
        <f t="shared" si="597"/>
        <v/>
      </c>
      <c r="T5472" s="84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4" t="str">
        <f t="shared" ref="A5473:A5536" si="602">IF(G5473&amp;Q5473&lt;&gt;"",IF(FIND(" ",G5473)&gt;=1,MID(G5473,1,FIND(" ",G5473)-1)&amp;Q5473,G5473&amp;Q5473),"")</f>
        <v/>
      </c>
      <c r="B5473" s="84" t="str">
        <f t="shared" ref="B5473:B5536" si="603">IF(C5473&lt;&gt;"",LEFT(C5473,9),"")</f>
        <v/>
      </c>
      <c r="S5473" s="84" t="str">
        <f t="shared" si="597"/>
        <v/>
      </c>
      <c r="T5473" s="84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4" t="str">
        <f t="shared" si="602"/>
        <v/>
      </c>
      <c r="B5474" s="84" t="str">
        <f t="shared" si="603"/>
        <v/>
      </c>
      <c r="S5474" s="84" t="str">
        <f t="shared" si="597"/>
        <v/>
      </c>
      <c r="T5474" s="84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4" t="str">
        <f t="shared" si="602"/>
        <v/>
      </c>
      <c r="B5475" s="84" t="str">
        <f t="shared" si="603"/>
        <v/>
      </c>
      <c r="S5475" s="84" t="str">
        <f t="shared" si="597"/>
        <v/>
      </c>
      <c r="T5475" s="84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4" t="str">
        <f t="shared" si="602"/>
        <v/>
      </c>
      <c r="B5476" s="84" t="str">
        <f t="shared" si="603"/>
        <v/>
      </c>
      <c r="S5476" s="84" t="str">
        <f t="shared" si="597"/>
        <v/>
      </c>
      <c r="T5476" s="84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4" t="str">
        <f t="shared" si="602"/>
        <v/>
      </c>
      <c r="B5477" s="84" t="str">
        <f t="shared" si="603"/>
        <v/>
      </c>
      <c r="S5477" s="84" t="str">
        <f t="shared" si="597"/>
        <v/>
      </c>
      <c r="T5477" s="84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4" t="str">
        <f t="shared" si="602"/>
        <v/>
      </c>
      <c r="B5478" s="84" t="str">
        <f t="shared" si="603"/>
        <v/>
      </c>
      <c r="S5478" s="84" t="str">
        <f t="shared" si="597"/>
        <v/>
      </c>
      <c r="T5478" s="84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4" t="str">
        <f t="shared" si="602"/>
        <v/>
      </c>
      <c r="B5479" s="84" t="str">
        <f t="shared" si="603"/>
        <v/>
      </c>
      <c r="S5479" s="84" t="str">
        <f t="shared" si="597"/>
        <v/>
      </c>
      <c r="T5479" s="84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4" t="str">
        <f t="shared" si="602"/>
        <v/>
      </c>
      <c r="B5480" s="84" t="str">
        <f t="shared" si="603"/>
        <v/>
      </c>
      <c r="S5480" s="84" t="str">
        <f t="shared" si="597"/>
        <v/>
      </c>
      <c r="T5480" s="84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4" t="str">
        <f t="shared" si="602"/>
        <v/>
      </c>
      <c r="B5481" s="84" t="str">
        <f t="shared" si="603"/>
        <v/>
      </c>
      <c r="S5481" s="84" t="str">
        <f t="shared" si="597"/>
        <v/>
      </c>
      <c r="T5481" s="84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4" t="str">
        <f t="shared" si="602"/>
        <v/>
      </c>
      <c r="B5482" s="84" t="str">
        <f t="shared" si="603"/>
        <v/>
      </c>
      <c r="S5482" s="84" t="str">
        <f t="shared" si="597"/>
        <v/>
      </c>
      <c r="T5482" s="84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4" t="str">
        <f t="shared" si="602"/>
        <v/>
      </c>
      <c r="B5483" s="84" t="str">
        <f t="shared" si="603"/>
        <v/>
      </c>
      <c r="S5483" s="84" t="str">
        <f t="shared" si="597"/>
        <v/>
      </c>
      <c r="T5483" s="84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4" t="str">
        <f t="shared" si="602"/>
        <v/>
      </c>
      <c r="B5484" s="84" t="str">
        <f t="shared" si="603"/>
        <v/>
      </c>
      <c r="S5484" s="84" t="str">
        <f t="shared" si="597"/>
        <v/>
      </c>
      <c r="T5484" s="84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4" t="str">
        <f t="shared" si="602"/>
        <v/>
      </c>
      <c r="B5485" s="84" t="str">
        <f t="shared" si="603"/>
        <v/>
      </c>
      <c r="S5485" s="84" t="str">
        <f t="shared" si="597"/>
        <v/>
      </c>
      <c r="T5485" s="84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4" t="str">
        <f t="shared" si="602"/>
        <v/>
      </c>
      <c r="B5486" s="84" t="str">
        <f t="shared" si="603"/>
        <v/>
      </c>
      <c r="S5486" s="84" t="str">
        <f t="shared" si="597"/>
        <v/>
      </c>
      <c r="T5486" s="84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4" t="str">
        <f t="shared" si="602"/>
        <v/>
      </c>
      <c r="B5487" s="84" t="str">
        <f t="shared" si="603"/>
        <v/>
      </c>
      <c r="S5487" s="84" t="str">
        <f t="shared" si="597"/>
        <v/>
      </c>
      <c r="T5487" s="84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4" t="str">
        <f t="shared" si="602"/>
        <v/>
      </c>
      <c r="B5488" s="84" t="str">
        <f t="shared" si="603"/>
        <v/>
      </c>
      <c r="S5488" s="84" t="str">
        <f t="shared" si="597"/>
        <v/>
      </c>
      <c r="T5488" s="84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4" t="str">
        <f t="shared" si="602"/>
        <v/>
      </c>
      <c r="B5489" s="84" t="str">
        <f t="shared" si="603"/>
        <v/>
      </c>
      <c r="S5489" s="84" t="str">
        <f t="shared" si="597"/>
        <v/>
      </c>
      <c r="T5489" s="84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4" t="str">
        <f t="shared" si="602"/>
        <v/>
      </c>
      <c r="B5490" s="84" t="str">
        <f t="shared" si="603"/>
        <v/>
      </c>
      <c r="S5490" s="84" t="str">
        <f t="shared" si="597"/>
        <v/>
      </c>
      <c r="T5490" s="84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4" t="str">
        <f t="shared" si="602"/>
        <v/>
      </c>
      <c r="B5491" s="84" t="str">
        <f t="shared" si="603"/>
        <v/>
      </c>
      <c r="S5491" s="84" t="str">
        <f t="shared" si="597"/>
        <v/>
      </c>
      <c r="T5491" s="84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4" t="str">
        <f t="shared" si="602"/>
        <v/>
      </c>
      <c r="B5492" s="84" t="str">
        <f t="shared" si="603"/>
        <v/>
      </c>
      <c r="S5492" s="84" t="str">
        <f t="shared" si="597"/>
        <v/>
      </c>
      <c r="T5492" s="84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4" t="str">
        <f t="shared" si="602"/>
        <v/>
      </c>
      <c r="B5493" s="84" t="str">
        <f t="shared" si="603"/>
        <v/>
      </c>
      <c r="S5493" s="84" t="str">
        <f t="shared" si="597"/>
        <v/>
      </c>
      <c r="T5493" s="84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4" t="str">
        <f t="shared" si="602"/>
        <v/>
      </c>
      <c r="B5494" s="84" t="str">
        <f t="shared" si="603"/>
        <v/>
      </c>
      <c r="S5494" s="84" t="str">
        <f t="shared" si="597"/>
        <v/>
      </c>
      <c r="T5494" s="84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4" t="str">
        <f t="shared" si="602"/>
        <v/>
      </c>
      <c r="B5495" s="84" t="str">
        <f t="shared" si="603"/>
        <v/>
      </c>
      <c r="S5495" s="84" t="str">
        <f t="shared" si="597"/>
        <v/>
      </c>
      <c r="T5495" s="84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4" t="str">
        <f t="shared" si="602"/>
        <v/>
      </c>
      <c r="B5496" s="84" t="str">
        <f t="shared" si="603"/>
        <v/>
      </c>
      <c r="S5496" s="84" t="str">
        <f t="shared" si="597"/>
        <v/>
      </c>
      <c r="T5496" s="84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4" t="str">
        <f t="shared" si="602"/>
        <v/>
      </c>
      <c r="B5497" s="84" t="str">
        <f t="shared" si="603"/>
        <v/>
      </c>
      <c r="S5497" s="84" t="str">
        <f t="shared" si="597"/>
        <v/>
      </c>
      <c r="T5497" s="84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4" t="str">
        <f t="shared" si="602"/>
        <v/>
      </c>
      <c r="B5498" s="84" t="str">
        <f t="shared" si="603"/>
        <v/>
      </c>
      <c r="S5498" s="84" t="str">
        <f t="shared" si="597"/>
        <v/>
      </c>
      <c r="T5498" s="84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4" t="str">
        <f t="shared" si="602"/>
        <v/>
      </c>
      <c r="B5499" s="84" t="str">
        <f t="shared" si="603"/>
        <v/>
      </c>
      <c r="S5499" s="84" t="str">
        <f t="shared" si="597"/>
        <v/>
      </c>
      <c r="T5499" s="84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4" t="str">
        <f t="shared" si="602"/>
        <v/>
      </c>
      <c r="B5500" s="84" t="str">
        <f t="shared" si="603"/>
        <v/>
      </c>
      <c r="S5500" s="84" t="str">
        <f t="shared" si="597"/>
        <v/>
      </c>
      <c r="T5500" s="84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4" t="str">
        <f t="shared" si="602"/>
        <v/>
      </c>
      <c r="B5501" s="84" t="str">
        <f t="shared" si="603"/>
        <v/>
      </c>
      <c r="S5501" s="84" t="str">
        <f t="shared" si="597"/>
        <v/>
      </c>
      <c r="T5501" s="84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4" t="str">
        <f t="shared" si="602"/>
        <v/>
      </c>
      <c r="B5502" s="84" t="str">
        <f t="shared" si="603"/>
        <v/>
      </c>
      <c r="S5502" s="84" t="str">
        <f t="shared" si="597"/>
        <v/>
      </c>
      <c r="T5502" s="84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4" t="str">
        <f t="shared" si="602"/>
        <v/>
      </c>
      <c r="B5503" s="84" t="str">
        <f t="shared" si="603"/>
        <v/>
      </c>
      <c r="S5503" s="84" t="str">
        <f t="shared" si="597"/>
        <v/>
      </c>
      <c r="T5503" s="84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4" t="str">
        <f t="shared" si="602"/>
        <v/>
      </c>
      <c r="B5504" s="84" t="str">
        <f t="shared" si="603"/>
        <v/>
      </c>
      <c r="S5504" s="84" t="str">
        <f t="shared" si="597"/>
        <v/>
      </c>
      <c r="T5504" s="84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4" t="str">
        <f t="shared" si="602"/>
        <v/>
      </c>
      <c r="B5505" s="84" t="str">
        <f t="shared" si="603"/>
        <v/>
      </c>
      <c r="S5505" s="84" t="str">
        <f t="shared" si="597"/>
        <v/>
      </c>
      <c r="T5505" s="84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4" t="str">
        <f t="shared" si="602"/>
        <v/>
      </c>
      <c r="B5506" s="84" t="str">
        <f t="shared" si="603"/>
        <v/>
      </c>
      <c r="S5506" s="84" t="str">
        <f t="shared" ref="S5506:S5569" si="604">IF(A5506&lt;&gt;"",IF(FIND(" ",G5506)&gt;=1,MID(G5506,FIND(" ",G5506)+1,LEN(G5506)),""),"")</f>
        <v/>
      </c>
      <c r="T5506" s="84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4" t="str">
        <f t="shared" si="602"/>
        <v/>
      </c>
      <c r="B5507" s="84" t="str">
        <f t="shared" si="603"/>
        <v/>
      </c>
      <c r="S5507" s="84" t="str">
        <f t="shared" si="604"/>
        <v/>
      </c>
      <c r="T5507" s="84" t="str">
        <f t="shared" ref="T5507:T5570" si="605">IF(H5507&lt;&gt;"",H5507,"")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4" t="str">
        <f t="shared" si="602"/>
        <v/>
      </c>
      <c r="B5508" s="84" t="str">
        <f t="shared" si="603"/>
        <v/>
      </c>
      <c r="S5508" s="84" t="str">
        <f t="shared" si="604"/>
        <v/>
      </c>
      <c r="T5508" s="84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4" t="str">
        <f t="shared" si="602"/>
        <v/>
      </c>
      <c r="B5509" s="84" t="str">
        <f t="shared" si="603"/>
        <v/>
      </c>
      <c r="S5509" s="84" t="str">
        <f t="shared" si="604"/>
        <v/>
      </c>
      <c r="T5509" s="84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4" t="str">
        <f t="shared" si="602"/>
        <v/>
      </c>
      <c r="B5510" s="84" t="str">
        <f t="shared" si="603"/>
        <v/>
      </c>
      <c r="S5510" s="84" t="str">
        <f t="shared" si="604"/>
        <v/>
      </c>
      <c r="T5510" s="84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4" t="str">
        <f t="shared" si="602"/>
        <v/>
      </c>
      <c r="B5511" s="84" t="str">
        <f t="shared" si="603"/>
        <v/>
      </c>
      <c r="S5511" s="84" t="str">
        <f t="shared" si="604"/>
        <v/>
      </c>
      <c r="T5511" s="84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4" t="str">
        <f t="shared" si="602"/>
        <v/>
      </c>
      <c r="B5512" s="84" t="str">
        <f t="shared" si="603"/>
        <v/>
      </c>
      <c r="S5512" s="84" t="str">
        <f t="shared" si="604"/>
        <v/>
      </c>
      <c r="T5512" s="84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4" t="str">
        <f t="shared" si="602"/>
        <v/>
      </c>
      <c r="B5513" s="84" t="str">
        <f t="shared" si="603"/>
        <v/>
      </c>
      <c r="S5513" s="84" t="str">
        <f t="shared" si="604"/>
        <v/>
      </c>
      <c r="T5513" s="84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4" t="str">
        <f t="shared" si="602"/>
        <v/>
      </c>
      <c r="B5514" s="84" t="str">
        <f t="shared" si="603"/>
        <v/>
      </c>
      <c r="S5514" s="84" t="str">
        <f t="shared" si="604"/>
        <v/>
      </c>
      <c r="T5514" s="84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4" t="str">
        <f t="shared" si="602"/>
        <v/>
      </c>
      <c r="B5515" s="84" t="str">
        <f t="shared" si="603"/>
        <v/>
      </c>
      <c r="S5515" s="84" t="str">
        <f t="shared" si="604"/>
        <v/>
      </c>
      <c r="T5515" s="84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4" t="str">
        <f t="shared" si="602"/>
        <v/>
      </c>
      <c r="B5516" s="84" t="str">
        <f t="shared" si="603"/>
        <v/>
      </c>
      <c r="S5516" s="84" t="str">
        <f t="shared" si="604"/>
        <v/>
      </c>
      <c r="T5516" s="84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4" t="str">
        <f t="shared" si="602"/>
        <v/>
      </c>
      <c r="B5517" s="84" t="str">
        <f t="shared" si="603"/>
        <v/>
      </c>
      <c r="S5517" s="84" t="str">
        <f t="shared" si="604"/>
        <v/>
      </c>
      <c r="T5517" s="84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4" t="str">
        <f t="shared" si="602"/>
        <v/>
      </c>
      <c r="B5518" s="84" t="str">
        <f t="shared" si="603"/>
        <v/>
      </c>
      <c r="S5518" s="84" t="str">
        <f t="shared" si="604"/>
        <v/>
      </c>
      <c r="T5518" s="84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4" t="str">
        <f t="shared" si="602"/>
        <v/>
      </c>
      <c r="B5519" s="84" t="str">
        <f t="shared" si="603"/>
        <v/>
      </c>
      <c r="S5519" s="84" t="str">
        <f t="shared" si="604"/>
        <v/>
      </c>
      <c r="T5519" s="84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4" t="str">
        <f t="shared" si="602"/>
        <v/>
      </c>
      <c r="B5520" s="84" t="str">
        <f t="shared" si="603"/>
        <v/>
      </c>
      <c r="S5520" s="84" t="str">
        <f t="shared" si="604"/>
        <v/>
      </c>
      <c r="T5520" s="84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4" t="str">
        <f t="shared" si="602"/>
        <v/>
      </c>
      <c r="B5521" s="84" t="str">
        <f t="shared" si="603"/>
        <v/>
      </c>
      <c r="S5521" s="84" t="str">
        <f t="shared" si="604"/>
        <v/>
      </c>
      <c r="T5521" s="84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4" t="str">
        <f t="shared" si="602"/>
        <v/>
      </c>
      <c r="B5522" s="84" t="str">
        <f t="shared" si="603"/>
        <v/>
      </c>
      <c r="S5522" s="84" t="str">
        <f t="shared" si="604"/>
        <v/>
      </c>
      <c r="T5522" s="84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4" t="str">
        <f t="shared" si="602"/>
        <v/>
      </c>
      <c r="B5523" s="84" t="str">
        <f t="shared" si="603"/>
        <v/>
      </c>
      <c r="S5523" s="84" t="str">
        <f t="shared" si="604"/>
        <v/>
      </c>
      <c r="T5523" s="84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4" t="str">
        <f t="shared" si="602"/>
        <v/>
      </c>
      <c r="B5524" s="84" t="str">
        <f t="shared" si="603"/>
        <v/>
      </c>
      <c r="S5524" s="84" t="str">
        <f t="shared" si="604"/>
        <v/>
      </c>
      <c r="T5524" s="84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4" t="str">
        <f t="shared" si="602"/>
        <v/>
      </c>
      <c r="B5525" s="84" t="str">
        <f t="shared" si="603"/>
        <v/>
      </c>
      <c r="S5525" s="84" t="str">
        <f t="shared" si="604"/>
        <v/>
      </c>
      <c r="T5525" s="84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4" t="str">
        <f t="shared" si="602"/>
        <v/>
      </c>
      <c r="B5526" s="84" t="str">
        <f t="shared" si="603"/>
        <v/>
      </c>
      <c r="S5526" s="84" t="str">
        <f t="shared" si="604"/>
        <v/>
      </c>
      <c r="T5526" s="84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4" t="str">
        <f t="shared" si="602"/>
        <v/>
      </c>
      <c r="B5527" s="84" t="str">
        <f t="shared" si="603"/>
        <v/>
      </c>
      <c r="S5527" s="84" t="str">
        <f t="shared" si="604"/>
        <v/>
      </c>
      <c r="T5527" s="84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4" t="str">
        <f t="shared" si="602"/>
        <v/>
      </c>
      <c r="B5528" s="84" t="str">
        <f t="shared" si="603"/>
        <v/>
      </c>
      <c r="S5528" s="84" t="str">
        <f t="shared" si="604"/>
        <v/>
      </c>
      <c r="T5528" s="84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4" t="str">
        <f t="shared" si="602"/>
        <v/>
      </c>
      <c r="B5529" s="84" t="str">
        <f t="shared" si="603"/>
        <v/>
      </c>
      <c r="S5529" s="84" t="str">
        <f t="shared" si="604"/>
        <v/>
      </c>
      <c r="T5529" s="84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4" t="str">
        <f t="shared" si="602"/>
        <v/>
      </c>
      <c r="B5530" s="84" t="str">
        <f t="shared" si="603"/>
        <v/>
      </c>
      <c r="S5530" s="84" t="str">
        <f t="shared" si="604"/>
        <v/>
      </c>
      <c r="T5530" s="84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4" t="str">
        <f t="shared" si="602"/>
        <v/>
      </c>
      <c r="B5531" s="84" t="str">
        <f t="shared" si="603"/>
        <v/>
      </c>
      <c r="S5531" s="84" t="str">
        <f t="shared" si="604"/>
        <v/>
      </c>
      <c r="T5531" s="84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4" t="str">
        <f t="shared" si="602"/>
        <v/>
      </c>
      <c r="B5532" s="84" t="str">
        <f t="shared" si="603"/>
        <v/>
      </c>
      <c r="S5532" s="84" t="str">
        <f t="shared" si="604"/>
        <v/>
      </c>
      <c r="T5532" s="84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4" t="str">
        <f t="shared" si="602"/>
        <v/>
      </c>
      <c r="B5533" s="84" t="str">
        <f t="shared" si="603"/>
        <v/>
      </c>
      <c r="S5533" s="84" t="str">
        <f t="shared" si="604"/>
        <v/>
      </c>
      <c r="T5533" s="84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4" t="str">
        <f t="shared" si="602"/>
        <v/>
      </c>
      <c r="B5534" s="84" t="str">
        <f t="shared" si="603"/>
        <v/>
      </c>
      <c r="S5534" s="84" t="str">
        <f t="shared" si="604"/>
        <v/>
      </c>
      <c r="T5534" s="84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4" t="str">
        <f t="shared" si="602"/>
        <v/>
      </c>
      <c r="B5535" s="84" t="str">
        <f t="shared" si="603"/>
        <v/>
      </c>
      <c r="S5535" s="84" t="str">
        <f t="shared" si="604"/>
        <v/>
      </c>
      <c r="T5535" s="84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4" t="str">
        <f t="shared" si="602"/>
        <v/>
      </c>
      <c r="B5536" s="84" t="str">
        <f t="shared" si="603"/>
        <v/>
      </c>
      <c r="S5536" s="84" t="str">
        <f t="shared" si="604"/>
        <v/>
      </c>
      <c r="T5536" s="84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4" t="str">
        <f t="shared" ref="A5537:A5600" si="609">IF(G5537&amp;Q5537&lt;&gt;"",IF(FIND(" ",G5537)&gt;=1,MID(G5537,1,FIND(" ",G5537)-1)&amp;Q5537,G5537&amp;Q5537),"")</f>
        <v/>
      </c>
      <c r="B5537" s="84" t="str">
        <f t="shared" ref="B5537:B5600" si="610">IF(C5537&lt;&gt;"",LEFT(C5537,9),"")</f>
        <v/>
      </c>
      <c r="S5537" s="84" t="str">
        <f t="shared" si="604"/>
        <v/>
      </c>
      <c r="T5537" s="84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4" t="str">
        <f t="shared" si="609"/>
        <v/>
      </c>
      <c r="B5538" s="84" t="str">
        <f t="shared" si="610"/>
        <v/>
      </c>
      <c r="S5538" s="84" t="str">
        <f t="shared" si="604"/>
        <v/>
      </c>
      <c r="T5538" s="84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4" t="str">
        <f t="shared" si="609"/>
        <v/>
      </c>
      <c r="B5539" s="84" t="str">
        <f t="shared" si="610"/>
        <v/>
      </c>
      <c r="S5539" s="84" t="str">
        <f t="shared" si="604"/>
        <v/>
      </c>
      <c r="T5539" s="84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4" t="str">
        <f t="shared" si="609"/>
        <v/>
      </c>
      <c r="B5540" s="84" t="str">
        <f t="shared" si="610"/>
        <v/>
      </c>
      <c r="S5540" s="84" t="str">
        <f t="shared" si="604"/>
        <v/>
      </c>
      <c r="T5540" s="84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4" t="str">
        <f t="shared" si="609"/>
        <v/>
      </c>
      <c r="B5541" s="84" t="str">
        <f t="shared" si="610"/>
        <v/>
      </c>
      <c r="S5541" s="84" t="str">
        <f t="shared" si="604"/>
        <v/>
      </c>
      <c r="T5541" s="84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4" t="str">
        <f t="shared" si="609"/>
        <v/>
      </c>
      <c r="B5542" s="84" t="str">
        <f t="shared" si="610"/>
        <v/>
      </c>
      <c r="S5542" s="84" t="str">
        <f t="shared" si="604"/>
        <v/>
      </c>
      <c r="T5542" s="84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4" t="str">
        <f t="shared" si="609"/>
        <v/>
      </c>
      <c r="B5543" s="84" t="str">
        <f t="shared" si="610"/>
        <v/>
      </c>
      <c r="S5543" s="84" t="str">
        <f t="shared" si="604"/>
        <v/>
      </c>
      <c r="T5543" s="84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4" t="str">
        <f t="shared" si="609"/>
        <v/>
      </c>
      <c r="B5544" s="84" t="str">
        <f t="shared" si="610"/>
        <v/>
      </c>
      <c r="S5544" s="84" t="str">
        <f t="shared" si="604"/>
        <v/>
      </c>
      <c r="T5544" s="84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4" t="str">
        <f t="shared" si="609"/>
        <v/>
      </c>
      <c r="B5545" s="84" t="str">
        <f t="shared" si="610"/>
        <v/>
      </c>
      <c r="S5545" s="84" t="str">
        <f t="shared" si="604"/>
        <v/>
      </c>
      <c r="T5545" s="84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4" t="str">
        <f t="shared" si="609"/>
        <v/>
      </c>
      <c r="B5546" s="84" t="str">
        <f t="shared" si="610"/>
        <v/>
      </c>
      <c r="S5546" s="84" t="str">
        <f t="shared" si="604"/>
        <v/>
      </c>
      <c r="T5546" s="84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4" t="str">
        <f t="shared" si="609"/>
        <v/>
      </c>
      <c r="B5547" s="84" t="str">
        <f t="shared" si="610"/>
        <v/>
      </c>
      <c r="S5547" s="84" t="str">
        <f t="shared" si="604"/>
        <v/>
      </c>
      <c r="T5547" s="84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4" t="str">
        <f t="shared" si="609"/>
        <v/>
      </c>
      <c r="B5548" s="84" t="str">
        <f t="shared" si="610"/>
        <v/>
      </c>
      <c r="S5548" s="84" t="str">
        <f t="shared" si="604"/>
        <v/>
      </c>
      <c r="T5548" s="84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4" t="str">
        <f t="shared" si="609"/>
        <v/>
      </c>
      <c r="B5549" s="84" t="str">
        <f t="shared" si="610"/>
        <v/>
      </c>
      <c r="S5549" s="84" t="str">
        <f t="shared" si="604"/>
        <v/>
      </c>
      <c r="T5549" s="84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4" t="str">
        <f t="shared" si="609"/>
        <v/>
      </c>
      <c r="B5550" s="84" t="str">
        <f t="shared" si="610"/>
        <v/>
      </c>
      <c r="S5550" s="84" t="str">
        <f t="shared" si="604"/>
        <v/>
      </c>
      <c r="T5550" s="84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4" t="str">
        <f t="shared" si="609"/>
        <v/>
      </c>
      <c r="B5551" s="84" t="str">
        <f t="shared" si="610"/>
        <v/>
      </c>
      <c r="S5551" s="84" t="str">
        <f t="shared" si="604"/>
        <v/>
      </c>
      <c r="T5551" s="84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4" t="str">
        <f t="shared" si="609"/>
        <v/>
      </c>
      <c r="B5552" s="84" t="str">
        <f t="shared" si="610"/>
        <v/>
      </c>
      <c r="S5552" s="84" t="str">
        <f t="shared" si="604"/>
        <v/>
      </c>
      <c r="T5552" s="84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4" t="str">
        <f t="shared" si="609"/>
        <v/>
      </c>
      <c r="B5553" s="84" t="str">
        <f t="shared" si="610"/>
        <v/>
      </c>
      <c r="S5553" s="84" t="str">
        <f t="shared" si="604"/>
        <v/>
      </c>
      <c r="T5553" s="84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4" t="str">
        <f t="shared" si="609"/>
        <v/>
      </c>
      <c r="B5554" s="84" t="str">
        <f t="shared" si="610"/>
        <v/>
      </c>
      <c r="S5554" s="84" t="str">
        <f t="shared" si="604"/>
        <v/>
      </c>
      <c r="T5554" s="84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4" t="str">
        <f t="shared" si="609"/>
        <v/>
      </c>
      <c r="B5555" s="84" t="str">
        <f t="shared" si="610"/>
        <v/>
      </c>
      <c r="S5555" s="84" t="str">
        <f t="shared" si="604"/>
        <v/>
      </c>
      <c r="T5555" s="84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4" t="str">
        <f t="shared" si="609"/>
        <v/>
      </c>
      <c r="B5556" s="84" t="str">
        <f t="shared" si="610"/>
        <v/>
      </c>
      <c r="S5556" s="84" t="str">
        <f t="shared" si="604"/>
        <v/>
      </c>
      <c r="T5556" s="84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4" t="str">
        <f t="shared" si="609"/>
        <v/>
      </c>
      <c r="B5557" s="84" t="str">
        <f t="shared" si="610"/>
        <v/>
      </c>
      <c r="S5557" s="84" t="str">
        <f t="shared" si="604"/>
        <v/>
      </c>
      <c r="T5557" s="84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4" t="str">
        <f t="shared" si="609"/>
        <v/>
      </c>
      <c r="B5558" s="84" t="str">
        <f t="shared" si="610"/>
        <v/>
      </c>
      <c r="S5558" s="84" t="str">
        <f t="shared" si="604"/>
        <v/>
      </c>
      <c r="T5558" s="84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4" t="str">
        <f t="shared" si="609"/>
        <v/>
      </c>
      <c r="B5559" s="84" t="str">
        <f t="shared" si="610"/>
        <v/>
      </c>
      <c r="S5559" s="84" t="str">
        <f t="shared" si="604"/>
        <v/>
      </c>
      <c r="T5559" s="84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4" t="str">
        <f t="shared" si="609"/>
        <v/>
      </c>
      <c r="B5560" s="84" t="str">
        <f t="shared" si="610"/>
        <v/>
      </c>
      <c r="S5560" s="84" t="str">
        <f t="shared" si="604"/>
        <v/>
      </c>
      <c r="T5560" s="84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4" t="str">
        <f t="shared" si="609"/>
        <v/>
      </c>
      <c r="B5561" s="84" t="str">
        <f t="shared" si="610"/>
        <v/>
      </c>
      <c r="S5561" s="84" t="str">
        <f t="shared" si="604"/>
        <v/>
      </c>
      <c r="T5561" s="84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4" t="str">
        <f t="shared" si="609"/>
        <v/>
      </c>
      <c r="B5562" s="84" t="str">
        <f t="shared" si="610"/>
        <v/>
      </c>
      <c r="S5562" s="84" t="str">
        <f t="shared" si="604"/>
        <v/>
      </c>
      <c r="T5562" s="84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4" t="str">
        <f t="shared" si="609"/>
        <v/>
      </c>
      <c r="B5563" s="84" t="str">
        <f t="shared" si="610"/>
        <v/>
      </c>
      <c r="S5563" s="84" t="str">
        <f t="shared" si="604"/>
        <v/>
      </c>
      <c r="T5563" s="84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4" t="str">
        <f t="shared" si="609"/>
        <v/>
      </c>
      <c r="B5564" s="84" t="str">
        <f t="shared" si="610"/>
        <v/>
      </c>
      <c r="S5564" s="84" t="str">
        <f t="shared" si="604"/>
        <v/>
      </c>
      <c r="T5564" s="84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4" t="str">
        <f t="shared" si="609"/>
        <v/>
      </c>
      <c r="B5565" s="84" t="str">
        <f t="shared" si="610"/>
        <v/>
      </c>
      <c r="S5565" s="84" t="str">
        <f t="shared" si="604"/>
        <v/>
      </c>
      <c r="T5565" s="84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4" t="str">
        <f t="shared" si="609"/>
        <v/>
      </c>
      <c r="B5566" s="84" t="str">
        <f t="shared" si="610"/>
        <v/>
      </c>
      <c r="S5566" s="84" t="str">
        <f t="shared" si="604"/>
        <v/>
      </c>
      <c r="T5566" s="84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4" t="str">
        <f t="shared" si="609"/>
        <v/>
      </c>
      <c r="B5567" s="84" t="str">
        <f t="shared" si="610"/>
        <v/>
      </c>
      <c r="S5567" s="84" t="str">
        <f t="shared" si="604"/>
        <v/>
      </c>
      <c r="T5567" s="84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4" t="str">
        <f t="shared" si="609"/>
        <v/>
      </c>
      <c r="B5568" s="84" t="str">
        <f t="shared" si="610"/>
        <v/>
      </c>
      <c r="S5568" s="84" t="str">
        <f t="shared" si="604"/>
        <v/>
      </c>
      <c r="T5568" s="84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4" t="str">
        <f t="shared" si="609"/>
        <v/>
      </c>
      <c r="B5569" s="84" t="str">
        <f t="shared" si="610"/>
        <v/>
      </c>
      <c r="S5569" s="84" t="str">
        <f t="shared" si="604"/>
        <v/>
      </c>
      <c r="T5569" s="84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4" t="str">
        <f t="shared" si="609"/>
        <v/>
      </c>
      <c r="B5570" s="84" t="str">
        <f t="shared" si="610"/>
        <v/>
      </c>
      <c r="S5570" s="84" t="str">
        <f t="shared" ref="S5570:S5633" si="611">IF(A5570&lt;&gt;"",IF(FIND(" ",G5570)&gt;=1,MID(G5570,FIND(" ",G5570)+1,LEN(G5570)),""),"")</f>
        <v/>
      </c>
      <c r="T5570" s="84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4" t="str">
        <f t="shared" si="609"/>
        <v/>
      </c>
      <c r="B5571" s="84" t="str">
        <f t="shared" si="610"/>
        <v/>
      </c>
      <c r="S5571" s="84" t="str">
        <f t="shared" si="611"/>
        <v/>
      </c>
      <c r="T5571" s="84" t="str">
        <f t="shared" ref="T5571:T5634" si="612">IF(H5571&lt;&gt;"",H5571,"")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4" t="str">
        <f t="shared" si="609"/>
        <v/>
      </c>
      <c r="B5572" s="84" t="str">
        <f t="shared" si="610"/>
        <v/>
      </c>
      <c r="S5572" s="84" t="str">
        <f t="shared" si="611"/>
        <v/>
      </c>
      <c r="T5572" s="84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4" t="str">
        <f t="shared" si="609"/>
        <v/>
      </c>
      <c r="B5573" s="84" t="str">
        <f t="shared" si="610"/>
        <v/>
      </c>
      <c r="S5573" s="84" t="str">
        <f t="shared" si="611"/>
        <v/>
      </c>
      <c r="T5573" s="84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4" t="str">
        <f t="shared" si="609"/>
        <v/>
      </c>
      <c r="B5574" s="84" t="str">
        <f t="shared" si="610"/>
        <v/>
      </c>
      <c r="S5574" s="84" t="str">
        <f t="shared" si="611"/>
        <v/>
      </c>
      <c r="T5574" s="84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4" t="str">
        <f t="shared" si="609"/>
        <v/>
      </c>
      <c r="B5575" s="84" t="str">
        <f t="shared" si="610"/>
        <v/>
      </c>
      <c r="S5575" s="84" t="str">
        <f t="shared" si="611"/>
        <v/>
      </c>
      <c r="T5575" s="84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4" t="str">
        <f t="shared" si="609"/>
        <v/>
      </c>
      <c r="B5576" s="84" t="str">
        <f t="shared" si="610"/>
        <v/>
      </c>
      <c r="S5576" s="84" t="str">
        <f t="shared" si="611"/>
        <v/>
      </c>
      <c r="T5576" s="84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4" t="str">
        <f t="shared" si="609"/>
        <v/>
      </c>
      <c r="B5577" s="84" t="str">
        <f t="shared" si="610"/>
        <v/>
      </c>
      <c r="S5577" s="84" t="str">
        <f t="shared" si="611"/>
        <v/>
      </c>
      <c r="T5577" s="84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4" t="str">
        <f t="shared" si="609"/>
        <v/>
      </c>
      <c r="B5578" s="84" t="str">
        <f t="shared" si="610"/>
        <v/>
      </c>
      <c r="S5578" s="84" t="str">
        <f t="shared" si="611"/>
        <v/>
      </c>
      <c r="T5578" s="84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4" t="str">
        <f t="shared" si="609"/>
        <v/>
      </c>
      <c r="B5579" s="84" t="str">
        <f t="shared" si="610"/>
        <v/>
      </c>
      <c r="S5579" s="84" t="str">
        <f t="shared" si="611"/>
        <v/>
      </c>
      <c r="T5579" s="84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4" t="str">
        <f t="shared" si="609"/>
        <v/>
      </c>
      <c r="B5580" s="84" t="str">
        <f t="shared" si="610"/>
        <v/>
      </c>
      <c r="S5580" s="84" t="str">
        <f t="shared" si="611"/>
        <v/>
      </c>
      <c r="T5580" s="84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4" t="str">
        <f t="shared" si="609"/>
        <v/>
      </c>
      <c r="B5581" s="84" t="str">
        <f t="shared" si="610"/>
        <v/>
      </c>
      <c r="S5581" s="84" t="str">
        <f t="shared" si="611"/>
        <v/>
      </c>
      <c r="T5581" s="84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4" t="str">
        <f t="shared" si="609"/>
        <v/>
      </c>
      <c r="B5582" s="84" t="str">
        <f t="shared" si="610"/>
        <v/>
      </c>
      <c r="S5582" s="84" t="str">
        <f t="shared" si="611"/>
        <v/>
      </c>
      <c r="T5582" s="84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4" t="str">
        <f t="shared" si="609"/>
        <v/>
      </c>
      <c r="B5583" s="84" t="str">
        <f t="shared" si="610"/>
        <v/>
      </c>
      <c r="S5583" s="84" t="str">
        <f t="shared" si="611"/>
        <v/>
      </c>
      <c r="T5583" s="84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4" t="str">
        <f t="shared" si="609"/>
        <v/>
      </c>
      <c r="B5584" s="84" t="str">
        <f t="shared" si="610"/>
        <v/>
      </c>
      <c r="S5584" s="84" t="str">
        <f t="shared" si="611"/>
        <v/>
      </c>
      <c r="T5584" s="84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4" t="str">
        <f t="shared" si="609"/>
        <v/>
      </c>
      <c r="B5585" s="84" t="str">
        <f t="shared" si="610"/>
        <v/>
      </c>
      <c r="S5585" s="84" t="str">
        <f t="shared" si="611"/>
        <v/>
      </c>
      <c r="T5585" s="84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4" t="str">
        <f t="shared" si="609"/>
        <v/>
      </c>
      <c r="B5586" s="84" t="str">
        <f t="shared" si="610"/>
        <v/>
      </c>
      <c r="S5586" s="84" t="str">
        <f t="shared" si="611"/>
        <v/>
      </c>
      <c r="T5586" s="84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4" t="str">
        <f t="shared" si="609"/>
        <v/>
      </c>
      <c r="B5587" s="84" t="str">
        <f t="shared" si="610"/>
        <v/>
      </c>
      <c r="S5587" s="84" t="str">
        <f t="shared" si="611"/>
        <v/>
      </c>
      <c r="T5587" s="84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4" t="str">
        <f t="shared" si="609"/>
        <v/>
      </c>
      <c r="B5588" s="84" t="str">
        <f t="shared" si="610"/>
        <v/>
      </c>
      <c r="S5588" s="84" t="str">
        <f t="shared" si="611"/>
        <v/>
      </c>
      <c r="T5588" s="84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4" t="str">
        <f t="shared" si="609"/>
        <v/>
      </c>
      <c r="B5589" s="84" t="str">
        <f t="shared" si="610"/>
        <v/>
      </c>
      <c r="S5589" s="84" t="str">
        <f t="shared" si="611"/>
        <v/>
      </c>
      <c r="T5589" s="84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4" t="str">
        <f t="shared" si="609"/>
        <v/>
      </c>
      <c r="B5590" s="84" t="str">
        <f t="shared" si="610"/>
        <v/>
      </c>
      <c r="S5590" s="84" t="str">
        <f t="shared" si="611"/>
        <v/>
      </c>
      <c r="T5590" s="84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4" t="str">
        <f t="shared" si="609"/>
        <v/>
      </c>
      <c r="B5591" s="84" t="str">
        <f t="shared" si="610"/>
        <v/>
      </c>
      <c r="S5591" s="84" t="str">
        <f t="shared" si="611"/>
        <v/>
      </c>
      <c r="T5591" s="84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4" t="str">
        <f t="shared" si="609"/>
        <v/>
      </c>
      <c r="B5592" s="84" t="str">
        <f t="shared" si="610"/>
        <v/>
      </c>
      <c r="S5592" s="84" t="str">
        <f t="shared" si="611"/>
        <v/>
      </c>
      <c r="T5592" s="84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4" t="str">
        <f t="shared" si="609"/>
        <v/>
      </c>
      <c r="B5593" s="84" t="str">
        <f t="shared" si="610"/>
        <v/>
      </c>
      <c r="S5593" s="84" t="str">
        <f t="shared" si="611"/>
        <v/>
      </c>
      <c r="T5593" s="84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4" t="str">
        <f t="shared" si="609"/>
        <v/>
      </c>
      <c r="B5594" s="84" t="str">
        <f t="shared" si="610"/>
        <v/>
      </c>
      <c r="S5594" s="84" t="str">
        <f t="shared" si="611"/>
        <v/>
      </c>
      <c r="T5594" s="84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4" t="str">
        <f t="shared" si="609"/>
        <v/>
      </c>
      <c r="B5595" s="84" t="str">
        <f t="shared" si="610"/>
        <v/>
      </c>
      <c r="S5595" s="84" t="str">
        <f t="shared" si="611"/>
        <v/>
      </c>
      <c r="T5595" s="84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4" t="str">
        <f t="shared" si="609"/>
        <v/>
      </c>
      <c r="B5596" s="84" t="str">
        <f t="shared" si="610"/>
        <v/>
      </c>
      <c r="S5596" s="84" t="str">
        <f t="shared" si="611"/>
        <v/>
      </c>
      <c r="T5596" s="84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4" t="str">
        <f t="shared" si="609"/>
        <v/>
      </c>
      <c r="B5597" s="84" t="str">
        <f t="shared" si="610"/>
        <v/>
      </c>
      <c r="S5597" s="84" t="str">
        <f t="shared" si="611"/>
        <v/>
      </c>
      <c r="T5597" s="84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4" t="str">
        <f t="shared" si="609"/>
        <v/>
      </c>
      <c r="B5598" s="84" t="str">
        <f t="shared" si="610"/>
        <v/>
      </c>
      <c r="S5598" s="84" t="str">
        <f t="shared" si="611"/>
        <v/>
      </c>
      <c r="T5598" s="84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4" t="str">
        <f t="shared" si="609"/>
        <v/>
      </c>
      <c r="B5599" s="84" t="str">
        <f t="shared" si="610"/>
        <v/>
      </c>
      <c r="S5599" s="84" t="str">
        <f t="shared" si="611"/>
        <v/>
      </c>
      <c r="T5599" s="84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4" t="str">
        <f t="shared" si="609"/>
        <v/>
      </c>
      <c r="B5600" s="84" t="str">
        <f t="shared" si="610"/>
        <v/>
      </c>
      <c r="S5600" s="84" t="str">
        <f t="shared" si="611"/>
        <v/>
      </c>
      <c r="T5600" s="84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4" t="str">
        <f t="shared" ref="A5601:A5664" si="616">IF(G5601&amp;Q5601&lt;&gt;"",IF(FIND(" ",G5601)&gt;=1,MID(G5601,1,FIND(" ",G5601)-1)&amp;Q5601,G5601&amp;Q5601),"")</f>
        <v/>
      </c>
      <c r="B5601" s="84" t="str">
        <f t="shared" ref="B5601:B5664" si="617">IF(C5601&lt;&gt;"",LEFT(C5601,9),"")</f>
        <v/>
      </c>
      <c r="S5601" s="84" t="str">
        <f t="shared" si="611"/>
        <v/>
      </c>
      <c r="T5601" s="84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4" t="str">
        <f t="shared" si="616"/>
        <v/>
      </c>
      <c r="B5602" s="84" t="str">
        <f t="shared" si="617"/>
        <v/>
      </c>
      <c r="S5602" s="84" t="str">
        <f t="shared" si="611"/>
        <v/>
      </c>
      <c r="T5602" s="84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4" t="str">
        <f t="shared" si="616"/>
        <v/>
      </c>
      <c r="B5603" s="84" t="str">
        <f t="shared" si="617"/>
        <v/>
      </c>
      <c r="S5603" s="84" t="str">
        <f t="shared" si="611"/>
        <v/>
      </c>
      <c r="T5603" s="84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4" t="str">
        <f t="shared" si="616"/>
        <v/>
      </c>
      <c r="B5604" s="84" t="str">
        <f t="shared" si="617"/>
        <v/>
      </c>
      <c r="S5604" s="84" t="str">
        <f t="shared" si="611"/>
        <v/>
      </c>
      <c r="T5604" s="84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4" t="str">
        <f t="shared" si="616"/>
        <v/>
      </c>
      <c r="B5605" s="84" t="str">
        <f t="shared" si="617"/>
        <v/>
      </c>
      <c r="S5605" s="84" t="str">
        <f t="shared" si="611"/>
        <v/>
      </c>
      <c r="T5605" s="84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4" t="str">
        <f t="shared" si="616"/>
        <v/>
      </c>
      <c r="B5606" s="84" t="str">
        <f t="shared" si="617"/>
        <v/>
      </c>
      <c r="S5606" s="84" t="str">
        <f t="shared" si="611"/>
        <v/>
      </c>
      <c r="T5606" s="84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4" t="str">
        <f t="shared" si="616"/>
        <v/>
      </c>
      <c r="B5607" s="84" t="str">
        <f t="shared" si="617"/>
        <v/>
      </c>
      <c r="S5607" s="84" t="str">
        <f t="shared" si="611"/>
        <v/>
      </c>
      <c r="T5607" s="84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4" t="str">
        <f t="shared" si="616"/>
        <v/>
      </c>
      <c r="B5608" s="84" t="str">
        <f t="shared" si="617"/>
        <v/>
      </c>
      <c r="S5608" s="84" t="str">
        <f t="shared" si="611"/>
        <v/>
      </c>
      <c r="T5608" s="84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4" t="str">
        <f t="shared" si="616"/>
        <v/>
      </c>
      <c r="B5609" s="84" t="str">
        <f t="shared" si="617"/>
        <v/>
      </c>
      <c r="S5609" s="84" t="str">
        <f t="shared" si="611"/>
        <v/>
      </c>
      <c r="T5609" s="84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4" t="str">
        <f t="shared" si="616"/>
        <v/>
      </c>
      <c r="B5610" s="84" t="str">
        <f t="shared" si="617"/>
        <v/>
      </c>
      <c r="S5610" s="84" t="str">
        <f t="shared" si="611"/>
        <v/>
      </c>
      <c r="T5610" s="84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4" t="str">
        <f t="shared" si="616"/>
        <v/>
      </c>
      <c r="B5611" s="84" t="str">
        <f t="shared" si="617"/>
        <v/>
      </c>
      <c r="S5611" s="84" t="str">
        <f t="shared" si="611"/>
        <v/>
      </c>
      <c r="T5611" s="84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4" t="str">
        <f t="shared" si="616"/>
        <v/>
      </c>
      <c r="B5612" s="84" t="str">
        <f t="shared" si="617"/>
        <v/>
      </c>
      <c r="S5612" s="84" t="str">
        <f t="shared" si="611"/>
        <v/>
      </c>
      <c r="T5612" s="84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4" t="str">
        <f t="shared" si="616"/>
        <v/>
      </c>
      <c r="B5613" s="84" t="str">
        <f t="shared" si="617"/>
        <v/>
      </c>
      <c r="S5613" s="84" t="str">
        <f t="shared" si="611"/>
        <v/>
      </c>
      <c r="T5613" s="84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4" t="str">
        <f t="shared" si="616"/>
        <v/>
      </c>
      <c r="B5614" s="84" t="str">
        <f t="shared" si="617"/>
        <v/>
      </c>
      <c r="S5614" s="84" t="str">
        <f t="shared" si="611"/>
        <v/>
      </c>
      <c r="T5614" s="84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4" t="str">
        <f t="shared" si="616"/>
        <v/>
      </c>
      <c r="B5615" s="84" t="str">
        <f t="shared" si="617"/>
        <v/>
      </c>
      <c r="S5615" s="84" t="str">
        <f t="shared" si="611"/>
        <v/>
      </c>
      <c r="T5615" s="84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4" t="str">
        <f t="shared" si="616"/>
        <v/>
      </c>
      <c r="B5616" s="84" t="str">
        <f t="shared" si="617"/>
        <v/>
      </c>
      <c r="S5616" s="84" t="str">
        <f t="shared" si="611"/>
        <v/>
      </c>
      <c r="T5616" s="84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4" t="str">
        <f t="shared" si="616"/>
        <v/>
      </c>
      <c r="B5617" s="84" t="str">
        <f t="shared" si="617"/>
        <v/>
      </c>
      <c r="S5617" s="84" t="str">
        <f t="shared" si="611"/>
        <v/>
      </c>
      <c r="T5617" s="84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4" t="str">
        <f t="shared" si="616"/>
        <v/>
      </c>
      <c r="B5618" s="84" t="str">
        <f t="shared" si="617"/>
        <v/>
      </c>
      <c r="S5618" s="84" t="str">
        <f t="shared" si="611"/>
        <v/>
      </c>
      <c r="T5618" s="84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4" t="str">
        <f t="shared" si="616"/>
        <v/>
      </c>
      <c r="B5619" s="84" t="str">
        <f t="shared" si="617"/>
        <v/>
      </c>
      <c r="S5619" s="84" t="str">
        <f t="shared" si="611"/>
        <v/>
      </c>
      <c r="T5619" s="84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4" t="str">
        <f t="shared" si="616"/>
        <v/>
      </c>
      <c r="B5620" s="84" t="str">
        <f t="shared" si="617"/>
        <v/>
      </c>
      <c r="S5620" s="84" t="str">
        <f t="shared" si="611"/>
        <v/>
      </c>
      <c r="T5620" s="84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4" t="str">
        <f t="shared" si="616"/>
        <v/>
      </c>
      <c r="B5621" s="84" t="str">
        <f t="shared" si="617"/>
        <v/>
      </c>
      <c r="S5621" s="84" t="str">
        <f t="shared" si="611"/>
        <v/>
      </c>
      <c r="T5621" s="84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4" t="str">
        <f t="shared" si="616"/>
        <v/>
      </c>
      <c r="B5622" s="84" t="str">
        <f t="shared" si="617"/>
        <v/>
      </c>
      <c r="S5622" s="84" t="str">
        <f t="shared" si="611"/>
        <v/>
      </c>
      <c r="T5622" s="84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4" t="str">
        <f t="shared" si="616"/>
        <v/>
      </c>
      <c r="B5623" s="84" t="str">
        <f t="shared" si="617"/>
        <v/>
      </c>
      <c r="S5623" s="84" t="str">
        <f t="shared" si="611"/>
        <v/>
      </c>
      <c r="T5623" s="84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4" t="str">
        <f t="shared" si="616"/>
        <v/>
      </c>
      <c r="B5624" s="84" t="str">
        <f t="shared" si="617"/>
        <v/>
      </c>
      <c r="S5624" s="84" t="str">
        <f t="shared" si="611"/>
        <v/>
      </c>
      <c r="T5624" s="84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4" t="str">
        <f t="shared" si="616"/>
        <v/>
      </c>
      <c r="B5625" s="84" t="str">
        <f t="shared" si="617"/>
        <v/>
      </c>
      <c r="S5625" s="84" t="str">
        <f t="shared" si="611"/>
        <v/>
      </c>
      <c r="T5625" s="84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4" t="str">
        <f t="shared" si="616"/>
        <v/>
      </c>
      <c r="B5626" s="84" t="str">
        <f t="shared" si="617"/>
        <v/>
      </c>
      <c r="S5626" s="84" t="str">
        <f t="shared" si="611"/>
        <v/>
      </c>
      <c r="T5626" s="84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4" t="str">
        <f t="shared" si="616"/>
        <v/>
      </c>
      <c r="B5627" s="84" t="str">
        <f t="shared" si="617"/>
        <v/>
      </c>
      <c r="S5627" s="84" t="str">
        <f t="shared" si="611"/>
        <v/>
      </c>
      <c r="T5627" s="84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4" t="str">
        <f t="shared" si="616"/>
        <v/>
      </c>
      <c r="B5628" s="84" t="str">
        <f t="shared" si="617"/>
        <v/>
      </c>
      <c r="S5628" s="84" t="str">
        <f t="shared" si="611"/>
        <v/>
      </c>
      <c r="T5628" s="84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4" t="str">
        <f t="shared" si="616"/>
        <v/>
      </c>
      <c r="B5629" s="84" t="str">
        <f t="shared" si="617"/>
        <v/>
      </c>
      <c r="S5629" s="84" t="str">
        <f t="shared" si="611"/>
        <v/>
      </c>
      <c r="T5629" s="84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4" t="str">
        <f t="shared" si="616"/>
        <v/>
      </c>
      <c r="B5630" s="84" t="str">
        <f t="shared" si="617"/>
        <v/>
      </c>
      <c r="S5630" s="84" t="str">
        <f t="shared" si="611"/>
        <v/>
      </c>
      <c r="T5630" s="84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4" t="str">
        <f t="shared" si="616"/>
        <v/>
      </c>
      <c r="B5631" s="84" t="str">
        <f t="shared" si="617"/>
        <v/>
      </c>
      <c r="S5631" s="84" t="str">
        <f t="shared" si="611"/>
        <v/>
      </c>
      <c r="T5631" s="84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4" t="str">
        <f t="shared" si="616"/>
        <v/>
      </c>
      <c r="B5632" s="84" t="str">
        <f t="shared" si="617"/>
        <v/>
      </c>
      <c r="S5632" s="84" t="str">
        <f t="shared" si="611"/>
        <v/>
      </c>
      <c r="T5632" s="84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4" t="str">
        <f t="shared" si="616"/>
        <v/>
      </c>
      <c r="B5633" s="84" t="str">
        <f t="shared" si="617"/>
        <v/>
      </c>
      <c r="S5633" s="84" t="str">
        <f t="shared" si="611"/>
        <v/>
      </c>
      <c r="T5633" s="84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4" t="str">
        <f t="shared" si="616"/>
        <v/>
      </c>
      <c r="B5634" s="84" t="str">
        <f t="shared" si="617"/>
        <v/>
      </c>
      <c r="S5634" s="84" t="str">
        <f t="shared" ref="S5634:S5697" si="618">IF(A5634&lt;&gt;"",IF(FIND(" ",G5634)&gt;=1,MID(G5634,FIND(" ",G5634)+1,LEN(G5634)),""),"")</f>
        <v/>
      </c>
      <c r="T5634" s="84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4" t="str">
        <f t="shared" si="616"/>
        <v/>
      </c>
      <c r="B5635" s="84" t="str">
        <f t="shared" si="617"/>
        <v/>
      </c>
      <c r="S5635" s="84" t="str">
        <f t="shared" si="618"/>
        <v/>
      </c>
      <c r="T5635" s="84" t="str">
        <f t="shared" ref="T5635:T5698" si="619">IF(H5635&lt;&gt;"",H5635,"")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4" t="str">
        <f t="shared" si="616"/>
        <v/>
      </c>
      <c r="B5636" s="84" t="str">
        <f t="shared" si="617"/>
        <v/>
      </c>
      <c r="S5636" s="84" t="str">
        <f t="shared" si="618"/>
        <v/>
      </c>
      <c r="T5636" s="84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4" t="str">
        <f t="shared" si="616"/>
        <v/>
      </c>
      <c r="B5637" s="84" t="str">
        <f t="shared" si="617"/>
        <v/>
      </c>
      <c r="S5637" s="84" t="str">
        <f t="shared" si="618"/>
        <v/>
      </c>
      <c r="T5637" s="84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4" t="str">
        <f t="shared" si="616"/>
        <v/>
      </c>
      <c r="B5638" s="84" t="str">
        <f t="shared" si="617"/>
        <v/>
      </c>
      <c r="S5638" s="84" t="str">
        <f t="shared" si="618"/>
        <v/>
      </c>
      <c r="T5638" s="84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4" t="str">
        <f t="shared" si="616"/>
        <v/>
      </c>
      <c r="B5639" s="84" t="str">
        <f t="shared" si="617"/>
        <v/>
      </c>
      <c r="S5639" s="84" t="str">
        <f t="shared" si="618"/>
        <v/>
      </c>
      <c r="T5639" s="84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4" t="str">
        <f t="shared" si="616"/>
        <v/>
      </c>
      <c r="B5640" s="84" t="str">
        <f t="shared" si="617"/>
        <v/>
      </c>
      <c r="S5640" s="84" t="str">
        <f t="shared" si="618"/>
        <v/>
      </c>
      <c r="T5640" s="84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4" t="str">
        <f t="shared" si="616"/>
        <v/>
      </c>
      <c r="B5641" s="84" t="str">
        <f t="shared" si="617"/>
        <v/>
      </c>
      <c r="S5641" s="84" t="str">
        <f t="shared" si="618"/>
        <v/>
      </c>
      <c r="T5641" s="84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4" t="str">
        <f t="shared" si="616"/>
        <v/>
      </c>
      <c r="B5642" s="84" t="str">
        <f t="shared" si="617"/>
        <v/>
      </c>
      <c r="S5642" s="84" t="str">
        <f t="shared" si="618"/>
        <v/>
      </c>
      <c r="T5642" s="84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4" t="str">
        <f t="shared" si="616"/>
        <v/>
      </c>
      <c r="B5643" s="84" t="str">
        <f t="shared" si="617"/>
        <v/>
      </c>
      <c r="S5643" s="84" t="str">
        <f t="shared" si="618"/>
        <v/>
      </c>
      <c r="T5643" s="84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4" t="str">
        <f t="shared" si="616"/>
        <v/>
      </c>
      <c r="B5644" s="84" t="str">
        <f t="shared" si="617"/>
        <v/>
      </c>
      <c r="S5644" s="84" t="str">
        <f t="shared" si="618"/>
        <v/>
      </c>
      <c r="T5644" s="84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4" t="str">
        <f t="shared" si="616"/>
        <v/>
      </c>
      <c r="B5645" s="84" t="str">
        <f t="shared" si="617"/>
        <v/>
      </c>
      <c r="S5645" s="84" t="str">
        <f t="shared" si="618"/>
        <v/>
      </c>
      <c r="T5645" s="84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4" t="str">
        <f t="shared" si="616"/>
        <v/>
      </c>
      <c r="B5646" s="84" t="str">
        <f t="shared" si="617"/>
        <v/>
      </c>
      <c r="S5646" s="84" t="str">
        <f t="shared" si="618"/>
        <v/>
      </c>
      <c r="T5646" s="84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4" t="str">
        <f t="shared" si="616"/>
        <v/>
      </c>
      <c r="B5647" s="84" t="str">
        <f t="shared" si="617"/>
        <v/>
      </c>
      <c r="S5647" s="84" t="str">
        <f t="shared" si="618"/>
        <v/>
      </c>
      <c r="T5647" s="84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4" t="str">
        <f t="shared" si="616"/>
        <v/>
      </c>
      <c r="B5648" s="84" t="str">
        <f t="shared" si="617"/>
        <v/>
      </c>
      <c r="S5648" s="84" t="str">
        <f t="shared" si="618"/>
        <v/>
      </c>
      <c r="T5648" s="84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4" t="str">
        <f t="shared" si="616"/>
        <v/>
      </c>
      <c r="B5649" s="84" t="str">
        <f t="shared" si="617"/>
        <v/>
      </c>
      <c r="S5649" s="84" t="str">
        <f t="shared" si="618"/>
        <v/>
      </c>
      <c r="T5649" s="84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4" t="str">
        <f t="shared" si="616"/>
        <v/>
      </c>
      <c r="B5650" s="84" t="str">
        <f t="shared" si="617"/>
        <v/>
      </c>
      <c r="S5650" s="84" t="str">
        <f t="shared" si="618"/>
        <v/>
      </c>
      <c r="T5650" s="84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4" t="str">
        <f t="shared" si="616"/>
        <v/>
      </c>
      <c r="B5651" s="84" t="str">
        <f t="shared" si="617"/>
        <v/>
      </c>
      <c r="S5651" s="84" t="str">
        <f t="shared" si="618"/>
        <v/>
      </c>
      <c r="T5651" s="84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4" t="str">
        <f t="shared" si="616"/>
        <v/>
      </c>
      <c r="B5652" s="84" t="str">
        <f t="shared" si="617"/>
        <v/>
      </c>
      <c r="S5652" s="84" t="str">
        <f t="shared" si="618"/>
        <v/>
      </c>
      <c r="T5652" s="84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4" t="str">
        <f t="shared" si="616"/>
        <v/>
      </c>
      <c r="B5653" s="84" t="str">
        <f t="shared" si="617"/>
        <v/>
      </c>
      <c r="S5653" s="84" t="str">
        <f t="shared" si="618"/>
        <v/>
      </c>
      <c r="T5653" s="84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4" t="str">
        <f t="shared" si="616"/>
        <v/>
      </c>
      <c r="B5654" s="84" t="str">
        <f t="shared" si="617"/>
        <v/>
      </c>
      <c r="S5654" s="84" t="str">
        <f t="shared" si="618"/>
        <v/>
      </c>
      <c r="T5654" s="84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4" t="str">
        <f t="shared" si="616"/>
        <v/>
      </c>
      <c r="B5655" s="84" t="str">
        <f t="shared" si="617"/>
        <v/>
      </c>
      <c r="S5655" s="84" t="str">
        <f t="shared" si="618"/>
        <v/>
      </c>
      <c r="T5655" s="84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4" t="str">
        <f t="shared" si="616"/>
        <v/>
      </c>
      <c r="B5656" s="84" t="str">
        <f t="shared" si="617"/>
        <v/>
      </c>
      <c r="S5656" s="84" t="str">
        <f t="shared" si="618"/>
        <v/>
      </c>
      <c r="T5656" s="84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4" t="str">
        <f t="shared" si="616"/>
        <v/>
      </c>
      <c r="B5657" s="84" t="str">
        <f t="shared" si="617"/>
        <v/>
      </c>
      <c r="S5657" s="84" t="str">
        <f t="shared" si="618"/>
        <v/>
      </c>
      <c r="T5657" s="84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4" t="str">
        <f t="shared" si="616"/>
        <v/>
      </c>
      <c r="B5658" s="84" t="str">
        <f t="shared" si="617"/>
        <v/>
      </c>
      <c r="S5658" s="84" t="str">
        <f t="shared" si="618"/>
        <v/>
      </c>
      <c r="T5658" s="84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4" t="str">
        <f t="shared" si="616"/>
        <v/>
      </c>
      <c r="B5659" s="84" t="str">
        <f t="shared" si="617"/>
        <v/>
      </c>
      <c r="S5659" s="84" t="str">
        <f t="shared" si="618"/>
        <v/>
      </c>
      <c r="T5659" s="84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4" t="str">
        <f t="shared" si="616"/>
        <v/>
      </c>
      <c r="B5660" s="84" t="str">
        <f t="shared" si="617"/>
        <v/>
      </c>
      <c r="S5660" s="84" t="str">
        <f t="shared" si="618"/>
        <v/>
      </c>
      <c r="T5660" s="84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4" t="str">
        <f t="shared" si="616"/>
        <v/>
      </c>
      <c r="B5661" s="84" t="str">
        <f t="shared" si="617"/>
        <v/>
      </c>
      <c r="S5661" s="84" t="str">
        <f t="shared" si="618"/>
        <v/>
      </c>
      <c r="T5661" s="84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4" t="str">
        <f t="shared" si="616"/>
        <v/>
      </c>
      <c r="B5662" s="84" t="str">
        <f t="shared" si="617"/>
        <v/>
      </c>
      <c r="S5662" s="84" t="str">
        <f t="shared" si="618"/>
        <v/>
      </c>
      <c r="T5662" s="84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4" t="str">
        <f t="shared" si="616"/>
        <v/>
      </c>
      <c r="B5663" s="84" t="str">
        <f t="shared" si="617"/>
        <v/>
      </c>
      <c r="S5663" s="84" t="str">
        <f t="shared" si="618"/>
        <v/>
      </c>
      <c r="T5663" s="84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4" t="str">
        <f t="shared" si="616"/>
        <v/>
      </c>
      <c r="B5664" s="84" t="str">
        <f t="shared" si="617"/>
        <v/>
      </c>
      <c r="S5664" s="84" t="str">
        <f t="shared" si="618"/>
        <v/>
      </c>
      <c r="T5664" s="84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4" t="str">
        <f t="shared" ref="A5665:A5728" si="623">IF(G5665&amp;Q5665&lt;&gt;"",IF(FIND(" ",G5665)&gt;=1,MID(G5665,1,FIND(" ",G5665)-1)&amp;Q5665,G5665&amp;Q5665),"")</f>
        <v/>
      </c>
      <c r="B5665" s="84" t="str">
        <f t="shared" ref="B5665:B5728" si="624">IF(C5665&lt;&gt;"",LEFT(C5665,9),"")</f>
        <v/>
      </c>
      <c r="S5665" s="84" t="str">
        <f t="shared" si="618"/>
        <v/>
      </c>
      <c r="T5665" s="84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4" t="str">
        <f t="shared" si="623"/>
        <v/>
      </c>
      <c r="B5666" s="84" t="str">
        <f t="shared" si="624"/>
        <v/>
      </c>
      <c r="S5666" s="84" t="str">
        <f t="shared" si="618"/>
        <v/>
      </c>
      <c r="T5666" s="84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4" t="str">
        <f t="shared" si="623"/>
        <v/>
      </c>
      <c r="B5667" s="84" t="str">
        <f t="shared" si="624"/>
        <v/>
      </c>
      <c r="S5667" s="84" t="str">
        <f t="shared" si="618"/>
        <v/>
      </c>
      <c r="T5667" s="84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4" t="str">
        <f t="shared" si="623"/>
        <v/>
      </c>
      <c r="B5668" s="84" t="str">
        <f t="shared" si="624"/>
        <v/>
      </c>
      <c r="S5668" s="84" t="str">
        <f t="shared" si="618"/>
        <v/>
      </c>
      <c r="T5668" s="84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4" t="str">
        <f t="shared" si="623"/>
        <v/>
      </c>
      <c r="B5669" s="84" t="str">
        <f t="shared" si="624"/>
        <v/>
      </c>
      <c r="S5669" s="84" t="str">
        <f t="shared" si="618"/>
        <v/>
      </c>
      <c r="T5669" s="84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4" t="str">
        <f t="shared" si="623"/>
        <v/>
      </c>
      <c r="B5670" s="84" t="str">
        <f t="shared" si="624"/>
        <v/>
      </c>
      <c r="S5670" s="84" t="str">
        <f t="shared" si="618"/>
        <v/>
      </c>
      <c r="T5670" s="84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4" t="str">
        <f t="shared" si="623"/>
        <v/>
      </c>
      <c r="B5671" s="84" t="str">
        <f t="shared" si="624"/>
        <v/>
      </c>
      <c r="S5671" s="84" t="str">
        <f t="shared" si="618"/>
        <v/>
      </c>
      <c r="T5671" s="84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4" t="str">
        <f t="shared" si="623"/>
        <v/>
      </c>
      <c r="B5672" s="84" t="str">
        <f t="shared" si="624"/>
        <v/>
      </c>
      <c r="S5672" s="84" t="str">
        <f t="shared" si="618"/>
        <v/>
      </c>
      <c r="T5672" s="84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4" t="str">
        <f t="shared" si="623"/>
        <v/>
      </c>
      <c r="B5673" s="84" t="str">
        <f t="shared" si="624"/>
        <v/>
      </c>
      <c r="S5673" s="84" t="str">
        <f t="shared" si="618"/>
        <v/>
      </c>
      <c r="T5673" s="84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4" t="str">
        <f t="shared" si="623"/>
        <v/>
      </c>
      <c r="B5674" s="84" t="str">
        <f t="shared" si="624"/>
        <v/>
      </c>
      <c r="S5674" s="84" t="str">
        <f t="shared" si="618"/>
        <v/>
      </c>
      <c r="T5674" s="84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4" t="str">
        <f t="shared" si="623"/>
        <v/>
      </c>
      <c r="B5675" s="84" t="str">
        <f t="shared" si="624"/>
        <v/>
      </c>
      <c r="S5675" s="84" t="str">
        <f t="shared" si="618"/>
        <v/>
      </c>
      <c r="T5675" s="84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4" t="str">
        <f t="shared" si="623"/>
        <v/>
      </c>
      <c r="B5676" s="84" t="str">
        <f t="shared" si="624"/>
        <v/>
      </c>
      <c r="S5676" s="84" t="str">
        <f t="shared" si="618"/>
        <v/>
      </c>
      <c r="T5676" s="84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4" t="str">
        <f t="shared" si="623"/>
        <v/>
      </c>
      <c r="B5677" s="84" t="str">
        <f t="shared" si="624"/>
        <v/>
      </c>
      <c r="S5677" s="84" t="str">
        <f t="shared" si="618"/>
        <v/>
      </c>
      <c r="T5677" s="84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4" t="str">
        <f t="shared" si="623"/>
        <v/>
      </c>
      <c r="B5678" s="84" t="str">
        <f t="shared" si="624"/>
        <v/>
      </c>
      <c r="S5678" s="84" t="str">
        <f t="shared" si="618"/>
        <v/>
      </c>
      <c r="T5678" s="84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4" t="str">
        <f t="shared" si="623"/>
        <v/>
      </c>
      <c r="B5679" s="84" t="str">
        <f t="shared" si="624"/>
        <v/>
      </c>
      <c r="S5679" s="84" t="str">
        <f t="shared" si="618"/>
        <v/>
      </c>
      <c r="T5679" s="84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4" t="str">
        <f t="shared" si="623"/>
        <v/>
      </c>
      <c r="B5680" s="84" t="str">
        <f t="shared" si="624"/>
        <v/>
      </c>
      <c r="S5680" s="84" t="str">
        <f t="shared" si="618"/>
        <v/>
      </c>
      <c r="T5680" s="84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4" t="str">
        <f t="shared" si="623"/>
        <v/>
      </c>
      <c r="B5681" s="84" t="str">
        <f t="shared" si="624"/>
        <v/>
      </c>
      <c r="S5681" s="84" t="str">
        <f t="shared" si="618"/>
        <v/>
      </c>
      <c r="T5681" s="84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4" t="str">
        <f t="shared" si="623"/>
        <v/>
      </c>
      <c r="B5682" s="84" t="str">
        <f t="shared" si="624"/>
        <v/>
      </c>
      <c r="S5682" s="84" t="str">
        <f t="shared" si="618"/>
        <v/>
      </c>
      <c r="T5682" s="84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4" t="str">
        <f t="shared" si="623"/>
        <v/>
      </c>
      <c r="B5683" s="84" t="str">
        <f t="shared" si="624"/>
        <v/>
      </c>
      <c r="S5683" s="84" t="str">
        <f t="shared" si="618"/>
        <v/>
      </c>
      <c r="T5683" s="84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4" t="str">
        <f t="shared" si="623"/>
        <v/>
      </c>
      <c r="B5684" s="84" t="str">
        <f t="shared" si="624"/>
        <v/>
      </c>
      <c r="S5684" s="84" t="str">
        <f t="shared" si="618"/>
        <v/>
      </c>
      <c r="T5684" s="84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4" t="str">
        <f t="shared" si="623"/>
        <v/>
      </c>
      <c r="B5685" s="84" t="str">
        <f t="shared" si="624"/>
        <v/>
      </c>
      <c r="S5685" s="84" t="str">
        <f t="shared" si="618"/>
        <v/>
      </c>
      <c r="T5685" s="84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4" t="str">
        <f t="shared" si="623"/>
        <v/>
      </c>
      <c r="B5686" s="84" t="str">
        <f t="shared" si="624"/>
        <v/>
      </c>
      <c r="S5686" s="84" t="str">
        <f t="shared" si="618"/>
        <v/>
      </c>
      <c r="T5686" s="84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4" t="str">
        <f t="shared" si="623"/>
        <v/>
      </c>
      <c r="B5687" s="84" t="str">
        <f t="shared" si="624"/>
        <v/>
      </c>
      <c r="S5687" s="84" t="str">
        <f t="shared" si="618"/>
        <v/>
      </c>
      <c r="T5687" s="84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4" t="str">
        <f t="shared" si="623"/>
        <v/>
      </c>
      <c r="B5688" s="84" t="str">
        <f t="shared" si="624"/>
        <v/>
      </c>
      <c r="S5688" s="84" t="str">
        <f t="shared" si="618"/>
        <v/>
      </c>
      <c r="T5688" s="84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4" t="str">
        <f t="shared" si="623"/>
        <v/>
      </c>
      <c r="B5689" s="84" t="str">
        <f t="shared" si="624"/>
        <v/>
      </c>
      <c r="S5689" s="84" t="str">
        <f t="shared" si="618"/>
        <v/>
      </c>
      <c r="T5689" s="84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4" t="str">
        <f t="shared" si="623"/>
        <v/>
      </c>
      <c r="B5690" s="84" t="str">
        <f t="shared" si="624"/>
        <v/>
      </c>
      <c r="S5690" s="84" t="str">
        <f t="shared" si="618"/>
        <v/>
      </c>
      <c r="T5690" s="84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4" t="str">
        <f t="shared" si="623"/>
        <v/>
      </c>
      <c r="B5691" s="84" t="str">
        <f t="shared" si="624"/>
        <v/>
      </c>
      <c r="S5691" s="84" t="str">
        <f t="shared" si="618"/>
        <v/>
      </c>
      <c r="T5691" s="84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4" t="str">
        <f t="shared" si="623"/>
        <v/>
      </c>
      <c r="B5692" s="84" t="str">
        <f t="shared" si="624"/>
        <v/>
      </c>
      <c r="S5692" s="84" t="str">
        <f t="shared" si="618"/>
        <v/>
      </c>
      <c r="T5692" s="84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4" t="str">
        <f t="shared" si="623"/>
        <v/>
      </c>
      <c r="B5693" s="84" t="str">
        <f t="shared" si="624"/>
        <v/>
      </c>
      <c r="S5693" s="84" t="str">
        <f t="shared" si="618"/>
        <v/>
      </c>
      <c r="T5693" s="84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4" t="str">
        <f t="shared" si="623"/>
        <v/>
      </c>
      <c r="B5694" s="84" t="str">
        <f t="shared" si="624"/>
        <v/>
      </c>
      <c r="S5694" s="84" t="str">
        <f t="shared" si="618"/>
        <v/>
      </c>
      <c r="T5694" s="84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4" t="str">
        <f t="shared" si="623"/>
        <v/>
      </c>
      <c r="B5695" s="84" t="str">
        <f t="shared" si="624"/>
        <v/>
      </c>
      <c r="S5695" s="84" t="str">
        <f t="shared" si="618"/>
        <v/>
      </c>
      <c r="T5695" s="84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4" t="str">
        <f t="shared" si="623"/>
        <v/>
      </c>
      <c r="B5696" s="84" t="str">
        <f t="shared" si="624"/>
        <v/>
      </c>
      <c r="S5696" s="84" t="str">
        <f t="shared" si="618"/>
        <v/>
      </c>
      <c r="T5696" s="84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4" t="str">
        <f t="shared" si="623"/>
        <v/>
      </c>
      <c r="B5697" s="84" t="str">
        <f t="shared" si="624"/>
        <v/>
      </c>
      <c r="S5697" s="84" t="str">
        <f t="shared" si="618"/>
        <v/>
      </c>
      <c r="T5697" s="84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4" t="str">
        <f t="shared" si="623"/>
        <v/>
      </c>
      <c r="B5698" s="84" t="str">
        <f t="shared" si="624"/>
        <v/>
      </c>
      <c r="S5698" s="84" t="str">
        <f t="shared" ref="S5698:S5761" si="625">IF(A5698&lt;&gt;"",IF(FIND(" ",G5698)&gt;=1,MID(G5698,FIND(" ",G5698)+1,LEN(G5698)),""),"")</f>
        <v/>
      </c>
      <c r="T5698" s="84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4" t="str">
        <f t="shared" si="623"/>
        <v/>
      </c>
      <c r="B5699" s="84" t="str">
        <f t="shared" si="624"/>
        <v/>
      </c>
      <c r="S5699" s="84" t="str">
        <f t="shared" si="625"/>
        <v/>
      </c>
      <c r="T5699" s="84" t="str">
        <f t="shared" ref="T5699:T5762" si="626">IF(H5699&lt;&gt;"",H5699,"")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4" t="str">
        <f t="shared" si="623"/>
        <v/>
      </c>
      <c r="B5700" s="84" t="str">
        <f t="shared" si="624"/>
        <v/>
      </c>
      <c r="S5700" s="84" t="str">
        <f t="shared" si="625"/>
        <v/>
      </c>
      <c r="T5700" s="84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4" t="str">
        <f t="shared" si="623"/>
        <v/>
      </c>
      <c r="B5701" s="84" t="str">
        <f t="shared" si="624"/>
        <v/>
      </c>
      <c r="S5701" s="84" t="str">
        <f t="shared" si="625"/>
        <v/>
      </c>
      <c r="T5701" s="84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4" t="str">
        <f t="shared" si="623"/>
        <v/>
      </c>
      <c r="B5702" s="84" t="str">
        <f t="shared" si="624"/>
        <v/>
      </c>
      <c r="S5702" s="84" t="str">
        <f t="shared" si="625"/>
        <v/>
      </c>
      <c r="T5702" s="84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4" t="str">
        <f t="shared" si="623"/>
        <v/>
      </c>
      <c r="B5703" s="84" t="str">
        <f t="shared" si="624"/>
        <v/>
      </c>
      <c r="S5703" s="84" t="str">
        <f t="shared" si="625"/>
        <v/>
      </c>
      <c r="T5703" s="84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4" t="str">
        <f t="shared" si="623"/>
        <v/>
      </c>
      <c r="B5704" s="84" t="str">
        <f t="shared" si="624"/>
        <v/>
      </c>
      <c r="S5704" s="84" t="str">
        <f t="shared" si="625"/>
        <v/>
      </c>
      <c r="T5704" s="84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4" t="str">
        <f t="shared" si="623"/>
        <v/>
      </c>
      <c r="B5705" s="84" t="str">
        <f t="shared" si="624"/>
        <v/>
      </c>
      <c r="S5705" s="84" t="str">
        <f t="shared" si="625"/>
        <v/>
      </c>
      <c r="T5705" s="84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4" t="str">
        <f t="shared" si="623"/>
        <v/>
      </c>
      <c r="B5706" s="84" t="str">
        <f t="shared" si="624"/>
        <v/>
      </c>
      <c r="S5706" s="84" t="str">
        <f t="shared" si="625"/>
        <v/>
      </c>
      <c r="T5706" s="84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4" t="str">
        <f t="shared" si="623"/>
        <v/>
      </c>
      <c r="B5707" s="84" t="str">
        <f t="shared" si="624"/>
        <v/>
      </c>
      <c r="S5707" s="84" t="str">
        <f t="shared" si="625"/>
        <v/>
      </c>
      <c r="T5707" s="84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4" t="str">
        <f t="shared" si="623"/>
        <v/>
      </c>
      <c r="B5708" s="84" t="str">
        <f t="shared" si="624"/>
        <v/>
      </c>
      <c r="S5708" s="84" t="str">
        <f t="shared" si="625"/>
        <v/>
      </c>
      <c r="T5708" s="84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4" t="str">
        <f t="shared" si="623"/>
        <v/>
      </c>
      <c r="B5709" s="84" t="str">
        <f t="shared" si="624"/>
        <v/>
      </c>
      <c r="S5709" s="84" t="str">
        <f t="shared" si="625"/>
        <v/>
      </c>
      <c r="T5709" s="84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4" t="str">
        <f t="shared" si="623"/>
        <v/>
      </c>
      <c r="B5710" s="84" t="str">
        <f t="shared" si="624"/>
        <v/>
      </c>
      <c r="S5710" s="84" t="str">
        <f t="shared" si="625"/>
        <v/>
      </c>
      <c r="T5710" s="84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4" t="str">
        <f t="shared" si="623"/>
        <v/>
      </c>
      <c r="B5711" s="84" t="str">
        <f t="shared" si="624"/>
        <v/>
      </c>
      <c r="S5711" s="84" t="str">
        <f t="shared" si="625"/>
        <v/>
      </c>
      <c r="T5711" s="84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4" t="str">
        <f t="shared" si="623"/>
        <v/>
      </c>
      <c r="B5712" s="84" t="str">
        <f t="shared" si="624"/>
        <v/>
      </c>
      <c r="S5712" s="84" t="str">
        <f t="shared" si="625"/>
        <v/>
      </c>
      <c r="T5712" s="84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4" t="str">
        <f t="shared" si="623"/>
        <v/>
      </c>
      <c r="B5713" s="84" t="str">
        <f t="shared" si="624"/>
        <v/>
      </c>
      <c r="S5713" s="84" t="str">
        <f t="shared" si="625"/>
        <v/>
      </c>
      <c r="T5713" s="84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4" t="str">
        <f t="shared" si="623"/>
        <v/>
      </c>
      <c r="B5714" s="84" t="str">
        <f t="shared" si="624"/>
        <v/>
      </c>
      <c r="S5714" s="84" t="str">
        <f t="shared" si="625"/>
        <v/>
      </c>
      <c r="T5714" s="84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4" t="str">
        <f t="shared" si="623"/>
        <v/>
      </c>
      <c r="B5715" s="84" t="str">
        <f t="shared" si="624"/>
        <v/>
      </c>
      <c r="S5715" s="84" t="str">
        <f t="shared" si="625"/>
        <v/>
      </c>
      <c r="T5715" s="84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4" t="str">
        <f t="shared" si="623"/>
        <v/>
      </c>
      <c r="B5716" s="84" t="str">
        <f t="shared" si="624"/>
        <v/>
      </c>
      <c r="S5716" s="84" t="str">
        <f t="shared" si="625"/>
        <v/>
      </c>
      <c r="T5716" s="84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4" t="str">
        <f t="shared" si="623"/>
        <v/>
      </c>
      <c r="B5717" s="84" t="str">
        <f t="shared" si="624"/>
        <v/>
      </c>
      <c r="S5717" s="84" t="str">
        <f t="shared" si="625"/>
        <v/>
      </c>
      <c r="T5717" s="84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4" t="str">
        <f t="shared" si="623"/>
        <v/>
      </c>
      <c r="B5718" s="84" t="str">
        <f t="shared" si="624"/>
        <v/>
      </c>
      <c r="S5718" s="84" t="str">
        <f t="shared" si="625"/>
        <v/>
      </c>
      <c r="T5718" s="84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4" t="str">
        <f t="shared" si="623"/>
        <v/>
      </c>
      <c r="B5719" s="84" t="str">
        <f t="shared" si="624"/>
        <v/>
      </c>
      <c r="S5719" s="84" t="str">
        <f t="shared" si="625"/>
        <v/>
      </c>
      <c r="T5719" s="84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4" t="str">
        <f t="shared" si="623"/>
        <v/>
      </c>
      <c r="B5720" s="84" t="str">
        <f t="shared" si="624"/>
        <v/>
      </c>
      <c r="S5720" s="84" t="str">
        <f t="shared" si="625"/>
        <v/>
      </c>
      <c r="T5720" s="84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4" t="str">
        <f t="shared" si="623"/>
        <v/>
      </c>
      <c r="B5721" s="84" t="str">
        <f t="shared" si="624"/>
        <v/>
      </c>
      <c r="S5721" s="84" t="str">
        <f t="shared" si="625"/>
        <v/>
      </c>
      <c r="T5721" s="84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4" t="str">
        <f t="shared" si="623"/>
        <v/>
      </c>
      <c r="B5722" s="84" t="str">
        <f t="shared" si="624"/>
        <v/>
      </c>
      <c r="S5722" s="84" t="str">
        <f t="shared" si="625"/>
        <v/>
      </c>
      <c r="T5722" s="84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4" t="str">
        <f t="shared" si="623"/>
        <v/>
      </c>
      <c r="B5723" s="84" t="str">
        <f t="shared" si="624"/>
        <v/>
      </c>
      <c r="S5723" s="84" t="str">
        <f t="shared" si="625"/>
        <v/>
      </c>
      <c r="T5723" s="84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4" t="str">
        <f t="shared" si="623"/>
        <v/>
      </c>
      <c r="B5724" s="84" t="str">
        <f t="shared" si="624"/>
        <v/>
      </c>
      <c r="S5724" s="84" t="str">
        <f t="shared" si="625"/>
        <v/>
      </c>
      <c r="T5724" s="84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4" t="str">
        <f t="shared" si="623"/>
        <v/>
      </c>
      <c r="B5725" s="84" t="str">
        <f t="shared" si="624"/>
        <v/>
      </c>
      <c r="S5725" s="84" t="str">
        <f t="shared" si="625"/>
        <v/>
      </c>
      <c r="T5725" s="84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4" t="str">
        <f t="shared" si="623"/>
        <v/>
      </c>
      <c r="B5726" s="84" t="str">
        <f t="shared" si="624"/>
        <v/>
      </c>
      <c r="S5726" s="84" t="str">
        <f t="shared" si="625"/>
        <v/>
      </c>
      <c r="T5726" s="84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4" t="str">
        <f t="shared" si="623"/>
        <v/>
      </c>
      <c r="B5727" s="84" t="str">
        <f t="shared" si="624"/>
        <v/>
      </c>
      <c r="S5727" s="84" t="str">
        <f t="shared" si="625"/>
        <v/>
      </c>
      <c r="T5727" s="84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4" t="str">
        <f t="shared" si="623"/>
        <v/>
      </c>
      <c r="B5728" s="84" t="str">
        <f t="shared" si="624"/>
        <v/>
      </c>
      <c r="S5728" s="84" t="str">
        <f t="shared" si="625"/>
        <v/>
      </c>
      <c r="T5728" s="84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4" t="str">
        <f t="shared" ref="A5729:A5792" si="630">IF(G5729&amp;Q5729&lt;&gt;"",IF(FIND(" ",G5729)&gt;=1,MID(G5729,1,FIND(" ",G5729)-1)&amp;Q5729,G5729&amp;Q5729),"")</f>
        <v/>
      </c>
      <c r="B5729" s="84" t="str">
        <f t="shared" ref="B5729:B5792" si="631">IF(C5729&lt;&gt;"",LEFT(C5729,9),"")</f>
        <v/>
      </c>
      <c r="S5729" s="84" t="str">
        <f t="shared" si="625"/>
        <v/>
      </c>
      <c r="T5729" s="84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4" t="str">
        <f t="shared" si="630"/>
        <v/>
      </c>
      <c r="B5730" s="84" t="str">
        <f t="shared" si="631"/>
        <v/>
      </c>
      <c r="S5730" s="84" t="str">
        <f t="shared" si="625"/>
        <v/>
      </c>
      <c r="T5730" s="84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4" t="str">
        <f t="shared" si="630"/>
        <v/>
      </c>
      <c r="B5731" s="84" t="str">
        <f t="shared" si="631"/>
        <v/>
      </c>
      <c r="S5731" s="84" t="str">
        <f t="shared" si="625"/>
        <v/>
      </c>
      <c r="T5731" s="84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4" t="str">
        <f t="shared" si="630"/>
        <v/>
      </c>
      <c r="B5732" s="84" t="str">
        <f t="shared" si="631"/>
        <v/>
      </c>
      <c r="S5732" s="84" t="str">
        <f t="shared" si="625"/>
        <v/>
      </c>
      <c r="T5732" s="84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4" t="str">
        <f t="shared" si="630"/>
        <v/>
      </c>
      <c r="B5733" s="84" t="str">
        <f t="shared" si="631"/>
        <v/>
      </c>
      <c r="S5733" s="84" t="str">
        <f t="shared" si="625"/>
        <v/>
      </c>
      <c r="T5733" s="84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4" t="str">
        <f t="shared" si="630"/>
        <v/>
      </c>
      <c r="B5734" s="84" t="str">
        <f t="shared" si="631"/>
        <v/>
      </c>
      <c r="S5734" s="84" t="str">
        <f t="shared" si="625"/>
        <v/>
      </c>
      <c r="T5734" s="84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4" t="str">
        <f t="shared" si="630"/>
        <v/>
      </c>
      <c r="B5735" s="84" t="str">
        <f t="shared" si="631"/>
        <v/>
      </c>
      <c r="S5735" s="84" t="str">
        <f t="shared" si="625"/>
        <v/>
      </c>
      <c r="T5735" s="84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4" t="str">
        <f t="shared" si="630"/>
        <v/>
      </c>
      <c r="B5736" s="84" t="str">
        <f t="shared" si="631"/>
        <v/>
      </c>
      <c r="S5736" s="84" t="str">
        <f t="shared" si="625"/>
        <v/>
      </c>
      <c r="T5736" s="84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4" t="str">
        <f t="shared" si="630"/>
        <v/>
      </c>
      <c r="B5737" s="84" t="str">
        <f t="shared" si="631"/>
        <v/>
      </c>
      <c r="S5737" s="84" t="str">
        <f t="shared" si="625"/>
        <v/>
      </c>
      <c r="T5737" s="84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4" t="str">
        <f t="shared" si="630"/>
        <v/>
      </c>
      <c r="B5738" s="84" t="str">
        <f t="shared" si="631"/>
        <v/>
      </c>
      <c r="S5738" s="84" t="str">
        <f t="shared" si="625"/>
        <v/>
      </c>
      <c r="T5738" s="84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4" t="str">
        <f t="shared" si="630"/>
        <v/>
      </c>
      <c r="B5739" s="84" t="str">
        <f t="shared" si="631"/>
        <v/>
      </c>
      <c r="S5739" s="84" t="str">
        <f t="shared" si="625"/>
        <v/>
      </c>
      <c r="T5739" s="84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4" t="str">
        <f t="shared" si="630"/>
        <v/>
      </c>
      <c r="B5740" s="84" t="str">
        <f t="shared" si="631"/>
        <v/>
      </c>
      <c r="S5740" s="84" t="str">
        <f t="shared" si="625"/>
        <v/>
      </c>
      <c r="T5740" s="84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4" t="str">
        <f t="shared" si="630"/>
        <v/>
      </c>
      <c r="B5741" s="84" t="str">
        <f t="shared" si="631"/>
        <v/>
      </c>
      <c r="S5741" s="84" t="str">
        <f t="shared" si="625"/>
        <v/>
      </c>
      <c r="T5741" s="84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4" t="str">
        <f t="shared" si="630"/>
        <v/>
      </c>
      <c r="B5742" s="84" t="str">
        <f t="shared" si="631"/>
        <v/>
      </c>
      <c r="S5742" s="84" t="str">
        <f t="shared" si="625"/>
        <v/>
      </c>
      <c r="T5742" s="84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4" t="str">
        <f t="shared" si="630"/>
        <v/>
      </c>
      <c r="B5743" s="84" t="str">
        <f t="shared" si="631"/>
        <v/>
      </c>
      <c r="S5743" s="84" t="str">
        <f t="shared" si="625"/>
        <v/>
      </c>
      <c r="T5743" s="84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4" t="str">
        <f t="shared" si="630"/>
        <v/>
      </c>
      <c r="B5744" s="84" t="str">
        <f t="shared" si="631"/>
        <v/>
      </c>
      <c r="S5744" s="84" t="str">
        <f t="shared" si="625"/>
        <v/>
      </c>
      <c r="T5744" s="84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4" t="str">
        <f t="shared" si="630"/>
        <v/>
      </c>
      <c r="B5745" s="84" t="str">
        <f t="shared" si="631"/>
        <v/>
      </c>
      <c r="S5745" s="84" t="str">
        <f t="shared" si="625"/>
        <v/>
      </c>
      <c r="T5745" s="84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4" t="str">
        <f t="shared" si="630"/>
        <v/>
      </c>
      <c r="B5746" s="84" t="str">
        <f t="shared" si="631"/>
        <v/>
      </c>
      <c r="S5746" s="84" t="str">
        <f t="shared" si="625"/>
        <v/>
      </c>
      <c r="T5746" s="84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4" t="str">
        <f t="shared" si="630"/>
        <v/>
      </c>
      <c r="B5747" s="84" t="str">
        <f t="shared" si="631"/>
        <v/>
      </c>
      <c r="S5747" s="84" t="str">
        <f t="shared" si="625"/>
        <v/>
      </c>
      <c r="T5747" s="84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4" t="str">
        <f t="shared" si="630"/>
        <v/>
      </c>
      <c r="B5748" s="84" t="str">
        <f t="shared" si="631"/>
        <v/>
      </c>
      <c r="S5748" s="84" t="str">
        <f t="shared" si="625"/>
        <v/>
      </c>
      <c r="T5748" s="84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4" t="str">
        <f t="shared" si="630"/>
        <v/>
      </c>
      <c r="B5749" s="84" t="str">
        <f t="shared" si="631"/>
        <v/>
      </c>
      <c r="S5749" s="84" t="str">
        <f t="shared" si="625"/>
        <v/>
      </c>
      <c r="T5749" s="84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4" t="str">
        <f t="shared" si="630"/>
        <v/>
      </c>
      <c r="B5750" s="84" t="str">
        <f t="shared" si="631"/>
        <v/>
      </c>
      <c r="S5750" s="84" t="str">
        <f t="shared" si="625"/>
        <v/>
      </c>
      <c r="T5750" s="84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4" t="str">
        <f t="shared" si="630"/>
        <v/>
      </c>
      <c r="B5751" s="84" t="str">
        <f t="shared" si="631"/>
        <v/>
      </c>
      <c r="S5751" s="84" t="str">
        <f t="shared" si="625"/>
        <v/>
      </c>
      <c r="T5751" s="84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4" t="str">
        <f t="shared" si="630"/>
        <v/>
      </c>
      <c r="B5752" s="84" t="str">
        <f t="shared" si="631"/>
        <v/>
      </c>
      <c r="S5752" s="84" t="str">
        <f t="shared" si="625"/>
        <v/>
      </c>
      <c r="T5752" s="84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4" t="str">
        <f t="shared" si="630"/>
        <v/>
      </c>
      <c r="B5753" s="84" t="str">
        <f t="shared" si="631"/>
        <v/>
      </c>
      <c r="S5753" s="84" t="str">
        <f t="shared" si="625"/>
        <v/>
      </c>
      <c r="T5753" s="84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4" t="str">
        <f t="shared" si="630"/>
        <v/>
      </c>
      <c r="B5754" s="84" t="str">
        <f t="shared" si="631"/>
        <v/>
      </c>
      <c r="S5754" s="84" t="str">
        <f t="shared" si="625"/>
        <v/>
      </c>
      <c r="T5754" s="84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4" t="str">
        <f t="shared" si="630"/>
        <v/>
      </c>
      <c r="B5755" s="84" t="str">
        <f t="shared" si="631"/>
        <v/>
      </c>
      <c r="S5755" s="84" t="str">
        <f t="shared" si="625"/>
        <v/>
      </c>
      <c r="T5755" s="84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4" t="str">
        <f t="shared" si="630"/>
        <v/>
      </c>
      <c r="B5756" s="84" t="str">
        <f t="shared" si="631"/>
        <v/>
      </c>
      <c r="S5756" s="84" t="str">
        <f t="shared" si="625"/>
        <v/>
      </c>
      <c r="T5756" s="84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4" t="str">
        <f t="shared" si="630"/>
        <v/>
      </c>
      <c r="B5757" s="84" t="str">
        <f t="shared" si="631"/>
        <v/>
      </c>
      <c r="S5757" s="84" t="str">
        <f t="shared" si="625"/>
        <v/>
      </c>
      <c r="T5757" s="84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4" t="str">
        <f t="shared" si="630"/>
        <v/>
      </c>
      <c r="B5758" s="84" t="str">
        <f t="shared" si="631"/>
        <v/>
      </c>
      <c r="S5758" s="84" t="str">
        <f t="shared" si="625"/>
        <v/>
      </c>
      <c r="T5758" s="84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4" t="str">
        <f t="shared" si="630"/>
        <v/>
      </c>
      <c r="B5759" s="84" t="str">
        <f t="shared" si="631"/>
        <v/>
      </c>
      <c r="S5759" s="84" t="str">
        <f t="shared" si="625"/>
        <v/>
      </c>
      <c r="T5759" s="84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4" t="str">
        <f t="shared" si="630"/>
        <v/>
      </c>
      <c r="B5760" s="84" t="str">
        <f t="shared" si="631"/>
        <v/>
      </c>
      <c r="S5760" s="84" t="str">
        <f t="shared" si="625"/>
        <v/>
      </c>
      <c r="T5760" s="84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4" t="str">
        <f t="shared" si="630"/>
        <v/>
      </c>
      <c r="B5761" s="84" t="str">
        <f t="shared" si="631"/>
        <v/>
      </c>
      <c r="S5761" s="84" t="str">
        <f t="shared" si="625"/>
        <v/>
      </c>
      <c r="T5761" s="84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4" t="str">
        <f t="shared" si="630"/>
        <v/>
      </c>
      <c r="B5762" s="84" t="str">
        <f t="shared" si="631"/>
        <v/>
      </c>
      <c r="S5762" s="84" t="str">
        <f t="shared" ref="S5762:S5825" si="632">IF(A5762&lt;&gt;"",IF(FIND(" ",G5762)&gt;=1,MID(G5762,FIND(" ",G5762)+1,LEN(G5762)),""),"")</f>
        <v/>
      </c>
      <c r="T5762" s="84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4" t="str">
        <f t="shared" si="630"/>
        <v/>
      </c>
      <c r="B5763" s="84" t="str">
        <f t="shared" si="631"/>
        <v/>
      </c>
      <c r="S5763" s="84" t="str">
        <f t="shared" si="632"/>
        <v/>
      </c>
      <c r="T5763" s="84" t="str">
        <f t="shared" ref="T5763:T5826" si="633">IF(H5763&lt;&gt;"",H5763,"")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4" t="str">
        <f t="shared" si="630"/>
        <v/>
      </c>
      <c r="B5764" s="84" t="str">
        <f t="shared" si="631"/>
        <v/>
      </c>
      <c r="S5764" s="84" t="str">
        <f t="shared" si="632"/>
        <v/>
      </c>
      <c r="T5764" s="84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4" t="str">
        <f t="shared" si="630"/>
        <v/>
      </c>
      <c r="B5765" s="84" t="str">
        <f t="shared" si="631"/>
        <v/>
      </c>
      <c r="S5765" s="84" t="str">
        <f t="shared" si="632"/>
        <v/>
      </c>
      <c r="T5765" s="84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4" t="str">
        <f t="shared" si="630"/>
        <v/>
      </c>
      <c r="B5766" s="84" t="str">
        <f t="shared" si="631"/>
        <v/>
      </c>
      <c r="S5766" s="84" t="str">
        <f t="shared" si="632"/>
        <v/>
      </c>
      <c r="T5766" s="84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4" t="str">
        <f t="shared" si="630"/>
        <v/>
      </c>
      <c r="B5767" s="84" t="str">
        <f t="shared" si="631"/>
        <v/>
      </c>
      <c r="S5767" s="84" t="str">
        <f t="shared" si="632"/>
        <v/>
      </c>
      <c r="T5767" s="84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4" t="str">
        <f t="shared" si="630"/>
        <v/>
      </c>
      <c r="B5768" s="84" t="str">
        <f t="shared" si="631"/>
        <v/>
      </c>
      <c r="S5768" s="84" t="str">
        <f t="shared" si="632"/>
        <v/>
      </c>
      <c r="T5768" s="84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4" t="str">
        <f t="shared" si="630"/>
        <v/>
      </c>
      <c r="B5769" s="84" t="str">
        <f t="shared" si="631"/>
        <v/>
      </c>
      <c r="S5769" s="84" t="str">
        <f t="shared" si="632"/>
        <v/>
      </c>
      <c r="T5769" s="84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4" t="str">
        <f t="shared" si="630"/>
        <v/>
      </c>
      <c r="B5770" s="84" t="str">
        <f t="shared" si="631"/>
        <v/>
      </c>
      <c r="S5770" s="84" t="str">
        <f t="shared" si="632"/>
        <v/>
      </c>
      <c r="T5770" s="84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4" t="str">
        <f t="shared" si="630"/>
        <v/>
      </c>
      <c r="B5771" s="84" t="str">
        <f t="shared" si="631"/>
        <v/>
      </c>
      <c r="S5771" s="84" t="str">
        <f t="shared" si="632"/>
        <v/>
      </c>
      <c r="T5771" s="84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4" t="str">
        <f t="shared" si="630"/>
        <v/>
      </c>
      <c r="B5772" s="84" t="str">
        <f t="shared" si="631"/>
        <v/>
      </c>
      <c r="S5772" s="84" t="str">
        <f t="shared" si="632"/>
        <v/>
      </c>
      <c r="T5772" s="84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4" t="str">
        <f t="shared" si="630"/>
        <v/>
      </c>
      <c r="B5773" s="84" t="str">
        <f t="shared" si="631"/>
        <v/>
      </c>
      <c r="S5773" s="84" t="str">
        <f t="shared" si="632"/>
        <v/>
      </c>
      <c r="T5773" s="84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4" t="str">
        <f t="shared" si="630"/>
        <v/>
      </c>
      <c r="B5774" s="84" t="str">
        <f t="shared" si="631"/>
        <v/>
      </c>
      <c r="S5774" s="84" t="str">
        <f t="shared" si="632"/>
        <v/>
      </c>
      <c r="T5774" s="84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4" t="str">
        <f t="shared" si="630"/>
        <v/>
      </c>
      <c r="B5775" s="84" t="str">
        <f t="shared" si="631"/>
        <v/>
      </c>
      <c r="S5775" s="84" t="str">
        <f t="shared" si="632"/>
        <v/>
      </c>
      <c r="T5775" s="84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4" t="str">
        <f t="shared" si="630"/>
        <v/>
      </c>
      <c r="B5776" s="84" t="str">
        <f t="shared" si="631"/>
        <v/>
      </c>
      <c r="S5776" s="84" t="str">
        <f t="shared" si="632"/>
        <v/>
      </c>
      <c r="T5776" s="84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4" t="str">
        <f t="shared" si="630"/>
        <v/>
      </c>
      <c r="B5777" s="84" t="str">
        <f t="shared" si="631"/>
        <v/>
      </c>
      <c r="S5777" s="84" t="str">
        <f t="shared" si="632"/>
        <v/>
      </c>
      <c r="T5777" s="84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4" t="str">
        <f t="shared" si="630"/>
        <v/>
      </c>
      <c r="B5778" s="84" t="str">
        <f t="shared" si="631"/>
        <v/>
      </c>
      <c r="S5778" s="84" t="str">
        <f t="shared" si="632"/>
        <v/>
      </c>
      <c r="T5778" s="84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4" t="str">
        <f t="shared" si="630"/>
        <v/>
      </c>
      <c r="B5779" s="84" t="str">
        <f t="shared" si="631"/>
        <v/>
      </c>
      <c r="S5779" s="84" t="str">
        <f t="shared" si="632"/>
        <v/>
      </c>
      <c r="T5779" s="84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4" t="str">
        <f t="shared" si="630"/>
        <v/>
      </c>
      <c r="B5780" s="84" t="str">
        <f t="shared" si="631"/>
        <v/>
      </c>
      <c r="S5780" s="84" t="str">
        <f t="shared" si="632"/>
        <v/>
      </c>
      <c r="T5780" s="84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4" t="str">
        <f t="shared" si="630"/>
        <v/>
      </c>
      <c r="B5781" s="84" t="str">
        <f t="shared" si="631"/>
        <v/>
      </c>
      <c r="S5781" s="84" t="str">
        <f t="shared" si="632"/>
        <v/>
      </c>
      <c r="T5781" s="84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4" t="str">
        <f t="shared" si="630"/>
        <v/>
      </c>
      <c r="B5782" s="84" t="str">
        <f t="shared" si="631"/>
        <v/>
      </c>
      <c r="S5782" s="84" t="str">
        <f t="shared" si="632"/>
        <v/>
      </c>
      <c r="T5782" s="84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4" t="str">
        <f t="shared" si="630"/>
        <v/>
      </c>
      <c r="B5783" s="84" t="str">
        <f t="shared" si="631"/>
        <v/>
      </c>
      <c r="S5783" s="84" t="str">
        <f t="shared" si="632"/>
        <v/>
      </c>
      <c r="T5783" s="84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4" t="str">
        <f t="shared" si="630"/>
        <v/>
      </c>
      <c r="B5784" s="84" t="str">
        <f t="shared" si="631"/>
        <v/>
      </c>
      <c r="S5784" s="84" t="str">
        <f t="shared" si="632"/>
        <v/>
      </c>
      <c r="T5784" s="84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4" t="str">
        <f t="shared" si="630"/>
        <v/>
      </c>
      <c r="B5785" s="84" t="str">
        <f t="shared" si="631"/>
        <v/>
      </c>
      <c r="S5785" s="84" t="str">
        <f t="shared" si="632"/>
        <v/>
      </c>
      <c r="T5785" s="84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4" t="str">
        <f t="shared" si="630"/>
        <v/>
      </c>
      <c r="B5786" s="84" t="str">
        <f t="shared" si="631"/>
        <v/>
      </c>
      <c r="S5786" s="84" t="str">
        <f t="shared" si="632"/>
        <v/>
      </c>
      <c r="T5786" s="84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4" t="str">
        <f t="shared" si="630"/>
        <v/>
      </c>
      <c r="B5787" s="84" t="str">
        <f t="shared" si="631"/>
        <v/>
      </c>
      <c r="S5787" s="84" t="str">
        <f t="shared" si="632"/>
        <v/>
      </c>
      <c r="T5787" s="84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4" t="str">
        <f t="shared" si="630"/>
        <v/>
      </c>
      <c r="B5788" s="84" t="str">
        <f t="shared" si="631"/>
        <v/>
      </c>
      <c r="S5788" s="84" t="str">
        <f t="shared" si="632"/>
        <v/>
      </c>
      <c r="T5788" s="84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4" t="str">
        <f t="shared" si="630"/>
        <v/>
      </c>
      <c r="B5789" s="84" t="str">
        <f t="shared" si="631"/>
        <v/>
      </c>
      <c r="S5789" s="84" t="str">
        <f t="shared" si="632"/>
        <v/>
      </c>
      <c r="T5789" s="84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4" t="str">
        <f t="shared" si="630"/>
        <v/>
      </c>
      <c r="B5790" s="84" t="str">
        <f t="shared" si="631"/>
        <v/>
      </c>
      <c r="S5790" s="84" t="str">
        <f t="shared" si="632"/>
        <v/>
      </c>
      <c r="T5790" s="84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4" t="str">
        <f t="shared" si="630"/>
        <v/>
      </c>
      <c r="B5791" s="84" t="str">
        <f t="shared" si="631"/>
        <v/>
      </c>
      <c r="S5791" s="84" t="str">
        <f t="shared" si="632"/>
        <v/>
      </c>
      <c r="T5791" s="84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4" t="str">
        <f t="shared" si="630"/>
        <v/>
      </c>
      <c r="B5792" s="84" t="str">
        <f t="shared" si="631"/>
        <v/>
      </c>
      <c r="S5792" s="84" t="str">
        <f t="shared" si="632"/>
        <v/>
      </c>
      <c r="T5792" s="84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4" t="str">
        <f t="shared" ref="A5793:A5856" si="637">IF(G5793&amp;Q5793&lt;&gt;"",IF(FIND(" ",G5793)&gt;=1,MID(G5793,1,FIND(" ",G5793)-1)&amp;Q5793,G5793&amp;Q5793),"")</f>
        <v/>
      </c>
      <c r="B5793" s="84" t="str">
        <f t="shared" ref="B5793:B5856" si="638">IF(C5793&lt;&gt;"",LEFT(C5793,9),"")</f>
        <v/>
      </c>
      <c r="S5793" s="84" t="str">
        <f t="shared" si="632"/>
        <v/>
      </c>
      <c r="T5793" s="84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4" t="str">
        <f t="shared" si="637"/>
        <v/>
      </c>
      <c r="B5794" s="84" t="str">
        <f t="shared" si="638"/>
        <v/>
      </c>
      <c r="S5794" s="84" t="str">
        <f t="shared" si="632"/>
        <v/>
      </c>
      <c r="T5794" s="84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4" t="str">
        <f t="shared" si="637"/>
        <v/>
      </c>
      <c r="B5795" s="84" t="str">
        <f t="shared" si="638"/>
        <v/>
      </c>
      <c r="S5795" s="84" t="str">
        <f t="shared" si="632"/>
        <v/>
      </c>
      <c r="T5795" s="84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4" t="str">
        <f t="shared" si="637"/>
        <v/>
      </c>
      <c r="B5796" s="84" t="str">
        <f t="shared" si="638"/>
        <v/>
      </c>
      <c r="S5796" s="84" t="str">
        <f t="shared" si="632"/>
        <v/>
      </c>
      <c r="T5796" s="84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4" t="str">
        <f t="shared" si="637"/>
        <v/>
      </c>
      <c r="B5797" s="84" t="str">
        <f t="shared" si="638"/>
        <v/>
      </c>
      <c r="S5797" s="84" t="str">
        <f t="shared" si="632"/>
        <v/>
      </c>
      <c r="T5797" s="84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4" t="str">
        <f t="shared" si="637"/>
        <v/>
      </c>
      <c r="B5798" s="84" t="str">
        <f t="shared" si="638"/>
        <v/>
      </c>
      <c r="S5798" s="84" t="str">
        <f t="shared" si="632"/>
        <v/>
      </c>
      <c r="T5798" s="84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4" t="str">
        <f t="shared" si="637"/>
        <v/>
      </c>
      <c r="B5799" s="84" t="str">
        <f t="shared" si="638"/>
        <v/>
      </c>
      <c r="S5799" s="84" t="str">
        <f t="shared" si="632"/>
        <v/>
      </c>
      <c r="T5799" s="84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4" t="str">
        <f t="shared" si="637"/>
        <v/>
      </c>
      <c r="B5800" s="84" t="str">
        <f t="shared" si="638"/>
        <v/>
      </c>
      <c r="S5800" s="84" t="str">
        <f t="shared" si="632"/>
        <v/>
      </c>
      <c r="T5800" s="84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4" t="str">
        <f t="shared" si="637"/>
        <v/>
      </c>
      <c r="B5801" s="84" t="str">
        <f t="shared" si="638"/>
        <v/>
      </c>
      <c r="S5801" s="84" t="str">
        <f t="shared" si="632"/>
        <v/>
      </c>
      <c r="T5801" s="84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4" t="str">
        <f t="shared" si="637"/>
        <v/>
      </c>
      <c r="B5802" s="84" t="str">
        <f t="shared" si="638"/>
        <v/>
      </c>
      <c r="S5802" s="84" t="str">
        <f t="shared" si="632"/>
        <v/>
      </c>
      <c r="T5802" s="84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4" t="str">
        <f t="shared" si="637"/>
        <v/>
      </c>
      <c r="B5803" s="84" t="str">
        <f t="shared" si="638"/>
        <v/>
      </c>
      <c r="S5803" s="84" t="str">
        <f t="shared" si="632"/>
        <v/>
      </c>
      <c r="T5803" s="84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4" t="str">
        <f t="shared" si="637"/>
        <v/>
      </c>
      <c r="B5804" s="84" t="str">
        <f t="shared" si="638"/>
        <v/>
      </c>
      <c r="S5804" s="84" t="str">
        <f t="shared" si="632"/>
        <v/>
      </c>
      <c r="T5804" s="84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4" t="str">
        <f t="shared" si="637"/>
        <v/>
      </c>
      <c r="B5805" s="84" t="str">
        <f t="shared" si="638"/>
        <v/>
      </c>
      <c r="S5805" s="84" t="str">
        <f t="shared" si="632"/>
        <v/>
      </c>
      <c r="T5805" s="84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4" t="str">
        <f t="shared" si="637"/>
        <v/>
      </c>
      <c r="B5806" s="84" t="str">
        <f t="shared" si="638"/>
        <v/>
      </c>
      <c r="S5806" s="84" t="str">
        <f t="shared" si="632"/>
        <v/>
      </c>
      <c r="T5806" s="84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4" t="str">
        <f t="shared" si="637"/>
        <v/>
      </c>
      <c r="B5807" s="84" t="str">
        <f t="shared" si="638"/>
        <v/>
      </c>
      <c r="S5807" s="84" t="str">
        <f t="shared" si="632"/>
        <v/>
      </c>
      <c r="T5807" s="84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4" t="str">
        <f t="shared" si="637"/>
        <v/>
      </c>
      <c r="B5808" s="84" t="str">
        <f t="shared" si="638"/>
        <v/>
      </c>
      <c r="S5808" s="84" t="str">
        <f t="shared" si="632"/>
        <v/>
      </c>
      <c r="T5808" s="84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4" t="str">
        <f t="shared" si="637"/>
        <v/>
      </c>
      <c r="B5809" s="84" t="str">
        <f t="shared" si="638"/>
        <v/>
      </c>
      <c r="S5809" s="84" t="str">
        <f t="shared" si="632"/>
        <v/>
      </c>
      <c r="T5809" s="84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4" t="str">
        <f t="shared" si="637"/>
        <v/>
      </c>
      <c r="B5810" s="84" t="str">
        <f t="shared" si="638"/>
        <v/>
      </c>
      <c r="S5810" s="84" t="str">
        <f t="shared" si="632"/>
        <v/>
      </c>
      <c r="T5810" s="84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4" t="str">
        <f t="shared" si="637"/>
        <v/>
      </c>
      <c r="B5811" s="84" t="str">
        <f t="shared" si="638"/>
        <v/>
      </c>
      <c r="S5811" s="84" t="str">
        <f t="shared" si="632"/>
        <v/>
      </c>
      <c r="T5811" s="84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4" t="str">
        <f t="shared" si="637"/>
        <v/>
      </c>
      <c r="B5812" s="84" t="str">
        <f t="shared" si="638"/>
        <v/>
      </c>
      <c r="S5812" s="84" t="str">
        <f t="shared" si="632"/>
        <v/>
      </c>
      <c r="T5812" s="84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4" t="str">
        <f t="shared" si="637"/>
        <v/>
      </c>
      <c r="B5813" s="84" t="str">
        <f t="shared" si="638"/>
        <v/>
      </c>
      <c r="S5813" s="84" t="str">
        <f t="shared" si="632"/>
        <v/>
      </c>
      <c r="T5813" s="84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4" t="str">
        <f t="shared" si="637"/>
        <v/>
      </c>
      <c r="B5814" s="84" t="str">
        <f t="shared" si="638"/>
        <v/>
      </c>
      <c r="S5814" s="84" t="str">
        <f t="shared" si="632"/>
        <v/>
      </c>
      <c r="T5814" s="84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4" t="str">
        <f t="shared" si="637"/>
        <v/>
      </c>
      <c r="B5815" s="84" t="str">
        <f t="shared" si="638"/>
        <v/>
      </c>
      <c r="S5815" s="84" t="str">
        <f t="shared" si="632"/>
        <v/>
      </c>
      <c r="T5815" s="84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4" t="str">
        <f t="shared" si="637"/>
        <v/>
      </c>
      <c r="B5816" s="84" t="str">
        <f t="shared" si="638"/>
        <v/>
      </c>
      <c r="S5816" s="84" t="str">
        <f t="shared" si="632"/>
        <v/>
      </c>
      <c r="T5816" s="84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4" t="str">
        <f t="shared" si="637"/>
        <v/>
      </c>
      <c r="B5817" s="84" t="str">
        <f t="shared" si="638"/>
        <v/>
      </c>
      <c r="S5817" s="84" t="str">
        <f t="shared" si="632"/>
        <v/>
      </c>
      <c r="T5817" s="84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4" t="str">
        <f t="shared" si="637"/>
        <v/>
      </c>
      <c r="B5818" s="84" t="str">
        <f t="shared" si="638"/>
        <v/>
      </c>
      <c r="S5818" s="84" t="str">
        <f t="shared" si="632"/>
        <v/>
      </c>
      <c r="T5818" s="84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4" t="str">
        <f t="shared" si="637"/>
        <v/>
      </c>
      <c r="B5819" s="84" t="str">
        <f t="shared" si="638"/>
        <v/>
      </c>
      <c r="S5819" s="84" t="str">
        <f t="shared" si="632"/>
        <v/>
      </c>
      <c r="T5819" s="84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4" t="str">
        <f t="shared" si="637"/>
        <v/>
      </c>
      <c r="B5820" s="84" t="str">
        <f t="shared" si="638"/>
        <v/>
      </c>
      <c r="S5820" s="84" t="str">
        <f t="shared" si="632"/>
        <v/>
      </c>
      <c r="T5820" s="84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4" t="str">
        <f t="shared" si="637"/>
        <v/>
      </c>
      <c r="B5821" s="84" t="str">
        <f t="shared" si="638"/>
        <v/>
      </c>
      <c r="S5821" s="84" t="str">
        <f t="shared" si="632"/>
        <v/>
      </c>
      <c r="T5821" s="84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4" t="str">
        <f t="shared" si="637"/>
        <v/>
      </c>
      <c r="B5822" s="84" t="str">
        <f t="shared" si="638"/>
        <v/>
      </c>
      <c r="S5822" s="84" t="str">
        <f t="shared" si="632"/>
        <v/>
      </c>
      <c r="T5822" s="84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4" t="str">
        <f t="shared" si="637"/>
        <v/>
      </c>
      <c r="B5823" s="84" t="str">
        <f t="shared" si="638"/>
        <v/>
      </c>
      <c r="S5823" s="84" t="str">
        <f t="shared" si="632"/>
        <v/>
      </c>
      <c r="T5823" s="84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4" t="str">
        <f t="shared" si="637"/>
        <v/>
      </c>
      <c r="B5824" s="84" t="str">
        <f t="shared" si="638"/>
        <v/>
      </c>
      <c r="S5824" s="84" t="str">
        <f t="shared" si="632"/>
        <v/>
      </c>
      <c r="T5824" s="84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4" t="str">
        <f t="shared" si="637"/>
        <v/>
      </c>
      <c r="B5825" s="84" t="str">
        <f t="shared" si="638"/>
        <v/>
      </c>
      <c r="S5825" s="84" t="str">
        <f t="shared" si="632"/>
        <v/>
      </c>
      <c r="T5825" s="84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4" t="str">
        <f t="shared" si="637"/>
        <v/>
      </c>
      <c r="B5826" s="84" t="str">
        <f t="shared" si="638"/>
        <v/>
      </c>
      <c r="S5826" s="84" t="str">
        <f t="shared" ref="S5826:S5889" si="639">IF(A5826&lt;&gt;"",IF(FIND(" ",G5826)&gt;=1,MID(G5826,FIND(" ",G5826)+1,LEN(G5826)),""),"")</f>
        <v/>
      </c>
      <c r="T5826" s="84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4" t="str">
        <f t="shared" si="637"/>
        <v/>
      </c>
      <c r="B5827" s="84" t="str">
        <f t="shared" si="638"/>
        <v/>
      </c>
      <c r="S5827" s="84" t="str">
        <f t="shared" si="639"/>
        <v/>
      </c>
      <c r="T5827" s="84" t="str">
        <f t="shared" ref="T5827:T5890" si="640">IF(H5827&lt;&gt;"",H5827,"")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4" t="str">
        <f t="shared" si="637"/>
        <v/>
      </c>
      <c r="B5828" s="84" t="str">
        <f t="shared" si="638"/>
        <v/>
      </c>
      <c r="S5828" s="84" t="str">
        <f t="shared" si="639"/>
        <v/>
      </c>
      <c r="T5828" s="84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4" t="str">
        <f t="shared" si="637"/>
        <v/>
      </c>
      <c r="B5829" s="84" t="str">
        <f t="shared" si="638"/>
        <v/>
      </c>
      <c r="S5829" s="84" t="str">
        <f t="shared" si="639"/>
        <v/>
      </c>
      <c r="T5829" s="84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4" t="str">
        <f t="shared" si="637"/>
        <v/>
      </c>
      <c r="B5830" s="84" t="str">
        <f t="shared" si="638"/>
        <v/>
      </c>
      <c r="S5830" s="84" t="str">
        <f t="shared" si="639"/>
        <v/>
      </c>
      <c r="T5830" s="84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4" t="str">
        <f t="shared" si="637"/>
        <v/>
      </c>
      <c r="B5831" s="84" t="str">
        <f t="shared" si="638"/>
        <v/>
      </c>
      <c r="S5831" s="84" t="str">
        <f t="shared" si="639"/>
        <v/>
      </c>
      <c r="T5831" s="84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4" t="str">
        <f t="shared" si="637"/>
        <v/>
      </c>
      <c r="B5832" s="84" t="str">
        <f t="shared" si="638"/>
        <v/>
      </c>
      <c r="S5832" s="84" t="str">
        <f t="shared" si="639"/>
        <v/>
      </c>
      <c r="T5832" s="84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4" t="str">
        <f t="shared" si="637"/>
        <v/>
      </c>
      <c r="B5833" s="84" t="str">
        <f t="shared" si="638"/>
        <v/>
      </c>
      <c r="S5833" s="84" t="str">
        <f t="shared" si="639"/>
        <v/>
      </c>
      <c r="T5833" s="84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4" t="str">
        <f t="shared" si="637"/>
        <v/>
      </c>
      <c r="B5834" s="84" t="str">
        <f t="shared" si="638"/>
        <v/>
      </c>
      <c r="S5834" s="84" t="str">
        <f t="shared" si="639"/>
        <v/>
      </c>
      <c r="T5834" s="84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4" t="str">
        <f t="shared" si="637"/>
        <v/>
      </c>
      <c r="B5835" s="84" t="str">
        <f t="shared" si="638"/>
        <v/>
      </c>
      <c r="S5835" s="84" t="str">
        <f t="shared" si="639"/>
        <v/>
      </c>
      <c r="T5835" s="84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4" t="str">
        <f t="shared" si="637"/>
        <v/>
      </c>
      <c r="B5836" s="84" t="str">
        <f t="shared" si="638"/>
        <v/>
      </c>
      <c r="S5836" s="84" t="str">
        <f t="shared" si="639"/>
        <v/>
      </c>
      <c r="T5836" s="84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4" t="str">
        <f t="shared" si="637"/>
        <v/>
      </c>
      <c r="B5837" s="84" t="str">
        <f t="shared" si="638"/>
        <v/>
      </c>
      <c r="S5837" s="84" t="str">
        <f t="shared" si="639"/>
        <v/>
      </c>
      <c r="T5837" s="84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4" t="str">
        <f t="shared" si="637"/>
        <v/>
      </c>
      <c r="B5838" s="84" t="str">
        <f t="shared" si="638"/>
        <v/>
      </c>
      <c r="S5838" s="84" t="str">
        <f t="shared" si="639"/>
        <v/>
      </c>
      <c r="T5838" s="84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4" t="str">
        <f t="shared" si="637"/>
        <v/>
      </c>
      <c r="B5839" s="84" t="str">
        <f t="shared" si="638"/>
        <v/>
      </c>
      <c r="S5839" s="84" t="str">
        <f t="shared" si="639"/>
        <v/>
      </c>
      <c r="T5839" s="84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4" t="str">
        <f t="shared" si="637"/>
        <v/>
      </c>
      <c r="B5840" s="84" t="str">
        <f t="shared" si="638"/>
        <v/>
      </c>
      <c r="S5840" s="84" t="str">
        <f t="shared" si="639"/>
        <v/>
      </c>
      <c r="T5840" s="84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4" t="str">
        <f t="shared" si="637"/>
        <v/>
      </c>
      <c r="B5841" s="84" t="str">
        <f t="shared" si="638"/>
        <v/>
      </c>
      <c r="S5841" s="84" t="str">
        <f t="shared" si="639"/>
        <v/>
      </c>
      <c r="T5841" s="84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4" t="str">
        <f t="shared" si="637"/>
        <v/>
      </c>
      <c r="B5842" s="84" t="str">
        <f t="shared" si="638"/>
        <v/>
      </c>
      <c r="S5842" s="84" t="str">
        <f t="shared" si="639"/>
        <v/>
      </c>
      <c r="T5842" s="84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4" t="str">
        <f t="shared" si="637"/>
        <v/>
      </c>
      <c r="B5843" s="84" t="str">
        <f t="shared" si="638"/>
        <v/>
      </c>
      <c r="S5843" s="84" t="str">
        <f t="shared" si="639"/>
        <v/>
      </c>
      <c r="T5843" s="84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4" t="str">
        <f t="shared" si="637"/>
        <v/>
      </c>
      <c r="B5844" s="84" t="str">
        <f t="shared" si="638"/>
        <v/>
      </c>
      <c r="S5844" s="84" t="str">
        <f t="shared" si="639"/>
        <v/>
      </c>
      <c r="T5844" s="84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4" t="str">
        <f t="shared" si="637"/>
        <v/>
      </c>
      <c r="B5845" s="84" t="str">
        <f t="shared" si="638"/>
        <v/>
      </c>
      <c r="S5845" s="84" t="str">
        <f t="shared" si="639"/>
        <v/>
      </c>
      <c r="T5845" s="84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4" t="str">
        <f t="shared" si="637"/>
        <v/>
      </c>
      <c r="B5846" s="84" t="str">
        <f t="shared" si="638"/>
        <v/>
      </c>
      <c r="S5846" s="84" t="str">
        <f t="shared" si="639"/>
        <v/>
      </c>
      <c r="T5846" s="84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4" t="str">
        <f t="shared" si="637"/>
        <v/>
      </c>
      <c r="B5847" s="84" t="str">
        <f t="shared" si="638"/>
        <v/>
      </c>
      <c r="S5847" s="84" t="str">
        <f t="shared" si="639"/>
        <v/>
      </c>
      <c r="T5847" s="84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4" t="str">
        <f t="shared" si="637"/>
        <v/>
      </c>
      <c r="B5848" s="84" t="str">
        <f t="shared" si="638"/>
        <v/>
      </c>
      <c r="S5848" s="84" t="str">
        <f t="shared" si="639"/>
        <v/>
      </c>
      <c r="T5848" s="84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4" t="str">
        <f t="shared" si="637"/>
        <v/>
      </c>
      <c r="B5849" s="84" t="str">
        <f t="shared" si="638"/>
        <v/>
      </c>
      <c r="S5849" s="84" t="str">
        <f t="shared" si="639"/>
        <v/>
      </c>
      <c r="T5849" s="84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4" t="str">
        <f t="shared" si="637"/>
        <v/>
      </c>
      <c r="B5850" s="84" t="str">
        <f t="shared" si="638"/>
        <v/>
      </c>
      <c r="S5850" s="84" t="str">
        <f t="shared" si="639"/>
        <v/>
      </c>
      <c r="T5850" s="84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4" t="str">
        <f t="shared" si="637"/>
        <v/>
      </c>
      <c r="B5851" s="84" t="str">
        <f t="shared" si="638"/>
        <v/>
      </c>
      <c r="S5851" s="84" t="str">
        <f t="shared" si="639"/>
        <v/>
      </c>
      <c r="T5851" s="84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4" t="str">
        <f t="shared" si="637"/>
        <v/>
      </c>
      <c r="B5852" s="84" t="str">
        <f t="shared" si="638"/>
        <v/>
      </c>
      <c r="S5852" s="84" t="str">
        <f t="shared" si="639"/>
        <v/>
      </c>
      <c r="T5852" s="84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4" t="str">
        <f t="shared" si="637"/>
        <v/>
      </c>
      <c r="B5853" s="84" t="str">
        <f t="shared" si="638"/>
        <v/>
      </c>
      <c r="S5853" s="84" t="str">
        <f t="shared" si="639"/>
        <v/>
      </c>
      <c r="T5853" s="84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4" t="str">
        <f t="shared" si="637"/>
        <v/>
      </c>
      <c r="B5854" s="84" t="str">
        <f t="shared" si="638"/>
        <v/>
      </c>
      <c r="S5854" s="84" t="str">
        <f t="shared" si="639"/>
        <v/>
      </c>
      <c r="T5854" s="84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4" t="str">
        <f t="shared" si="637"/>
        <v/>
      </c>
      <c r="B5855" s="84" t="str">
        <f t="shared" si="638"/>
        <v/>
      </c>
      <c r="S5855" s="84" t="str">
        <f t="shared" si="639"/>
        <v/>
      </c>
      <c r="T5855" s="84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4" t="str">
        <f t="shared" si="637"/>
        <v/>
      </c>
      <c r="B5856" s="84" t="str">
        <f t="shared" si="638"/>
        <v/>
      </c>
      <c r="S5856" s="84" t="str">
        <f t="shared" si="639"/>
        <v/>
      </c>
      <c r="T5856" s="84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4" t="str">
        <f t="shared" ref="A5857:A5920" si="644">IF(G5857&amp;Q5857&lt;&gt;"",IF(FIND(" ",G5857)&gt;=1,MID(G5857,1,FIND(" ",G5857)-1)&amp;Q5857,G5857&amp;Q5857),"")</f>
        <v/>
      </c>
      <c r="B5857" s="84" t="str">
        <f t="shared" ref="B5857:B5920" si="645">IF(C5857&lt;&gt;"",LEFT(C5857,9),"")</f>
        <v/>
      </c>
      <c r="S5857" s="84" t="str">
        <f t="shared" si="639"/>
        <v/>
      </c>
      <c r="T5857" s="84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4" t="str">
        <f t="shared" si="644"/>
        <v/>
      </c>
      <c r="B5858" s="84" t="str">
        <f t="shared" si="645"/>
        <v/>
      </c>
      <c r="S5858" s="84" t="str">
        <f t="shared" si="639"/>
        <v/>
      </c>
      <c r="T5858" s="84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4" t="str">
        <f t="shared" si="644"/>
        <v/>
      </c>
      <c r="B5859" s="84" t="str">
        <f t="shared" si="645"/>
        <v/>
      </c>
      <c r="S5859" s="84" t="str">
        <f t="shared" si="639"/>
        <v/>
      </c>
      <c r="T5859" s="84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4" t="str">
        <f t="shared" si="644"/>
        <v/>
      </c>
      <c r="B5860" s="84" t="str">
        <f t="shared" si="645"/>
        <v/>
      </c>
      <c r="S5860" s="84" t="str">
        <f t="shared" si="639"/>
        <v/>
      </c>
      <c r="T5860" s="84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4" t="str">
        <f t="shared" si="644"/>
        <v/>
      </c>
      <c r="B5861" s="84" t="str">
        <f t="shared" si="645"/>
        <v/>
      </c>
      <c r="S5861" s="84" t="str">
        <f t="shared" si="639"/>
        <v/>
      </c>
      <c r="T5861" s="84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4" t="str">
        <f t="shared" si="644"/>
        <v/>
      </c>
      <c r="B5862" s="84" t="str">
        <f t="shared" si="645"/>
        <v/>
      </c>
      <c r="S5862" s="84" t="str">
        <f t="shared" si="639"/>
        <v/>
      </c>
      <c r="T5862" s="84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4" t="str">
        <f t="shared" si="644"/>
        <v/>
      </c>
      <c r="B5863" s="84" t="str">
        <f t="shared" si="645"/>
        <v/>
      </c>
      <c r="S5863" s="84" t="str">
        <f t="shared" si="639"/>
        <v/>
      </c>
      <c r="T5863" s="84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4" t="str">
        <f t="shared" si="644"/>
        <v/>
      </c>
      <c r="B5864" s="84" t="str">
        <f t="shared" si="645"/>
        <v/>
      </c>
      <c r="S5864" s="84" t="str">
        <f t="shared" si="639"/>
        <v/>
      </c>
      <c r="T5864" s="84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4" t="str">
        <f t="shared" si="644"/>
        <v/>
      </c>
      <c r="B5865" s="84" t="str">
        <f t="shared" si="645"/>
        <v/>
      </c>
      <c r="S5865" s="84" t="str">
        <f t="shared" si="639"/>
        <v/>
      </c>
      <c r="T5865" s="84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4" t="str">
        <f t="shared" si="644"/>
        <v/>
      </c>
      <c r="B5866" s="84" t="str">
        <f t="shared" si="645"/>
        <v/>
      </c>
      <c r="S5866" s="84" t="str">
        <f t="shared" si="639"/>
        <v/>
      </c>
      <c r="T5866" s="84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4" t="str">
        <f t="shared" si="644"/>
        <v/>
      </c>
      <c r="B5867" s="84" t="str">
        <f t="shared" si="645"/>
        <v/>
      </c>
      <c r="S5867" s="84" t="str">
        <f t="shared" si="639"/>
        <v/>
      </c>
      <c r="T5867" s="84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4" t="str">
        <f t="shared" si="644"/>
        <v/>
      </c>
      <c r="B5868" s="84" t="str">
        <f t="shared" si="645"/>
        <v/>
      </c>
      <c r="S5868" s="84" t="str">
        <f t="shared" si="639"/>
        <v/>
      </c>
      <c r="T5868" s="84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4" t="str">
        <f t="shared" si="644"/>
        <v/>
      </c>
      <c r="B5869" s="84" t="str">
        <f t="shared" si="645"/>
        <v/>
      </c>
      <c r="S5869" s="84" t="str">
        <f t="shared" si="639"/>
        <v/>
      </c>
      <c r="T5869" s="84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4" t="str">
        <f t="shared" si="644"/>
        <v/>
      </c>
      <c r="B5870" s="84" t="str">
        <f t="shared" si="645"/>
        <v/>
      </c>
      <c r="S5870" s="84" t="str">
        <f t="shared" si="639"/>
        <v/>
      </c>
      <c r="T5870" s="84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4" t="str">
        <f t="shared" si="644"/>
        <v/>
      </c>
      <c r="B5871" s="84" t="str">
        <f t="shared" si="645"/>
        <v/>
      </c>
      <c r="S5871" s="84" t="str">
        <f t="shared" si="639"/>
        <v/>
      </c>
      <c r="T5871" s="84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4" t="str">
        <f t="shared" si="644"/>
        <v/>
      </c>
      <c r="B5872" s="84" t="str">
        <f t="shared" si="645"/>
        <v/>
      </c>
      <c r="S5872" s="84" t="str">
        <f t="shared" si="639"/>
        <v/>
      </c>
      <c r="T5872" s="84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4" t="str">
        <f t="shared" si="644"/>
        <v/>
      </c>
      <c r="B5873" s="84" t="str">
        <f t="shared" si="645"/>
        <v/>
      </c>
      <c r="S5873" s="84" t="str">
        <f t="shared" si="639"/>
        <v/>
      </c>
      <c r="T5873" s="84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4" t="str">
        <f t="shared" si="644"/>
        <v/>
      </c>
      <c r="B5874" s="84" t="str">
        <f t="shared" si="645"/>
        <v/>
      </c>
      <c r="S5874" s="84" t="str">
        <f t="shared" si="639"/>
        <v/>
      </c>
      <c r="T5874" s="84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4" t="str">
        <f t="shared" si="644"/>
        <v/>
      </c>
      <c r="B5875" s="84" t="str">
        <f t="shared" si="645"/>
        <v/>
      </c>
      <c r="S5875" s="84" t="str">
        <f t="shared" si="639"/>
        <v/>
      </c>
      <c r="T5875" s="84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4" t="str">
        <f t="shared" si="644"/>
        <v/>
      </c>
      <c r="B5876" s="84" t="str">
        <f t="shared" si="645"/>
        <v/>
      </c>
      <c r="S5876" s="84" t="str">
        <f t="shared" si="639"/>
        <v/>
      </c>
      <c r="T5876" s="84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4" t="str">
        <f t="shared" si="644"/>
        <v/>
      </c>
      <c r="B5877" s="84" t="str">
        <f t="shared" si="645"/>
        <v/>
      </c>
      <c r="S5877" s="84" t="str">
        <f t="shared" si="639"/>
        <v/>
      </c>
      <c r="T5877" s="84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4" t="str">
        <f t="shared" si="644"/>
        <v/>
      </c>
      <c r="B5878" s="84" t="str">
        <f t="shared" si="645"/>
        <v/>
      </c>
      <c r="S5878" s="84" t="str">
        <f t="shared" si="639"/>
        <v/>
      </c>
      <c r="T5878" s="84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4" t="str">
        <f t="shared" si="644"/>
        <v/>
      </c>
      <c r="B5879" s="84" t="str">
        <f t="shared" si="645"/>
        <v/>
      </c>
      <c r="S5879" s="84" t="str">
        <f t="shared" si="639"/>
        <v/>
      </c>
      <c r="T5879" s="84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4" t="str">
        <f t="shared" si="644"/>
        <v/>
      </c>
      <c r="B5880" s="84" t="str">
        <f t="shared" si="645"/>
        <v/>
      </c>
      <c r="S5880" s="84" t="str">
        <f t="shared" si="639"/>
        <v/>
      </c>
      <c r="T5880" s="84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4" t="str">
        <f t="shared" si="644"/>
        <v/>
      </c>
      <c r="B5881" s="84" t="str">
        <f t="shared" si="645"/>
        <v/>
      </c>
      <c r="S5881" s="84" t="str">
        <f t="shared" si="639"/>
        <v/>
      </c>
      <c r="T5881" s="84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4" t="str">
        <f t="shared" si="644"/>
        <v/>
      </c>
      <c r="B5882" s="84" t="str">
        <f t="shared" si="645"/>
        <v/>
      </c>
      <c r="S5882" s="84" t="str">
        <f t="shared" si="639"/>
        <v/>
      </c>
      <c r="T5882" s="84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4" t="str">
        <f t="shared" si="644"/>
        <v/>
      </c>
      <c r="B5883" s="84" t="str">
        <f t="shared" si="645"/>
        <v/>
      </c>
      <c r="S5883" s="84" t="str">
        <f t="shared" si="639"/>
        <v/>
      </c>
      <c r="T5883" s="84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4" t="str">
        <f t="shared" si="644"/>
        <v/>
      </c>
      <c r="B5884" s="84" t="str">
        <f t="shared" si="645"/>
        <v/>
      </c>
      <c r="S5884" s="84" t="str">
        <f t="shared" si="639"/>
        <v/>
      </c>
      <c r="T5884" s="84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4" t="str">
        <f t="shared" si="644"/>
        <v/>
      </c>
      <c r="B5885" s="84" t="str">
        <f t="shared" si="645"/>
        <v/>
      </c>
      <c r="S5885" s="84" t="str">
        <f t="shared" si="639"/>
        <v/>
      </c>
      <c r="T5885" s="84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4" t="str">
        <f t="shared" si="644"/>
        <v/>
      </c>
      <c r="B5886" s="84" t="str">
        <f t="shared" si="645"/>
        <v/>
      </c>
      <c r="S5886" s="84" t="str">
        <f t="shared" si="639"/>
        <v/>
      </c>
      <c r="T5886" s="84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4" t="str">
        <f t="shared" si="644"/>
        <v/>
      </c>
      <c r="B5887" s="84" t="str">
        <f t="shared" si="645"/>
        <v/>
      </c>
      <c r="S5887" s="84" t="str">
        <f t="shared" si="639"/>
        <v/>
      </c>
      <c r="T5887" s="84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4" t="str">
        <f t="shared" si="644"/>
        <v/>
      </c>
      <c r="B5888" s="84" t="str">
        <f t="shared" si="645"/>
        <v/>
      </c>
      <c r="S5888" s="84" t="str">
        <f t="shared" si="639"/>
        <v/>
      </c>
      <c r="T5888" s="84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4" t="str">
        <f t="shared" si="644"/>
        <v/>
      </c>
      <c r="B5889" s="84" t="str">
        <f t="shared" si="645"/>
        <v/>
      </c>
      <c r="S5889" s="84" t="str">
        <f t="shared" si="639"/>
        <v/>
      </c>
      <c r="T5889" s="84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4" t="str">
        <f t="shared" si="644"/>
        <v/>
      </c>
      <c r="B5890" s="84" t="str">
        <f t="shared" si="645"/>
        <v/>
      </c>
      <c r="S5890" s="84" t="str">
        <f t="shared" ref="S5890:S5953" si="646">IF(A5890&lt;&gt;"",IF(FIND(" ",G5890)&gt;=1,MID(G5890,FIND(" ",G5890)+1,LEN(G5890)),""),"")</f>
        <v/>
      </c>
      <c r="T5890" s="84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4" t="str">
        <f t="shared" si="644"/>
        <v/>
      </c>
      <c r="B5891" s="84" t="str">
        <f t="shared" si="645"/>
        <v/>
      </c>
      <c r="S5891" s="84" t="str">
        <f t="shared" si="646"/>
        <v/>
      </c>
      <c r="T5891" s="84" t="str">
        <f t="shared" ref="T5891:T5954" si="647">IF(H5891&lt;&gt;"",H5891,"")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4" t="str">
        <f t="shared" si="644"/>
        <v/>
      </c>
      <c r="B5892" s="84" t="str">
        <f t="shared" si="645"/>
        <v/>
      </c>
      <c r="S5892" s="84" t="str">
        <f t="shared" si="646"/>
        <v/>
      </c>
      <c r="T5892" s="84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4" t="str">
        <f t="shared" si="644"/>
        <v/>
      </c>
      <c r="B5893" s="84" t="str">
        <f t="shared" si="645"/>
        <v/>
      </c>
      <c r="S5893" s="84" t="str">
        <f t="shared" si="646"/>
        <v/>
      </c>
      <c r="T5893" s="84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4" t="str">
        <f t="shared" si="644"/>
        <v/>
      </c>
      <c r="B5894" s="84" t="str">
        <f t="shared" si="645"/>
        <v/>
      </c>
      <c r="S5894" s="84" t="str">
        <f t="shared" si="646"/>
        <v/>
      </c>
      <c r="T5894" s="84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4" t="str">
        <f t="shared" si="644"/>
        <v/>
      </c>
      <c r="B5895" s="84" t="str">
        <f t="shared" si="645"/>
        <v/>
      </c>
      <c r="S5895" s="84" t="str">
        <f t="shared" si="646"/>
        <v/>
      </c>
      <c r="T5895" s="84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4" t="str">
        <f t="shared" si="644"/>
        <v/>
      </c>
      <c r="B5896" s="84" t="str">
        <f t="shared" si="645"/>
        <v/>
      </c>
      <c r="S5896" s="84" t="str">
        <f t="shared" si="646"/>
        <v/>
      </c>
      <c r="T5896" s="84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4" t="str">
        <f t="shared" si="644"/>
        <v/>
      </c>
      <c r="B5897" s="84" t="str">
        <f t="shared" si="645"/>
        <v/>
      </c>
      <c r="S5897" s="84" t="str">
        <f t="shared" si="646"/>
        <v/>
      </c>
      <c r="T5897" s="84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4" t="str">
        <f t="shared" si="644"/>
        <v/>
      </c>
      <c r="B5898" s="84" t="str">
        <f t="shared" si="645"/>
        <v/>
      </c>
      <c r="S5898" s="84" t="str">
        <f t="shared" si="646"/>
        <v/>
      </c>
      <c r="T5898" s="84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4" t="str">
        <f t="shared" si="644"/>
        <v/>
      </c>
      <c r="B5899" s="84" t="str">
        <f t="shared" si="645"/>
        <v/>
      </c>
      <c r="S5899" s="84" t="str">
        <f t="shared" si="646"/>
        <v/>
      </c>
      <c r="T5899" s="84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4" t="str">
        <f t="shared" si="644"/>
        <v/>
      </c>
      <c r="B5900" s="84" t="str">
        <f t="shared" si="645"/>
        <v/>
      </c>
      <c r="S5900" s="84" t="str">
        <f t="shared" si="646"/>
        <v/>
      </c>
      <c r="T5900" s="84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4" t="str">
        <f t="shared" si="644"/>
        <v/>
      </c>
      <c r="B5901" s="84" t="str">
        <f t="shared" si="645"/>
        <v/>
      </c>
      <c r="S5901" s="84" t="str">
        <f t="shared" si="646"/>
        <v/>
      </c>
      <c r="T5901" s="84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4" t="str">
        <f t="shared" si="644"/>
        <v/>
      </c>
      <c r="B5902" s="84" t="str">
        <f t="shared" si="645"/>
        <v/>
      </c>
      <c r="S5902" s="84" t="str">
        <f t="shared" si="646"/>
        <v/>
      </c>
      <c r="T5902" s="84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4" t="str">
        <f t="shared" si="644"/>
        <v/>
      </c>
      <c r="B5903" s="84" t="str">
        <f t="shared" si="645"/>
        <v/>
      </c>
      <c r="S5903" s="84" t="str">
        <f t="shared" si="646"/>
        <v/>
      </c>
      <c r="T5903" s="84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4" t="str">
        <f t="shared" si="644"/>
        <v/>
      </c>
      <c r="B5904" s="84" t="str">
        <f t="shared" si="645"/>
        <v/>
      </c>
      <c r="S5904" s="84" t="str">
        <f t="shared" si="646"/>
        <v/>
      </c>
      <c r="T5904" s="84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4" t="str">
        <f t="shared" si="644"/>
        <v/>
      </c>
      <c r="B5905" s="84" t="str">
        <f t="shared" si="645"/>
        <v/>
      </c>
      <c r="S5905" s="84" t="str">
        <f t="shared" si="646"/>
        <v/>
      </c>
      <c r="T5905" s="84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4" t="str">
        <f t="shared" si="644"/>
        <v/>
      </c>
      <c r="B5906" s="84" t="str">
        <f t="shared" si="645"/>
        <v/>
      </c>
      <c r="S5906" s="84" t="str">
        <f t="shared" si="646"/>
        <v/>
      </c>
      <c r="T5906" s="84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4" t="str">
        <f t="shared" si="644"/>
        <v/>
      </c>
      <c r="B5907" s="84" t="str">
        <f t="shared" si="645"/>
        <v/>
      </c>
      <c r="S5907" s="84" t="str">
        <f t="shared" si="646"/>
        <v/>
      </c>
      <c r="T5907" s="84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4" t="str">
        <f t="shared" si="644"/>
        <v/>
      </c>
      <c r="B5908" s="84" t="str">
        <f t="shared" si="645"/>
        <v/>
      </c>
      <c r="S5908" s="84" t="str">
        <f t="shared" si="646"/>
        <v/>
      </c>
      <c r="T5908" s="84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4" t="str">
        <f t="shared" si="644"/>
        <v/>
      </c>
      <c r="B5909" s="84" t="str">
        <f t="shared" si="645"/>
        <v/>
      </c>
      <c r="S5909" s="84" t="str">
        <f t="shared" si="646"/>
        <v/>
      </c>
      <c r="T5909" s="84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4" t="str">
        <f t="shared" si="644"/>
        <v/>
      </c>
      <c r="B5910" s="84" t="str">
        <f t="shared" si="645"/>
        <v/>
      </c>
      <c r="S5910" s="84" t="str">
        <f t="shared" si="646"/>
        <v/>
      </c>
      <c r="T5910" s="84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4" t="str">
        <f t="shared" si="644"/>
        <v/>
      </c>
      <c r="B5911" s="84" t="str">
        <f t="shared" si="645"/>
        <v/>
      </c>
      <c r="S5911" s="84" t="str">
        <f t="shared" si="646"/>
        <v/>
      </c>
      <c r="T5911" s="84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4" t="str">
        <f t="shared" si="644"/>
        <v/>
      </c>
      <c r="B5912" s="84" t="str">
        <f t="shared" si="645"/>
        <v/>
      </c>
      <c r="S5912" s="84" t="str">
        <f t="shared" si="646"/>
        <v/>
      </c>
      <c r="T5912" s="84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4" t="str">
        <f t="shared" si="644"/>
        <v/>
      </c>
      <c r="B5913" s="84" t="str">
        <f t="shared" si="645"/>
        <v/>
      </c>
      <c r="S5913" s="84" t="str">
        <f t="shared" si="646"/>
        <v/>
      </c>
      <c r="T5913" s="84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4" t="str">
        <f t="shared" si="644"/>
        <v/>
      </c>
      <c r="B5914" s="84" t="str">
        <f t="shared" si="645"/>
        <v/>
      </c>
      <c r="S5914" s="84" t="str">
        <f t="shared" si="646"/>
        <v/>
      </c>
      <c r="T5914" s="84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4" t="str">
        <f t="shared" si="644"/>
        <v/>
      </c>
      <c r="B5915" s="84" t="str">
        <f t="shared" si="645"/>
        <v/>
      </c>
      <c r="S5915" s="84" t="str">
        <f t="shared" si="646"/>
        <v/>
      </c>
      <c r="T5915" s="84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4" t="str">
        <f t="shared" si="644"/>
        <v/>
      </c>
      <c r="B5916" s="84" t="str">
        <f t="shared" si="645"/>
        <v/>
      </c>
      <c r="S5916" s="84" t="str">
        <f t="shared" si="646"/>
        <v/>
      </c>
      <c r="T5916" s="84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4" t="str">
        <f t="shared" si="644"/>
        <v/>
      </c>
      <c r="B5917" s="84" t="str">
        <f t="shared" si="645"/>
        <v/>
      </c>
      <c r="S5917" s="84" t="str">
        <f t="shared" si="646"/>
        <v/>
      </c>
      <c r="T5917" s="84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4" t="str">
        <f t="shared" si="644"/>
        <v/>
      </c>
      <c r="B5918" s="84" t="str">
        <f t="shared" si="645"/>
        <v/>
      </c>
      <c r="S5918" s="84" t="str">
        <f t="shared" si="646"/>
        <v/>
      </c>
      <c r="T5918" s="84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4" t="str">
        <f t="shared" si="644"/>
        <v/>
      </c>
      <c r="B5919" s="84" t="str">
        <f t="shared" si="645"/>
        <v/>
      </c>
      <c r="S5919" s="84" t="str">
        <f t="shared" si="646"/>
        <v/>
      </c>
      <c r="T5919" s="84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4" t="str">
        <f t="shared" si="644"/>
        <v/>
      </c>
      <c r="B5920" s="84" t="str">
        <f t="shared" si="645"/>
        <v/>
      </c>
      <c r="S5920" s="84" t="str">
        <f t="shared" si="646"/>
        <v/>
      </c>
      <c r="T5920" s="84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4" t="str">
        <f t="shared" ref="A5921:A5984" si="651">IF(G5921&amp;Q5921&lt;&gt;"",IF(FIND(" ",G5921)&gt;=1,MID(G5921,1,FIND(" ",G5921)-1)&amp;Q5921,G5921&amp;Q5921),"")</f>
        <v/>
      </c>
      <c r="B5921" s="84" t="str">
        <f t="shared" ref="B5921:B5984" si="652">IF(C5921&lt;&gt;"",LEFT(C5921,9),"")</f>
        <v/>
      </c>
      <c r="S5921" s="84" t="str">
        <f t="shared" si="646"/>
        <v/>
      </c>
      <c r="T5921" s="84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4" t="str">
        <f t="shared" si="651"/>
        <v/>
      </c>
      <c r="B5922" s="84" t="str">
        <f t="shared" si="652"/>
        <v/>
      </c>
      <c r="S5922" s="84" t="str">
        <f t="shared" si="646"/>
        <v/>
      </c>
      <c r="T5922" s="84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4" t="str">
        <f t="shared" si="651"/>
        <v/>
      </c>
      <c r="B5923" s="84" t="str">
        <f t="shared" si="652"/>
        <v/>
      </c>
      <c r="S5923" s="84" t="str">
        <f t="shared" si="646"/>
        <v/>
      </c>
      <c r="T5923" s="84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4" t="str">
        <f t="shared" si="651"/>
        <v/>
      </c>
      <c r="B5924" s="84" t="str">
        <f t="shared" si="652"/>
        <v/>
      </c>
      <c r="S5924" s="84" t="str">
        <f t="shared" si="646"/>
        <v/>
      </c>
      <c r="T5924" s="84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4" t="str">
        <f t="shared" si="651"/>
        <v/>
      </c>
      <c r="B5925" s="84" t="str">
        <f t="shared" si="652"/>
        <v/>
      </c>
      <c r="S5925" s="84" t="str">
        <f t="shared" si="646"/>
        <v/>
      </c>
      <c r="T5925" s="84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4" t="str">
        <f t="shared" si="651"/>
        <v/>
      </c>
      <c r="B5926" s="84" t="str">
        <f t="shared" si="652"/>
        <v/>
      </c>
      <c r="S5926" s="84" t="str">
        <f t="shared" si="646"/>
        <v/>
      </c>
      <c r="T5926" s="84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4" t="str">
        <f t="shared" si="651"/>
        <v/>
      </c>
      <c r="B5927" s="84" t="str">
        <f t="shared" si="652"/>
        <v/>
      </c>
      <c r="S5927" s="84" t="str">
        <f t="shared" si="646"/>
        <v/>
      </c>
      <c r="T5927" s="84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4" t="str">
        <f t="shared" si="651"/>
        <v/>
      </c>
      <c r="B5928" s="84" t="str">
        <f t="shared" si="652"/>
        <v/>
      </c>
      <c r="S5928" s="84" t="str">
        <f t="shared" si="646"/>
        <v/>
      </c>
      <c r="T5928" s="84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4" t="str">
        <f t="shared" si="651"/>
        <v/>
      </c>
      <c r="B5929" s="84" t="str">
        <f t="shared" si="652"/>
        <v/>
      </c>
      <c r="S5929" s="84" t="str">
        <f t="shared" si="646"/>
        <v/>
      </c>
      <c r="T5929" s="84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4" t="str">
        <f t="shared" si="651"/>
        <v/>
      </c>
      <c r="B5930" s="84" t="str">
        <f t="shared" si="652"/>
        <v/>
      </c>
      <c r="S5930" s="84" t="str">
        <f t="shared" si="646"/>
        <v/>
      </c>
      <c r="T5930" s="84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4" t="str">
        <f t="shared" si="651"/>
        <v/>
      </c>
      <c r="B5931" s="84" t="str">
        <f t="shared" si="652"/>
        <v/>
      </c>
      <c r="S5931" s="84" t="str">
        <f t="shared" si="646"/>
        <v/>
      </c>
      <c r="T5931" s="84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4" t="str">
        <f t="shared" si="651"/>
        <v/>
      </c>
      <c r="B5932" s="84" t="str">
        <f t="shared" si="652"/>
        <v/>
      </c>
      <c r="S5932" s="84" t="str">
        <f t="shared" si="646"/>
        <v/>
      </c>
      <c r="T5932" s="84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4" t="str">
        <f t="shared" si="651"/>
        <v/>
      </c>
      <c r="B5933" s="84" t="str">
        <f t="shared" si="652"/>
        <v/>
      </c>
      <c r="S5933" s="84" t="str">
        <f t="shared" si="646"/>
        <v/>
      </c>
      <c r="T5933" s="84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4" t="str">
        <f t="shared" si="651"/>
        <v/>
      </c>
      <c r="B5934" s="84" t="str">
        <f t="shared" si="652"/>
        <v/>
      </c>
      <c r="S5934" s="84" t="str">
        <f t="shared" si="646"/>
        <v/>
      </c>
      <c r="T5934" s="84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4" t="str">
        <f t="shared" si="651"/>
        <v/>
      </c>
      <c r="B5935" s="84" t="str">
        <f t="shared" si="652"/>
        <v/>
      </c>
      <c r="S5935" s="84" t="str">
        <f t="shared" si="646"/>
        <v/>
      </c>
      <c r="T5935" s="84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4" t="str">
        <f t="shared" si="651"/>
        <v/>
      </c>
      <c r="B5936" s="84" t="str">
        <f t="shared" si="652"/>
        <v/>
      </c>
      <c r="S5936" s="84" t="str">
        <f t="shared" si="646"/>
        <v/>
      </c>
      <c r="T5936" s="84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4" t="str">
        <f t="shared" si="651"/>
        <v/>
      </c>
      <c r="B5937" s="84" t="str">
        <f t="shared" si="652"/>
        <v/>
      </c>
      <c r="S5937" s="84" t="str">
        <f t="shared" si="646"/>
        <v/>
      </c>
      <c r="T5937" s="84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4" t="str">
        <f t="shared" si="651"/>
        <v/>
      </c>
      <c r="B5938" s="84" t="str">
        <f t="shared" si="652"/>
        <v/>
      </c>
      <c r="S5938" s="84" t="str">
        <f t="shared" si="646"/>
        <v/>
      </c>
      <c r="T5938" s="84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4" t="str">
        <f t="shared" si="651"/>
        <v/>
      </c>
      <c r="B5939" s="84" t="str">
        <f t="shared" si="652"/>
        <v/>
      </c>
      <c r="S5939" s="84" t="str">
        <f t="shared" si="646"/>
        <v/>
      </c>
      <c r="T5939" s="84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4" t="str">
        <f t="shared" si="651"/>
        <v/>
      </c>
      <c r="B5940" s="84" t="str">
        <f t="shared" si="652"/>
        <v/>
      </c>
      <c r="S5940" s="84" t="str">
        <f t="shared" si="646"/>
        <v/>
      </c>
      <c r="T5940" s="84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4" t="str">
        <f t="shared" si="651"/>
        <v/>
      </c>
      <c r="B5941" s="84" t="str">
        <f t="shared" si="652"/>
        <v/>
      </c>
      <c r="S5941" s="84" t="str">
        <f t="shared" si="646"/>
        <v/>
      </c>
      <c r="T5941" s="84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4" t="str">
        <f t="shared" si="651"/>
        <v/>
      </c>
      <c r="B5942" s="84" t="str">
        <f t="shared" si="652"/>
        <v/>
      </c>
      <c r="S5942" s="84" t="str">
        <f t="shared" si="646"/>
        <v/>
      </c>
      <c r="T5942" s="84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4" t="str">
        <f t="shared" si="651"/>
        <v/>
      </c>
      <c r="B5943" s="84" t="str">
        <f t="shared" si="652"/>
        <v/>
      </c>
      <c r="S5943" s="84" t="str">
        <f t="shared" si="646"/>
        <v/>
      </c>
      <c r="T5943" s="84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4" t="str">
        <f t="shared" si="651"/>
        <v/>
      </c>
      <c r="B5944" s="84" t="str">
        <f t="shared" si="652"/>
        <v/>
      </c>
      <c r="S5944" s="84" t="str">
        <f t="shared" si="646"/>
        <v/>
      </c>
      <c r="T5944" s="84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4" t="str">
        <f t="shared" si="651"/>
        <v/>
      </c>
      <c r="B5945" s="84" t="str">
        <f t="shared" si="652"/>
        <v/>
      </c>
      <c r="S5945" s="84" t="str">
        <f t="shared" si="646"/>
        <v/>
      </c>
      <c r="T5945" s="84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4" t="str">
        <f t="shared" si="651"/>
        <v/>
      </c>
      <c r="B5946" s="84" t="str">
        <f t="shared" si="652"/>
        <v/>
      </c>
      <c r="S5946" s="84" t="str">
        <f t="shared" si="646"/>
        <v/>
      </c>
      <c r="T5946" s="84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4" t="str">
        <f t="shared" si="651"/>
        <v/>
      </c>
      <c r="B5947" s="84" t="str">
        <f t="shared" si="652"/>
        <v/>
      </c>
      <c r="S5947" s="84" t="str">
        <f t="shared" si="646"/>
        <v/>
      </c>
      <c r="T5947" s="84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4" t="str">
        <f t="shared" si="651"/>
        <v/>
      </c>
      <c r="B5948" s="84" t="str">
        <f t="shared" si="652"/>
        <v/>
      </c>
      <c r="S5948" s="84" t="str">
        <f t="shared" si="646"/>
        <v/>
      </c>
      <c r="T5948" s="84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4" t="str">
        <f t="shared" si="651"/>
        <v/>
      </c>
      <c r="B5949" s="84" t="str">
        <f t="shared" si="652"/>
        <v/>
      </c>
      <c r="S5949" s="84" t="str">
        <f t="shared" si="646"/>
        <v/>
      </c>
      <c r="T5949" s="84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4" t="str">
        <f t="shared" si="651"/>
        <v/>
      </c>
      <c r="B5950" s="84" t="str">
        <f t="shared" si="652"/>
        <v/>
      </c>
      <c r="S5950" s="84" t="str">
        <f t="shared" si="646"/>
        <v/>
      </c>
      <c r="T5950" s="84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4" t="str">
        <f t="shared" si="651"/>
        <v/>
      </c>
      <c r="B5951" s="84" t="str">
        <f t="shared" si="652"/>
        <v/>
      </c>
      <c r="S5951" s="84" t="str">
        <f t="shared" si="646"/>
        <v/>
      </c>
      <c r="T5951" s="84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4" t="str">
        <f t="shared" si="651"/>
        <v/>
      </c>
      <c r="B5952" s="84" t="str">
        <f t="shared" si="652"/>
        <v/>
      </c>
      <c r="S5952" s="84" t="str">
        <f t="shared" si="646"/>
        <v/>
      </c>
      <c r="T5952" s="84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4" t="str">
        <f t="shared" si="651"/>
        <v/>
      </c>
      <c r="B5953" s="84" t="str">
        <f t="shared" si="652"/>
        <v/>
      </c>
      <c r="S5953" s="84" t="str">
        <f t="shared" si="646"/>
        <v/>
      </c>
      <c r="T5953" s="84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4" t="str">
        <f t="shared" si="651"/>
        <v/>
      </c>
      <c r="B5954" s="84" t="str">
        <f t="shared" si="652"/>
        <v/>
      </c>
      <c r="S5954" s="84" t="str">
        <f t="shared" ref="S5954:S6000" si="653">IF(A5954&lt;&gt;"",IF(FIND(" ",G5954)&gt;=1,MID(G5954,FIND(" ",G5954)+1,LEN(G5954)),""),"")</f>
        <v/>
      </c>
      <c r="T5954" s="84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4" t="str">
        <f t="shared" si="651"/>
        <v/>
      </c>
      <c r="B5955" s="84" t="str">
        <f t="shared" si="652"/>
        <v/>
      </c>
      <c r="S5955" s="84" t="str">
        <f t="shared" si="653"/>
        <v/>
      </c>
      <c r="T5955" s="84" t="str">
        <f t="shared" ref="T5955:T6000" si="654">IF(H5955&lt;&gt;"",H5955,"")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4" t="str">
        <f t="shared" si="651"/>
        <v/>
      </c>
      <c r="B5956" s="84" t="str">
        <f t="shared" si="652"/>
        <v/>
      </c>
      <c r="S5956" s="84" t="str">
        <f t="shared" si="653"/>
        <v/>
      </c>
      <c r="T5956" s="84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4" t="str">
        <f t="shared" si="651"/>
        <v/>
      </c>
      <c r="B5957" s="84" t="str">
        <f t="shared" si="652"/>
        <v/>
      </c>
      <c r="S5957" s="84" t="str">
        <f t="shared" si="653"/>
        <v/>
      </c>
      <c r="T5957" s="84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4" t="str">
        <f t="shared" si="651"/>
        <v/>
      </c>
      <c r="B5958" s="84" t="str">
        <f t="shared" si="652"/>
        <v/>
      </c>
      <c r="S5958" s="84" t="str">
        <f t="shared" si="653"/>
        <v/>
      </c>
      <c r="T5958" s="84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4" t="str">
        <f t="shared" si="651"/>
        <v/>
      </c>
      <c r="B5959" s="84" t="str">
        <f t="shared" si="652"/>
        <v/>
      </c>
      <c r="S5959" s="84" t="str">
        <f t="shared" si="653"/>
        <v/>
      </c>
      <c r="T5959" s="84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4" t="str">
        <f t="shared" si="651"/>
        <v/>
      </c>
      <c r="B5960" s="84" t="str">
        <f t="shared" si="652"/>
        <v/>
      </c>
      <c r="S5960" s="84" t="str">
        <f t="shared" si="653"/>
        <v/>
      </c>
      <c r="T5960" s="84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4" t="str">
        <f t="shared" si="651"/>
        <v/>
      </c>
      <c r="B5961" s="84" t="str">
        <f t="shared" si="652"/>
        <v/>
      </c>
      <c r="S5961" s="84" t="str">
        <f t="shared" si="653"/>
        <v/>
      </c>
      <c r="T5961" s="84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4" t="str">
        <f t="shared" si="651"/>
        <v/>
      </c>
      <c r="B5962" s="84" t="str">
        <f t="shared" si="652"/>
        <v/>
      </c>
      <c r="S5962" s="84" t="str">
        <f t="shared" si="653"/>
        <v/>
      </c>
      <c r="T5962" s="84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4" t="str">
        <f t="shared" si="651"/>
        <v/>
      </c>
      <c r="B5963" s="84" t="str">
        <f t="shared" si="652"/>
        <v/>
      </c>
      <c r="S5963" s="84" t="str">
        <f t="shared" si="653"/>
        <v/>
      </c>
      <c r="T5963" s="84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4" t="str">
        <f t="shared" si="651"/>
        <v/>
      </c>
      <c r="B5964" s="84" t="str">
        <f t="shared" si="652"/>
        <v/>
      </c>
      <c r="S5964" s="84" t="str">
        <f t="shared" si="653"/>
        <v/>
      </c>
      <c r="T5964" s="84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4" t="str">
        <f t="shared" si="651"/>
        <v/>
      </c>
      <c r="B5965" s="84" t="str">
        <f t="shared" si="652"/>
        <v/>
      </c>
      <c r="S5965" s="84" t="str">
        <f t="shared" si="653"/>
        <v/>
      </c>
      <c r="T5965" s="84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4" t="str">
        <f t="shared" si="651"/>
        <v/>
      </c>
      <c r="B5966" s="84" t="str">
        <f t="shared" si="652"/>
        <v/>
      </c>
      <c r="S5966" s="84" t="str">
        <f t="shared" si="653"/>
        <v/>
      </c>
      <c r="T5966" s="84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4" t="str">
        <f t="shared" si="651"/>
        <v/>
      </c>
      <c r="B5967" s="84" t="str">
        <f t="shared" si="652"/>
        <v/>
      </c>
      <c r="S5967" s="84" t="str">
        <f t="shared" si="653"/>
        <v/>
      </c>
      <c r="T5967" s="84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4" t="str">
        <f t="shared" si="651"/>
        <v/>
      </c>
      <c r="B5968" s="84" t="str">
        <f t="shared" si="652"/>
        <v/>
      </c>
      <c r="S5968" s="84" t="str">
        <f t="shared" si="653"/>
        <v/>
      </c>
      <c r="T5968" s="84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4" t="str">
        <f t="shared" si="651"/>
        <v/>
      </c>
      <c r="B5969" s="84" t="str">
        <f t="shared" si="652"/>
        <v/>
      </c>
      <c r="S5969" s="84" t="str">
        <f t="shared" si="653"/>
        <v/>
      </c>
      <c r="T5969" s="84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4" t="str">
        <f t="shared" si="651"/>
        <v/>
      </c>
      <c r="B5970" s="84" t="str">
        <f t="shared" si="652"/>
        <v/>
      </c>
      <c r="S5970" s="84" t="str">
        <f t="shared" si="653"/>
        <v/>
      </c>
      <c r="T5970" s="84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4" t="str">
        <f t="shared" si="651"/>
        <v/>
      </c>
      <c r="B5971" s="84" t="str">
        <f t="shared" si="652"/>
        <v/>
      </c>
      <c r="S5971" s="84" t="str">
        <f t="shared" si="653"/>
        <v/>
      </c>
      <c r="T5971" s="84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4" t="str">
        <f t="shared" si="651"/>
        <v/>
      </c>
      <c r="B5972" s="84" t="str">
        <f t="shared" si="652"/>
        <v/>
      </c>
      <c r="S5972" s="84" t="str">
        <f t="shared" si="653"/>
        <v/>
      </c>
      <c r="T5972" s="84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4" t="str">
        <f t="shared" si="651"/>
        <v/>
      </c>
      <c r="B5973" s="84" t="str">
        <f t="shared" si="652"/>
        <v/>
      </c>
      <c r="S5973" s="84" t="str">
        <f t="shared" si="653"/>
        <v/>
      </c>
      <c r="T5973" s="84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4" t="str">
        <f t="shared" si="651"/>
        <v/>
      </c>
      <c r="B5974" s="84" t="str">
        <f t="shared" si="652"/>
        <v/>
      </c>
      <c r="S5974" s="84" t="str">
        <f t="shared" si="653"/>
        <v/>
      </c>
      <c r="T5974" s="84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4" t="str">
        <f t="shared" si="651"/>
        <v/>
      </c>
      <c r="B5975" s="84" t="str">
        <f t="shared" si="652"/>
        <v/>
      </c>
      <c r="S5975" s="84" t="str">
        <f t="shared" si="653"/>
        <v/>
      </c>
      <c r="T5975" s="84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4" t="str">
        <f t="shared" si="651"/>
        <v/>
      </c>
      <c r="B5976" s="84" t="str">
        <f t="shared" si="652"/>
        <v/>
      </c>
      <c r="S5976" s="84" t="str">
        <f t="shared" si="653"/>
        <v/>
      </c>
      <c r="T5976" s="84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4" t="str">
        <f t="shared" si="651"/>
        <v/>
      </c>
      <c r="B5977" s="84" t="str">
        <f t="shared" si="652"/>
        <v/>
      </c>
      <c r="S5977" s="84" t="str">
        <f t="shared" si="653"/>
        <v/>
      </c>
      <c r="T5977" s="84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4" t="str">
        <f t="shared" si="651"/>
        <v/>
      </c>
      <c r="B5978" s="84" t="str">
        <f t="shared" si="652"/>
        <v/>
      </c>
      <c r="S5978" s="84" t="str">
        <f t="shared" si="653"/>
        <v/>
      </c>
      <c r="T5978" s="84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4" t="str">
        <f t="shared" si="651"/>
        <v/>
      </c>
      <c r="B5979" s="84" t="str">
        <f t="shared" si="652"/>
        <v/>
      </c>
      <c r="S5979" s="84" t="str">
        <f t="shared" si="653"/>
        <v/>
      </c>
      <c r="T5979" s="84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4" t="str">
        <f t="shared" si="651"/>
        <v/>
      </c>
      <c r="B5980" s="84" t="str">
        <f t="shared" si="652"/>
        <v/>
      </c>
      <c r="S5980" s="84" t="str">
        <f t="shared" si="653"/>
        <v/>
      </c>
      <c r="T5980" s="84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4" t="str">
        <f t="shared" si="651"/>
        <v/>
      </c>
      <c r="B5981" s="84" t="str">
        <f t="shared" si="652"/>
        <v/>
      </c>
      <c r="S5981" s="84" t="str">
        <f t="shared" si="653"/>
        <v/>
      </c>
      <c r="T5981" s="84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4" t="str">
        <f t="shared" si="651"/>
        <v/>
      </c>
      <c r="B5982" s="84" t="str">
        <f t="shared" si="652"/>
        <v/>
      </c>
      <c r="S5982" s="84" t="str">
        <f t="shared" si="653"/>
        <v/>
      </c>
      <c r="T5982" s="84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4" t="str">
        <f t="shared" si="651"/>
        <v/>
      </c>
      <c r="B5983" s="84" t="str">
        <f t="shared" si="652"/>
        <v/>
      </c>
      <c r="S5983" s="84" t="str">
        <f t="shared" si="653"/>
        <v/>
      </c>
      <c r="T5983" s="84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4" t="str">
        <f t="shared" si="651"/>
        <v/>
      </c>
      <c r="B5984" s="84" t="str">
        <f t="shared" si="652"/>
        <v/>
      </c>
      <c r="S5984" s="84" t="str">
        <f t="shared" si="653"/>
        <v/>
      </c>
      <c r="T5984" s="84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4" t="str">
        <f t="shared" ref="A5985:A6000" si="658">IF(G5985&amp;Q5985&lt;&gt;"",IF(FIND(" ",G5985)&gt;=1,MID(G5985,1,FIND(" ",G5985)-1)&amp;Q5985,G5985&amp;Q5985),"")</f>
        <v/>
      </c>
      <c r="B5985" s="84" t="str">
        <f t="shared" ref="B5985:B6000" si="659">IF(C5985&lt;&gt;"",LEFT(C5985,9),"")</f>
        <v/>
      </c>
      <c r="S5985" s="84" t="str">
        <f t="shared" si="653"/>
        <v/>
      </c>
      <c r="T5985" s="84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4" t="str">
        <f t="shared" si="658"/>
        <v/>
      </c>
      <c r="B5986" s="84" t="str">
        <f t="shared" si="659"/>
        <v/>
      </c>
      <c r="S5986" s="84" t="str">
        <f t="shared" si="653"/>
        <v/>
      </c>
      <c r="T5986" s="84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4" t="str">
        <f t="shared" si="658"/>
        <v/>
      </c>
      <c r="B5987" s="84" t="str">
        <f t="shared" si="659"/>
        <v/>
      </c>
      <c r="S5987" s="84" t="str">
        <f t="shared" si="653"/>
        <v/>
      </c>
      <c r="T5987" s="84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4" t="str">
        <f t="shared" si="658"/>
        <v/>
      </c>
      <c r="B5988" s="84" t="str">
        <f t="shared" si="659"/>
        <v/>
      </c>
      <c r="S5988" s="84" t="str">
        <f t="shared" si="653"/>
        <v/>
      </c>
      <c r="T5988" s="84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4" t="str">
        <f t="shared" si="658"/>
        <v/>
      </c>
      <c r="B5989" s="84" t="str">
        <f t="shared" si="659"/>
        <v/>
      </c>
      <c r="S5989" s="84" t="str">
        <f t="shared" si="653"/>
        <v/>
      </c>
      <c r="T5989" s="84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4" t="str">
        <f t="shared" si="658"/>
        <v/>
      </c>
      <c r="B5990" s="84" t="str">
        <f t="shared" si="659"/>
        <v/>
      </c>
      <c r="S5990" s="84" t="str">
        <f t="shared" si="653"/>
        <v/>
      </c>
      <c r="T5990" s="84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4" t="str">
        <f t="shared" si="658"/>
        <v/>
      </c>
      <c r="B5991" s="84" t="str">
        <f t="shared" si="659"/>
        <v/>
      </c>
      <c r="S5991" s="84" t="str">
        <f t="shared" si="653"/>
        <v/>
      </c>
      <c r="T5991" s="84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4" t="str">
        <f t="shared" si="658"/>
        <v/>
      </c>
      <c r="B5992" s="84" t="str">
        <f t="shared" si="659"/>
        <v/>
      </c>
      <c r="S5992" s="84" t="str">
        <f t="shared" si="653"/>
        <v/>
      </c>
      <c r="T5992" s="84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4" t="str">
        <f t="shared" si="658"/>
        <v/>
      </c>
      <c r="B5993" s="84" t="str">
        <f t="shared" si="659"/>
        <v/>
      </c>
      <c r="S5993" s="84" t="str">
        <f t="shared" si="653"/>
        <v/>
      </c>
      <c r="T5993" s="84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4" t="str">
        <f t="shared" si="658"/>
        <v/>
      </c>
      <c r="B5994" s="84" t="str">
        <f t="shared" si="659"/>
        <v/>
      </c>
      <c r="S5994" s="84" t="str">
        <f t="shared" si="653"/>
        <v/>
      </c>
      <c r="T5994" s="84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4" t="str">
        <f t="shared" si="658"/>
        <v/>
      </c>
      <c r="B5995" s="84" t="str">
        <f t="shared" si="659"/>
        <v/>
      </c>
      <c r="S5995" s="84" t="str">
        <f t="shared" si="653"/>
        <v/>
      </c>
      <c r="T5995" s="84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4" t="str">
        <f t="shared" si="658"/>
        <v/>
      </c>
      <c r="B5996" s="84" t="str">
        <f t="shared" si="659"/>
        <v/>
      </c>
      <c r="S5996" s="84" t="str">
        <f t="shared" si="653"/>
        <v/>
      </c>
      <c r="T5996" s="84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4" t="str">
        <f t="shared" si="658"/>
        <v/>
      </c>
      <c r="B5997" s="84" t="str">
        <f t="shared" si="659"/>
        <v/>
      </c>
      <c r="S5997" s="84" t="str">
        <f t="shared" si="653"/>
        <v/>
      </c>
      <c r="T5997" s="84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4" t="str">
        <f t="shared" si="658"/>
        <v/>
      </c>
      <c r="B5998" s="84" t="str">
        <f t="shared" si="659"/>
        <v/>
      </c>
      <c r="S5998" s="84" t="str">
        <f t="shared" si="653"/>
        <v/>
      </c>
      <c r="T5998" s="84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132" t="str">
        <f t="shared" si="658"/>
        <v/>
      </c>
      <c r="B5999" s="132" t="str">
        <f t="shared" si="659"/>
        <v/>
      </c>
      <c r="C5999" s="133"/>
      <c r="D5999" s="133"/>
      <c r="E5999" s="133"/>
      <c r="F5999" s="134"/>
      <c r="G5999" s="133"/>
      <c r="H5999" s="133"/>
      <c r="I5999" s="133"/>
      <c r="J5999" s="133"/>
      <c r="K5999" s="133"/>
      <c r="L5999" s="133"/>
      <c r="M5999" s="133"/>
      <c r="N5999" s="133"/>
      <c r="O5999" s="133"/>
      <c r="P5999" s="133"/>
      <c r="Q5999" s="133"/>
      <c r="R5999" s="133"/>
      <c r="S5999" s="132" t="str">
        <f t="shared" si="653"/>
        <v/>
      </c>
      <c r="T5999" s="132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36" customFormat="1" ht="15.75" thickBot="1">
      <c r="A6000" s="132" t="str">
        <f t="shared" si="658"/>
        <v/>
      </c>
      <c r="B6000" s="132" t="str">
        <f t="shared" si="659"/>
        <v/>
      </c>
      <c r="C6000" s="133"/>
      <c r="D6000" s="133"/>
      <c r="E6000" s="133"/>
      <c r="F6000" s="134"/>
      <c r="G6000" s="133"/>
      <c r="H6000" s="133"/>
      <c r="I6000" s="133"/>
      <c r="J6000" s="133"/>
      <c r="K6000" s="133"/>
      <c r="L6000" s="133"/>
      <c r="M6000" s="133"/>
      <c r="N6000" s="133"/>
      <c r="O6000" s="133"/>
      <c r="P6000" s="133"/>
      <c r="Q6000" s="133"/>
      <c r="R6000" s="133"/>
      <c r="S6000" s="132" t="str">
        <f t="shared" si="653"/>
        <v/>
      </c>
      <c r="T6000" s="132" t="str">
        <f t="shared" si="654"/>
        <v/>
      </c>
      <c r="U6000" s="121"/>
      <c r="V6000" s="121"/>
      <c r="W6000" s="121"/>
      <c r="X6000" s="121"/>
      <c r="Y6000" s="135">
        <f t="shared" si="655"/>
        <v>0</v>
      </c>
      <c r="Z6000" s="121">
        <f t="shared" si="656"/>
        <v>0</v>
      </c>
      <c r="AA6000" s="135">
        <f t="shared" si="657"/>
        <v>0</v>
      </c>
      <c r="AB6000" s="121"/>
      <c r="AC6000" s="121"/>
      <c r="AD6000" s="121"/>
      <c r="AE6000" s="135"/>
      <c r="AF6000" s="135"/>
      <c r="AG6000" s="121"/>
      <c r="AH6000" s="121"/>
      <c r="AI6000" s="121"/>
      <c r="AJ6000" s="121"/>
      <c r="AK6000" s="121"/>
      <c r="AL6000" s="121"/>
      <c r="AM6000" s="121"/>
    </row>
    <row r="6001" spans="1:39" s="121" customFormat="1" ht="15.75" thickBot="1">
      <c r="A6001" s="137"/>
      <c r="B6001" s="138"/>
      <c r="C6001" s="139"/>
      <c r="D6001" s="139"/>
      <c r="E6001" s="139"/>
      <c r="F6001" s="140"/>
      <c r="G6001" s="139"/>
      <c r="H6001" s="139"/>
      <c r="I6001" s="139"/>
      <c r="J6001" s="139"/>
      <c r="K6001" s="139"/>
      <c r="L6001" s="139"/>
      <c r="M6001" s="139"/>
      <c r="N6001" s="139"/>
      <c r="O6001" s="139"/>
      <c r="P6001" s="139"/>
      <c r="Q6001" s="139"/>
      <c r="R6001" s="139"/>
      <c r="S6001" s="138"/>
      <c r="T6001" s="141"/>
      <c r="Y6001" s="135"/>
      <c r="AA6001" s="135"/>
      <c r="AE6001" s="135"/>
      <c r="AF6001" s="135"/>
    </row>
    <row r="6002" spans="1:39" s="136" customFormat="1">
      <c r="A6002" s="90"/>
      <c r="B6002" s="90"/>
      <c r="C6002" s="115"/>
      <c r="D6002" s="115"/>
      <c r="E6002" s="115"/>
      <c r="F6002" s="116"/>
      <c r="G6002" s="115"/>
      <c r="H6002" s="115"/>
      <c r="I6002" s="115"/>
      <c r="J6002" s="115"/>
      <c r="K6002" s="115"/>
      <c r="L6002" s="115"/>
      <c r="M6002" s="115"/>
      <c r="N6002" s="115"/>
      <c r="O6002" s="115"/>
      <c r="P6002" s="115"/>
      <c r="Q6002" s="115"/>
      <c r="R6002" s="115"/>
      <c r="S6002" s="90"/>
      <c r="T6002" s="90"/>
      <c r="U6002" s="121"/>
      <c r="V6002" s="121"/>
      <c r="W6002" s="121"/>
      <c r="X6002" s="121"/>
      <c r="Y6002" s="135"/>
      <c r="Z6002" s="121"/>
      <c r="AA6002" s="135"/>
      <c r="AB6002" s="121"/>
      <c r="AC6002" s="121"/>
      <c r="AD6002" s="121"/>
      <c r="AE6002" s="135"/>
      <c r="AF6002" s="135"/>
      <c r="AG6002" s="121"/>
      <c r="AH6002" s="121"/>
      <c r="AI6002" s="121"/>
      <c r="AJ6002" s="121"/>
      <c r="AK6002" s="121"/>
      <c r="AL6002" s="121"/>
      <c r="AM6002" s="121"/>
    </row>
  </sheetData>
  <sheetProtection sheet="1" objects="1" scenarios="1"/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3" activePane="bottomLeft" state="frozen"/>
      <selection pane="bottomLeft" activeCell="C11" sqref="C11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/>
      <c r="N3" s="33"/>
      <c r="O3" s="33"/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/>
      <c r="N4" s="33"/>
      <c r="O4" s="33"/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/>
      <c r="N5" s="33"/>
      <c r="O5" s="33"/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/>
      <c r="N6" s="33"/>
      <c r="O6" s="33"/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/>
      <c r="N7" s="33"/>
      <c r="O7" s="33"/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/>
      <c r="N8" s="33"/>
      <c r="O8" s="33"/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9" t="s">
        <v>556</v>
      </c>
      <c r="C20" s="180"/>
      <c r="D20" s="180"/>
      <c r="E20" s="180"/>
      <c r="F20" s="180"/>
      <c r="G20" s="180"/>
      <c r="H20" s="180"/>
      <c r="I20" s="180"/>
      <c r="J20" s="181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2" priority="2">
      <formula>NOT(COUNTBLANK($A22:$T22)&gt;=40)</formula>
    </cfRule>
  </conditionalFormatting>
  <conditionalFormatting sqref="D22">
    <cfRule type="expression" dxfId="1" priority="1">
      <formula>TEXT(D22,"###")&lt;&gt;""</formula>
    </cfRule>
  </conditionalFormatting>
  <dataValidations count="3">
    <dataValidation type="list" allowBlank="1" showInputMessage="1" showErrorMessage="1" sqref="I21:I1048576 A21:A1048576 BM2:BM11 M2:M11 Q2:Q11 U2:U11 Y2:Y11 AC2:AC11 AG2:AG11 AK2:AK11 AO2:AO11 AS2:AS11 AW2:AW11 BA2:BA11 BE2:BE11 BI2:BI11 A2:A19 I2:I19 E2:E19 E21:E1048576 BQ2:BQ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1FE8E-0359-4705-8243-8F5767351549}">
  <sheetPr codeName="Лист9"/>
  <dimension ref="A1:I39"/>
  <sheetViews>
    <sheetView workbookViewId="0">
      <selection activeCell="H2" sqref="H2"/>
    </sheetView>
  </sheetViews>
  <sheetFormatPr defaultRowHeight="15"/>
  <cols>
    <col min="1" max="1" width="10.7109375" style="158" bestFit="1" customWidth="1"/>
    <col min="2" max="7" width="9.140625" style="158"/>
    <col min="8" max="8" width="9.140625" style="163"/>
  </cols>
  <sheetData>
    <row r="1" spans="1:9" s="161" customFormat="1">
      <c r="A1" s="157" t="s">
        <v>6101</v>
      </c>
      <c r="B1" s="157" t="s">
        <v>6098</v>
      </c>
      <c r="C1" s="157">
        <v>55</v>
      </c>
      <c r="D1" s="157">
        <v>57</v>
      </c>
      <c r="E1" s="157">
        <v>59</v>
      </c>
      <c r="F1" s="157">
        <v>61</v>
      </c>
      <c r="G1" s="157">
        <v>63</v>
      </c>
      <c r="H1" s="160" t="s">
        <v>6099</v>
      </c>
      <c r="I1" s="161" t="s">
        <v>6100</v>
      </c>
    </row>
    <row r="2" spans="1:9">
      <c r="A2" s="158" t="s">
        <v>6102</v>
      </c>
      <c r="B2" s="158" t="s">
        <v>47</v>
      </c>
      <c r="C2" s="158" t="s">
        <v>47</v>
      </c>
      <c r="D2" s="158" t="s">
        <v>47</v>
      </c>
      <c r="E2" s="158" t="s">
        <v>6103</v>
      </c>
      <c r="F2" s="158" t="s">
        <v>6104</v>
      </c>
      <c r="G2" s="158" t="s">
        <v>47</v>
      </c>
      <c r="H2" s="162">
        <v>87.2</v>
      </c>
      <c r="I2" s="163">
        <v>261.60000000000002</v>
      </c>
    </row>
    <row r="3" spans="1:9">
      <c r="A3" s="159">
        <v>0</v>
      </c>
      <c r="B3" s="159" t="s">
        <v>6105</v>
      </c>
      <c r="C3" s="159" t="s">
        <v>6105</v>
      </c>
      <c r="D3" s="159" t="s">
        <v>6105</v>
      </c>
      <c r="E3" s="159" t="s">
        <v>6105</v>
      </c>
      <c r="F3" s="159" t="s">
        <v>6105</v>
      </c>
      <c r="G3" s="159" t="s">
        <v>6105</v>
      </c>
      <c r="H3" s="164" t="s">
        <v>6105</v>
      </c>
      <c r="I3" s="165" t="s">
        <v>6105</v>
      </c>
    </row>
    <row r="4" spans="1:9">
      <c r="A4" s="158" t="s">
        <v>6106</v>
      </c>
      <c r="B4" s="158" t="s">
        <v>47</v>
      </c>
      <c r="C4" s="158">
        <v>2</v>
      </c>
      <c r="D4" s="158" t="s">
        <v>6107</v>
      </c>
      <c r="E4" s="158" t="s">
        <v>6108</v>
      </c>
      <c r="F4" s="158" t="s">
        <v>6109</v>
      </c>
      <c r="G4" s="158" t="s">
        <v>6109</v>
      </c>
      <c r="H4" s="162">
        <v>23.92</v>
      </c>
      <c r="I4" s="163">
        <v>454.48</v>
      </c>
    </row>
    <row r="5" spans="1:9">
      <c r="A5" s="158" t="s">
        <v>6110</v>
      </c>
      <c r="B5" s="158">
        <v>110</v>
      </c>
      <c r="C5" s="158" t="s">
        <v>47</v>
      </c>
      <c r="D5" s="158" t="s">
        <v>47</v>
      </c>
      <c r="E5" s="158" t="s">
        <v>47</v>
      </c>
      <c r="F5" s="158" t="s">
        <v>47</v>
      </c>
      <c r="G5" s="158" t="s">
        <v>47</v>
      </c>
      <c r="H5" s="162">
        <v>11.920000000000002</v>
      </c>
      <c r="I5" s="163">
        <v>1311.2000000000003</v>
      </c>
    </row>
    <row r="6" spans="1:9">
      <c r="A6" s="158" t="s">
        <v>6111</v>
      </c>
      <c r="B6" s="158">
        <v>50</v>
      </c>
      <c r="C6" s="158" t="s">
        <v>47</v>
      </c>
      <c r="D6" s="158" t="s">
        <v>47</v>
      </c>
      <c r="E6" s="158" t="s">
        <v>47</v>
      </c>
      <c r="F6" s="158" t="s">
        <v>47</v>
      </c>
      <c r="G6" s="158" t="s">
        <v>47</v>
      </c>
      <c r="H6" s="162">
        <v>11.920000000000002</v>
      </c>
      <c r="I6" s="163">
        <v>596.00000000000011</v>
      </c>
    </row>
    <row r="7" spans="1:9">
      <c r="A7" s="158" t="s">
        <v>6112</v>
      </c>
      <c r="B7" s="158">
        <v>75</v>
      </c>
      <c r="C7" s="158" t="s">
        <v>47</v>
      </c>
      <c r="D7" s="158" t="s">
        <v>47</v>
      </c>
      <c r="E7" s="158" t="s">
        <v>47</v>
      </c>
      <c r="F7" s="158" t="s">
        <v>47</v>
      </c>
      <c r="G7" s="158" t="s">
        <v>47</v>
      </c>
      <c r="H7" s="162">
        <v>11.920000000000002</v>
      </c>
      <c r="I7" s="163">
        <v>894.00000000000011</v>
      </c>
    </row>
    <row r="8" spans="1:9">
      <c r="A8" s="158" t="s">
        <v>6113</v>
      </c>
      <c r="B8" s="158">
        <v>115</v>
      </c>
      <c r="C8" s="158" t="s">
        <v>47</v>
      </c>
      <c r="D8" s="158" t="s">
        <v>47</v>
      </c>
      <c r="E8" s="158" t="s">
        <v>47</v>
      </c>
      <c r="F8" s="158" t="s">
        <v>47</v>
      </c>
      <c r="G8" s="158" t="s">
        <v>47</v>
      </c>
      <c r="H8" s="162">
        <v>11.920000000000002</v>
      </c>
      <c r="I8" s="163">
        <v>1370.8000000000002</v>
      </c>
    </row>
    <row r="9" spans="1:9">
      <c r="A9" s="158" t="s">
        <v>6114</v>
      </c>
      <c r="B9" s="158">
        <v>140</v>
      </c>
      <c r="C9" s="158" t="s">
        <v>47</v>
      </c>
      <c r="D9" s="158" t="s">
        <v>47</v>
      </c>
      <c r="E9" s="158" t="s">
        <v>47</v>
      </c>
      <c r="F9" s="158" t="s">
        <v>47</v>
      </c>
      <c r="G9" s="158" t="s">
        <v>47</v>
      </c>
      <c r="H9" s="162">
        <v>11.920000000000002</v>
      </c>
      <c r="I9" s="163">
        <v>1668.8000000000002</v>
      </c>
    </row>
    <row r="10" spans="1:9">
      <c r="A10" s="158" t="s">
        <v>6115</v>
      </c>
      <c r="B10" s="158">
        <v>140</v>
      </c>
      <c r="C10" s="158" t="s">
        <v>47</v>
      </c>
      <c r="D10" s="158" t="s">
        <v>47</v>
      </c>
      <c r="E10" s="158" t="s">
        <v>47</v>
      </c>
      <c r="F10" s="158" t="s">
        <v>47</v>
      </c>
      <c r="G10" s="158" t="s">
        <v>47</v>
      </c>
      <c r="H10" s="162">
        <v>11.920000000000002</v>
      </c>
      <c r="I10" s="163">
        <v>1668.8000000000002</v>
      </c>
    </row>
    <row r="11" spans="1:9">
      <c r="A11" s="158" t="s">
        <v>6116</v>
      </c>
      <c r="B11" s="158">
        <v>100</v>
      </c>
      <c r="C11" s="158" t="s">
        <v>47</v>
      </c>
      <c r="D11" s="158" t="s">
        <v>47</v>
      </c>
      <c r="E11" s="158" t="s">
        <v>47</v>
      </c>
      <c r="F11" s="158" t="s">
        <v>47</v>
      </c>
      <c r="G11" s="158" t="s">
        <v>47</v>
      </c>
      <c r="H11" s="162">
        <v>11.920000000000002</v>
      </c>
      <c r="I11" s="163">
        <v>1192.0000000000002</v>
      </c>
    </row>
    <row r="12" spans="1:9">
      <c r="A12" s="158" t="s">
        <v>6117</v>
      </c>
      <c r="B12" s="158">
        <v>100</v>
      </c>
      <c r="C12" s="158" t="s">
        <v>47</v>
      </c>
      <c r="D12" s="158" t="s">
        <v>47</v>
      </c>
      <c r="E12" s="158" t="s">
        <v>47</v>
      </c>
      <c r="F12" s="158" t="s">
        <v>47</v>
      </c>
      <c r="G12" s="158" t="s">
        <v>47</v>
      </c>
      <c r="H12" s="162">
        <v>11.920000000000002</v>
      </c>
      <c r="I12" s="163">
        <v>1192.0000000000002</v>
      </c>
    </row>
    <row r="13" spans="1:9">
      <c r="A13" s="158" t="s">
        <v>6118</v>
      </c>
      <c r="B13" s="158">
        <v>100</v>
      </c>
      <c r="C13" s="158" t="s">
        <v>47</v>
      </c>
      <c r="D13" s="158" t="s">
        <v>47</v>
      </c>
      <c r="E13" s="158" t="s">
        <v>47</v>
      </c>
      <c r="F13" s="158" t="s">
        <v>47</v>
      </c>
      <c r="G13" s="158" t="s">
        <v>47</v>
      </c>
      <c r="H13" s="162">
        <v>11.920000000000002</v>
      </c>
      <c r="I13" s="163">
        <v>1192.0000000000002</v>
      </c>
    </row>
    <row r="14" spans="1:9">
      <c r="A14" s="158" t="s">
        <v>6119</v>
      </c>
      <c r="B14" s="158" t="s">
        <v>47</v>
      </c>
      <c r="C14" s="158" t="s">
        <v>47</v>
      </c>
      <c r="D14" s="158" t="s">
        <v>6104</v>
      </c>
      <c r="E14" s="158" t="s">
        <v>6104</v>
      </c>
      <c r="F14" s="158" t="s">
        <v>47</v>
      </c>
      <c r="G14" s="158" t="s">
        <v>47</v>
      </c>
      <c r="H14" s="162">
        <v>87.2</v>
      </c>
      <c r="I14" s="163">
        <v>174.4</v>
      </c>
    </row>
    <row r="15" spans="1:9">
      <c r="A15" s="158" t="s">
        <v>6120</v>
      </c>
      <c r="B15" s="158">
        <v>70</v>
      </c>
      <c r="C15" s="158" t="s">
        <v>47</v>
      </c>
      <c r="D15" s="158" t="s">
        <v>47</v>
      </c>
      <c r="E15" s="158" t="s">
        <v>47</v>
      </c>
      <c r="F15" s="158" t="s">
        <v>47</v>
      </c>
      <c r="G15" s="158" t="s">
        <v>47</v>
      </c>
      <c r="H15" s="162">
        <v>11.920000000000002</v>
      </c>
      <c r="I15" s="163">
        <v>834.40000000000009</v>
      </c>
    </row>
    <row r="16" spans="1:9">
      <c r="A16" s="158" t="s">
        <v>6121</v>
      </c>
      <c r="B16" s="158">
        <v>130</v>
      </c>
      <c r="C16" s="158" t="s">
        <v>47</v>
      </c>
      <c r="D16" s="158" t="s">
        <v>47</v>
      </c>
      <c r="E16" s="158" t="s">
        <v>47</v>
      </c>
      <c r="F16" s="158" t="s">
        <v>47</v>
      </c>
      <c r="G16" s="158" t="s">
        <v>47</v>
      </c>
      <c r="H16" s="162">
        <v>11.920000000000002</v>
      </c>
      <c r="I16" s="163">
        <v>1549.6000000000001</v>
      </c>
    </row>
    <row r="17" spans="1:9">
      <c r="A17" s="158" t="s">
        <v>6122</v>
      </c>
      <c r="B17" s="158">
        <v>130</v>
      </c>
      <c r="C17" s="158" t="s">
        <v>47</v>
      </c>
      <c r="D17" s="158" t="s">
        <v>47</v>
      </c>
      <c r="E17" s="158" t="s">
        <v>47</v>
      </c>
      <c r="F17" s="158" t="s">
        <v>47</v>
      </c>
      <c r="G17" s="158" t="s">
        <v>47</v>
      </c>
      <c r="H17" s="162">
        <v>11.920000000000002</v>
      </c>
      <c r="I17" s="163">
        <v>1549.6000000000001</v>
      </c>
    </row>
    <row r="18" spans="1:9">
      <c r="A18" s="158" t="s">
        <v>6123</v>
      </c>
      <c r="B18" s="158">
        <v>130</v>
      </c>
      <c r="C18" s="158" t="s">
        <v>47</v>
      </c>
      <c r="D18" s="158" t="s">
        <v>47</v>
      </c>
      <c r="E18" s="158" t="s">
        <v>47</v>
      </c>
      <c r="F18" s="158" t="s">
        <v>47</v>
      </c>
      <c r="G18" s="158" t="s">
        <v>47</v>
      </c>
      <c r="H18" s="162">
        <v>11.920000000000002</v>
      </c>
      <c r="I18" s="163">
        <v>1549.6000000000001</v>
      </c>
    </row>
    <row r="19" spans="1:9">
      <c r="A19" s="158" t="s">
        <v>6124</v>
      </c>
      <c r="B19" s="158">
        <v>140</v>
      </c>
      <c r="C19" s="158" t="s">
        <v>47</v>
      </c>
      <c r="D19" s="158" t="s">
        <v>47</v>
      </c>
      <c r="E19" s="158" t="s">
        <v>47</v>
      </c>
      <c r="F19" s="158" t="s">
        <v>47</v>
      </c>
      <c r="G19" s="158" t="s">
        <v>47</v>
      </c>
      <c r="H19" s="162">
        <v>11.920000000000002</v>
      </c>
      <c r="I19" s="163">
        <v>1668.8000000000002</v>
      </c>
    </row>
    <row r="20" spans="1:9">
      <c r="A20" s="158" t="s">
        <v>6125</v>
      </c>
      <c r="B20" s="158">
        <v>20</v>
      </c>
      <c r="C20" s="158" t="s">
        <v>47</v>
      </c>
      <c r="D20" s="158" t="s">
        <v>47</v>
      </c>
      <c r="E20" s="158" t="s">
        <v>47</v>
      </c>
      <c r="F20" s="158" t="s">
        <v>47</v>
      </c>
      <c r="G20" s="158" t="s">
        <v>47</v>
      </c>
      <c r="H20" s="162">
        <v>11.920000000000002</v>
      </c>
      <c r="I20" s="163">
        <v>238.40000000000003</v>
      </c>
    </row>
    <row r="21" spans="1:9">
      <c r="A21" s="158" t="s">
        <v>6126</v>
      </c>
      <c r="B21" s="158">
        <v>110</v>
      </c>
      <c r="C21" s="158" t="s">
        <v>47</v>
      </c>
      <c r="D21" s="158" t="s">
        <v>47</v>
      </c>
      <c r="E21" s="158" t="s">
        <v>47</v>
      </c>
      <c r="F21" s="158" t="s">
        <v>47</v>
      </c>
      <c r="G21" s="158" t="s">
        <v>47</v>
      </c>
      <c r="H21" s="162">
        <v>11.920000000000002</v>
      </c>
      <c r="I21" s="163">
        <v>1311.2000000000003</v>
      </c>
    </row>
    <row r="22" spans="1:9">
      <c r="A22" s="158" t="s">
        <v>6127</v>
      </c>
      <c r="B22" s="158">
        <v>50</v>
      </c>
      <c r="C22" s="158" t="s">
        <v>47</v>
      </c>
      <c r="D22" s="158" t="s">
        <v>47</v>
      </c>
      <c r="E22" s="158" t="s">
        <v>47</v>
      </c>
      <c r="F22" s="158" t="s">
        <v>47</v>
      </c>
      <c r="G22" s="158" t="s">
        <v>47</v>
      </c>
      <c r="H22" s="162">
        <v>11.920000000000002</v>
      </c>
      <c r="I22" s="163">
        <v>596.00000000000011</v>
      </c>
    </row>
    <row r="23" spans="1:9">
      <c r="A23" s="158" t="s">
        <v>6128</v>
      </c>
      <c r="B23" s="158">
        <v>65</v>
      </c>
      <c r="C23" s="158" t="s">
        <v>47</v>
      </c>
      <c r="D23" s="158" t="s">
        <v>47</v>
      </c>
      <c r="E23" s="158" t="s">
        <v>47</v>
      </c>
      <c r="F23" s="158" t="s">
        <v>47</v>
      </c>
      <c r="G23" s="158" t="s">
        <v>47</v>
      </c>
      <c r="H23" s="162">
        <v>11.920000000000002</v>
      </c>
      <c r="I23" s="163">
        <v>774.80000000000007</v>
      </c>
    </row>
    <row r="24" spans="1:9">
      <c r="A24" s="158" t="s">
        <v>6129</v>
      </c>
      <c r="B24" s="158">
        <v>20</v>
      </c>
      <c r="C24" s="158" t="s">
        <v>47</v>
      </c>
      <c r="D24" s="158" t="s">
        <v>47</v>
      </c>
      <c r="E24" s="158" t="s">
        <v>47</v>
      </c>
      <c r="F24" s="158" t="s">
        <v>47</v>
      </c>
      <c r="G24" s="158" t="s">
        <v>47</v>
      </c>
      <c r="H24" s="162">
        <v>11.920000000000002</v>
      </c>
      <c r="I24" s="163">
        <v>238.40000000000003</v>
      </c>
    </row>
    <row r="25" spans="1:9">
      <c r="A25" s="158" t="s">
        <v>6130</v>
      </c>
      <c r="B25" s="158" t="s">
        <v>47</v>
      </c>
      <c r="C25" s="158">
        <v>1</v>
      </c>
      <c r="D25" s="158" t="s">
        <v>6107</v>
      </c>
      <c r="E25" s="158" t="s">
        <v>6108</v>
      </c>
      <c r="F25" s="158" t="s">
        <v>6104</v>
      </c>
      <c r="G25" s="158" t="s">
        <v>47</v>
      </c>
      <c r="H25" s="162">
        <v>45.6</v>
      </c>
      <c r="I25" s="163">
        <v>410.40000000000003</v>
      </c>
    </row>
    <row r="26" spans="1:9">
      <c r="A26" s="158" t="s">
        <v>6131</v>
      </c>
      <c r="B26" s="158">
        <v>55</v>
      </c>
      <c r="C26" s="158" t="s">
        <v>47</v>
      </c>
      <c r="D26" s="158" t="s">
        <v>47</v>
      </c>
      <c r="E26" s="158" t="s">
        <v>47</v>
      </c>
      <c r="F26" s="158" t="s">
        <v>47</v>
      </c>
      <c r="G26" s="158" t="s">
        <v>47</v>
      </c>
      <c r="H26" s="162">
        <v>11.920000000000002</v>
      </c>
      <c r="I26" s="163">
        <v>655.60000000000014</v>
      </c>
    </row>
    <row r="27" spans="1:9">
      <c r="A27" s="158" t="s">
        <v>6132</v>
      </c>
      <c r="B27" s="158">
        <v>90</v>
      </c>
      <c r="C27" s="158" t="s">
        <v>47</v>
      </c>
      <c r="D27" s="158" t="s">
        <v>47</v>
      </c>
      <c r="E27" s="158" t="s">
        <v>47</v>
      </c>
      <c r="F27" s="158" t="s">
        <v>47</v>
      </c>
      <c r="G27" s="158" t="s">
        <v>47</v>
      </c>
      <c r="H27" s="162">
        <v>11.920000000000002</v>
      </c>
      <c r="I27" s="163">
        <v>1072.8000000000002</v>
      </c>
    </row>
    <row r="28" spans="1:9">
      <c r="A28" s="158" t="s">
        <v>6133</v>
      </c>
      <c r="B28" s="158">
        <v>130</v>
      </c>
      <c r="C28" s="158" t="s">
        <v>47</v>
      </c>
      <c r="D28" s="158" t="s">
        <v>47</v>
      </c>
      <c r="E28" s="158" t="s">
        <v>47</v>
      </c>
      <c r="F28" s="158" t="s">
        <v>47</v>
      </c>
      <c r="G28" s="158" t="s">
        <v>47</v>
      </c>
      <c r="H28" s="162">
        <v>11.920000000000002</v>
      </c>
      <c r="I28" s="163">
        <v>1549.6000000000001</v>
      </c>
    </row>
    <row r="29" spans="1:9">
      <c r="A29" s="158" t="s">
        <v>6134</v>
      </c>
      <c r="B29" s="158">
        <v>130</v>
      </c>
      <c r="C29" s="158" t="s">
        <v>47</v>
      </c>
      <c r="D29" s="158" t="s">
        <v>47</v>
      </c>
      <c r="E29" s="158" t="s">
        <v>47</v>
      </c>
      <c r="F29" s="158" t="s">
        <v>47</v>
      </c>
      <c r="G29" s="158" t="s">
        <v>47</v>
      </c>
      <c r="H29" s="162">
        <v>11.920000000000002</v>
      </c>
      <c r="I29" s="163">
        <v>1549.6000000000001</v>
      </c>
    </row>
    <row r="30" spans="1:9">
      <c r="A30" s="158" t="s">
        <v>6135</v>
      </c>
      <c r="B30" s="158">
        <v>25</v>
      </c>
      <c r="C30" s="158" t="s">
        <v>47</v>
      </c>
      <c r="D30" s="158" t="s">
        <v>47</v>
      </c>
      <c r="E30" s="158" t="s">
        <v>47</v>
      </c>
      <c r="F30" s="158" t="s">
        <v>47</v>
      </c>
      <c r="G30" s="158" t="s">
        <v>47</v>
      </c>
      <c r="H30" s="162">
        <v>11.920000000000002</v>
      </c>
      <c r="I30" s="163">
        <v>298.00000000000006</v>
      </c>
    </row>
    <row r="31" spans="1:9">
      <c r="A31" s="158" t="s">
        <v>6136</v>
      </c>
      <c r="B31" s="158">
        <v>10</v>
      </c>
      <c r="C31" s="158" t="s">
        <v>47</v>
      </c>
      <c r="D31" s="158" t="s">
        <v>47</v>
      </c>
      <c r="E31" s="158" t="s">
        <v>47</v>
      </c>
      <c r="F31" s="158" t="s">
        <v>47</v>
      </c>
      <c r="G31" s="158" t="s">
        <v>47</v>
      </c>
      <c r="H31" s="162">
        <v>11.920000000000002</v>
      </c>
      <c r="I31" s="163">
        <v>119.20000000000002</v>
      </c>
    </row>
    <row r="32" spans="1:9">
      <c r="A32" s="158" t="s">
        <v>6137</v>
      </c>
      <c r="B32" s="158" t="s">
        <v>47</v>
      </c>
      <c r="C32" s="158" t="s">
        <v>47</v>
      </c>
      <c r="D32" s="158" t="s">
        <v>47</v>
      </c>
      <c r="E32" s="158" t="s">
        <v>47</v>
      </c>
      <c r="F32" s="158" t="s">
        <v>6104</v>
      </c>
      <c r="G32" s="158" t="s">
        <v>47</v>
      </c>
      <c r="H32" s="162">
        <v>10.32</v>
      </c>
      <c r="I32" s="163">
        <v>10.32</v>
      </c>
    </row>
    <row r="33" spans="1:9">
      <c r="A33" s="158" t="s">
        <v>6138</v>
      </c>
      <c r="B33" s="158" t="s">
        <v>47</v>
      </c>
      <c r="C33" s="158" t="s">
        <v>47</v>
      </c>
      <c r="D33" s="158" t="s">
        <v>6103</v>
      </c>
      <c r="E33" s="158" t="s">
        <v>47</v>
      </c>
      <c r="F33" s="158" t="s">
        <v>47</v>
      </c>
      <c r="G33" s="158" t="s">
        <v>47</v>
      </c>
      <c r="H33" s="162">
        <v>10.32</v>
      </c>
      <c r="I33" s="163">
        <v>20.64</v>
      </c>
    </row>
    <row r="34" spans="1:9">
      <c r="A34" s="158" t="s">
        <v>6139</v>
      </c>
      <c r="B34" s="158" t="s">
        <v>47</v>
      </c>
      <c r="C34" s="158" t="s">
        <v>47</v>
      </c>
      <c r="D34" s="158" t="s">
        <v>6104</v>
      </c>
      <c r="E34" s="158" t="s">
        <v>6108</v>
      </c>
      <c r="F34" s="158" t="s">
        <v>6107</v>
      </c>
      <c r="G34" s="158" t="s">
        <v>47</v>
      </c>
      <c r="H34" s="162">
        <v>27.12</v>
      </c>
      <c r="I34" s="163">
        <v>216.96</v>
      </c>
    </row>
    <row r="35" spans="1:9">
      <c r="A35" s="158" t="s">
        <v>6140</v>
      </c>
      <c r="B35" s="158" t="s">
        <v>47</v>
      </c>
      <c r="C35" s="158" t="s">
        <v>47</v>
      </c>
      <c r="D35" s="158" t="s">
        <v>6103</v>
      </c>
      <c r="E35" s="158" t="s">
        <v>47</v>
      </c>
      <c r="F35" s="158" t="s">
        <v>47</v>
      </c>
      <c r="G35" s="158" t="s">
        <v>47</v>
      </c>
      <c r="H35" s="162">
        <v>18.32</v>
      </c>
      <c r="I35" s="163">
        <v>36.64</v>
      </c>
    </row>
    <row r="36" spans="1:9">
      <c r="A36" s="158" t="s">
        <v>6141</v>
      </c>
      <c r="B36" s="158" t="s">
        <v>47</v>
      </c>
      <c r="C36" s="158">
        <v>2</v>
      </c>
      <c r="D36" s="158" t="s">
        <v>6109</v>
      </c>
      <c r="E36" s="158" t="s">
        <v>6142</v>
      </c>
      <c r="F36" s="158" t="s">
        <v>6109</v>
      </c>
      <c r="G36" s="158" t="s">
        <v>6103</v>
      </c>
      <c r="H36" s="162">
        <v>18.32</v>
      </c>
      <c r="I36" s="163">
        <v>384.72</v>
      </c>
    </row>
    <row r="37" spans="1:9">
      <c r="A37" s="158" t="s">
        <v>6143</v>
      </c>
      <c r="B37" s="158" t="s">
        <v>47</v>
      </c>
      <c r="C37" s="158">
        <v>2</v>
      </c>
      <c r="D37" s="158" t="s">
        <v>6109</v>
      </c>
      <c r="E37" s="158" t="s">
        <v>6142</v>
      </c>
      <c r="F37" s="158" t="s">
        <v>6109</v>
      </c>
      <c r="G37" s="158" t="s">
        <v>6103</v>
      </c>
      <c r="H37" s="162">
        <v>18.32</v>
      </c>
      <c r="I37" s="163">
        <v>384.72</v>
      </c>
    </row>
    <row r="38" spans="1:9">
      <c r="A38" s="158" t="s">
        <v>6144</v>
      </c>
      <c r="B38" s="158" t="s">
        <v>47</v>
      </c>
      <c r="C38" s="158">
        <v>1</v>
      </c>
      <c r="D38" s="158" t="s">
        <v>6108</v>
      </c>
      <c r="E38" s="158" t="s">
        <v>6145</v>
      </c>
      <c r="F38" s="158" t="s">
        <v>6108</v>
      </c>
      <c r="G38" s="158" t="s">
        <v>6104</v>
      </c>
      <c r="H38" s="162">
        <v>30.32</v>
      </c>
      <c r="I38" s="163">
        <v>485.12</v>
      </c>
    </row>
    <row r="39" spans="1:9">
      <c r="A39" s="158" t="s">
        <v>6146</v>
      </c>
      <c r="B39" s="158">
        <v>6</v>
      </c>
      <c r="C39" s="158" t="s">
        <v>47</v>
      </c>
      <c r="D39" s="158" t="s">
        <v>47</v>
      </c>
      <c r="E39" s="158" t="s">
        <v>47</v>
      </c>
      <c r="F39" s="158" t="s">
        <v>47</v>
      </c>
      <c r="G39" s="158" t="s">
        <v>47</v>
      </c>
      <c r="H39" s="162">
        <v>23.92</v>
      </c>
      <c r="I39" s="163">
        <v>143.52000000000001</v>
      </c>
    </row>
  </sheetData>
  <conditionalFormatting sqref="A1:I1048576">
    <cfRule type="expression" dxfId="0" priority="1">
      <formula>IF($A1&lt;&gt;"",TRUE,FALSE)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63</vt:i4>
      </vt:variant>
    </vt:vector>
  </HeadingPairs>
  <TitlesOfParts>
    <vt:vector size="72" baseType="lpstr">
      <vt:lpstr>Table</vt:lpstr>
      <vt:lpstr>Settings</vt:lpstr>
      <vt:lpstr>MaterialsTranslate</vt:lpstr>
      <vt:lpstr>MaterialsTypes</vt:lpstr>
      <vt:lpstr>Colors</vt:lpstr>
      <vt:lpstr>Категории</vt:lpstr>
      <vt:lpstr>1C</vt:lpstr>
      <vt:lpstr>Manufactures</vt:lpstr>
      <vt:lpstr>Invoice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2022-02-14T10:04:24Z</dcterms:modified>
</cp:coreProperties>
</file>