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984"/>
  </bookViews>
  <sheets>
    <sheet name="TÜM UÇAK" sheetId="1" r:id="rId1"/>
    <sheet name="YOLCU" sheetId="2" r:id="rId2"/>
    <sheet name="TİCARİ UÇAK" sheetId="3" r:id="rId3"/>
    <sheet name="YÜK " sheetId="4" r:id="rId4"/>
  </sheets>
  <definedNames>
    <definedName name="_xlnm.Print_Area" localSheetId="0">'TÜM UÇAK'!$A$1:$J$67</definedName>
  </definedNames>
  <calcPr calcId="144525"/>
</workbook>
</file>

<file path=xl/sharedStrings.xml><?xml version="1.0" encoding="utf-8"?>
<sst xmlns="http://schemas.openxmlformats.org/spreadsheetml/2006/main" count="528" uniqueCount="86">
  <si>
    <t xml:space="preserve">   TÜM UÇAK TRAFİĞİ</t>
  </si>
  <si>
    <t xml:space="preserve">Havalimanları </t>
  </si>
  <si>
    <t>2020 OCAK SONU
(Kesin Olmayan)</t>
  </si>
  <si>
    <t>2021 OCAK SONU
(Kesin Olmayan)</t>
  </si>
  <si>
    <t xml:space="preserve"> 2021/2020 (%)</t>
  </si>
  <si>
    <t>İç Hat</t>
  </si>
  <si>
    <t>Dış Hat</t>
  </si>
  <si>
    <t>Toplam</t>
  </si>
  <si>
    <t>İstanbul Atatürk</t>
  </si>
  <si>
    <t>İstanbul(*)</t>
  </si>
  <si>
    <t>İstanbul Sabiha Gökçen(*)</t>
  </si>
  <si>
    <t>Ankara Esenboğa</t>
  </si>
  <si>
    <t>İzmir Adnan Menderes</t>
  </si>
  <si>
    <t>Antalya</t>
  </si>
  <si>
    <t>Gazipaşa Alanya(*)</t>
  </si>
  <si>
    <t>Muğla Dalaman</t>
  </si>
  <si>
    <t>Muğla Milas-Bodrum</t>
  </si>
  <si>
    <t>Adana</t>
  </si>
  <si>
    <t>Trabzon</t>
  </si>
  <si>
    <t>Erzurum</t>
  </si>
  <si>
    <t>Gaziantep</t>
  </si>
  <si>
    <t>Adıyaman</t>
  </si>
  <si>
    <t>Ağrı Ahmed-i Hani</t>
  </si>
  <si>
    <t>Amasya Merzifon</t>
  </si>
  <si>
    <t>Aydın Çıldır(*)</t>
  </si>
  <si>
    <t>Balıkesir Koca Seyit</t>
  </si>
  <si>
    <t>Balıkesir Merkez</t>
  </si>
  <si>
    <t>Batman</t>
  </si>
  <si>
    <t>Bingöl</t>
  </si>
  <si>
    <t>Bursa Yenişehir</t>
  </si>
  <si>
    <t>Çanakkale</t>
  </si>
  <si>
    <t>Çanakkale Gökçeada</t>
  </si>
  <si>
    <t>Denizli Çardak</t>
  </si>
  <si>
    <t>Diyarbakır</t>
  </si>
  <si>
    <t>Elazığ</t>
  </si>
  <si>
    <t>Erzincan</t>
  </si>
  <si>
    <t>Eskişehir Hasan Polatkan(*)</t>
  </si>
  <si>
    <t>Hakkari Yüksekova Selahaddin Eyyubi</t>
  </si>
  <si>
    <t>Hatay</t>
  </si>
  <si>
    <t>Iğdır Şehit Bülent Aydın</t>
  </si>
  <si>
    <t>Isparta Süleyman Demirel</t>
  </si>
  <si>
    <t>Kahramanmaraş</t>
  </si>
  <si>
    <t>Kars Harakani</t>
  </si>
  <si>
    <t>Kastamonu</t>
  </si>
  <si>
    <t>Kayseri</t>
  </si>
  <si>
    <t>Kocaeli Cengiz Topel</t>
  </si>
  <si>
    <t>Konya</t>
  </si>
  <si>
    <t>Malatya</t>
  </si>
  <si>
    <t>Mardin</t>
  </si>
  <si>
    <t xml:space="preserve">Muş Sultan Alparslan </t>
  </si>
  <si>
    <t>Kapadokya</t>
  </si>
  <si>
    <t>Ordu-Giresun</t>
  </si>
  <si>
    <t>Samsun Çarşamba</t>
  </si>
  <si>
    <t>Siirt</t>
  </si>
  <si>
    <t>Sinop</t>
  </si>
  <si>
    <t>Sivas Nuri Demirağ</t>
  </si>
  <si>
    <t>Şanlıurfa GAP</t>
  </si>
  <si>
    <t>Şırnak Şerafettin Elçi</t>
  </si>
  <si>
    <t>Tekirdağ Çorlu Atatürk</t>
  </si>
  <si>
    <t>Tokat</t>
  </si>
  <si>
    <t>Uşak</t>
  </si>
  <si>
    <t>Van Ferit Melen</t>
  </si>
  <si>
    <t>Zafer(*)</t>
  </si>
  <si>
    <t>Zonguldak Çaycuma(*)</t>
  </si>
  <si>
    <t>DHMİ TOPLAMI</t>
  </si>
  <si>
    <t>TÜRKİYE GENELİ</t>
  </si>
  <si>
    <t>OVERFLIGHT</t>
  </si>
  <si>
    <t>TÜRKİYE GENELİ OVERFLIGHT DAHİL</t>
  </si>
  <si>
    <t>(*)İşaretli havalimanlarından  Zonguldak Çaycuma,Gazipaşa Alanya,Zafer ve Aydın Çıldır Havalimanları DHMİ denetimli özel şirket tarafından işletilmektedir. İstanbul Sabiha Gökçen Havalimanı Savunma Sanayii Başkanlığı denetiminde özel şirket tarafından,Eskişehir Hasan Polatkan Havalimanı, Eskişehir Teknik Üniversitesi tarafından, İstanbul Havalimanı DHMİ denetimi ve gözetimi altında özel şirket tarafından işletilmekte olduğundan DHMİ toplamında hariç tutulmuştur.</t>
  </si>
  <si>
    <t>(**) Yıl içerisinde geçmiş aylarda yapılan revizeler mevcut ay verilerine yansıtılmıştır.</t>
  </si>
  <si>
    <t>2020 ŞUBAT SONU
(Kesin Olmayan)</t>
  </si>
  <si>
    <t>2021 ŞUBAT SONU
(Kesin Olmayan)</t>
  </si>
  <si>
    <t xml:space="preserve">2020 MART SONU
</t>
  </si>
  <si>
    <t>2021 MART SONU
(Kesin Olmayan)</t>
  </si>
  <si>
    <t xml:space="preserve">2020 NİSAN SONU
</t>
  </si>
  <si>
    <t>2021 NİSAN SONU
(Kesin Olmayan)</t>
  </si>
  <si>
    <t>Erzincan Yıldırım Akbulut</t>
  </si>
  <si>
    <t>YOLCU TRAFİĞİ (Gelen-Giden)</t>
  </si>
  <si>
    <t xml:space="preserve"> 2020/2019 (%)</t>
  </si>
  <si>
    <t>DHMİ DİREKT TRANSİT</t>
  </si>
  <si>
    <t>DİĞER DİREKT TRANSİT</t>
  </si>
  <si>
    <t>TÜRKİYE GENELİ DİREKT TRANSİT</t>
  </si>
  <si>
    <t>TÜRKİYE GENELİ DİREKT TRANSİT DAHİL</t>
  </si>
  <si>
    <t xml:space="preserve">   TİCARİ  UÇAK TRAFİĞİ</t>
  </si>
  <si>
    <t>YÜK TRAFİĞİ ( Bagaj+Kargo+Posta) (TON)</t>
  </si>
  <si>
    <t xml:space="preserve"> </t>
  </si>
</sst>
</file>

<file path=xl/styles.xml><?xml version="1.0" encoding="utf-8"?>
<styleSheet xmlns="http://schemas.openxmlformats.org/spreadsheetml/2006/main">
  <numFmts count="8">
    <numFmt numFmtId="42" formatCode="_(&quot;$&quot;* #,##0_);_(&quot;$&quot;* \(#,##0\);_(&quot;$&quot;* &quot;-&quot;_);_(@_)"/>
    <numFmt numFmtId="44" formatCode="_(&quot;$&quot;* #,##0.00_);_(&quot;$&quot;* \(#,##0.00\);_(&quot;$&quot;* &quot;-&quot;??_);_(@_)"/>
    <numFmt numFmtId="176" formatCode="#,##0_ ;\-#,##0\ "/>
    <numFmt numFmtId="177" formatCode="_ * #,##0.00_ ;_ * \-#,##0.00_ ;_ * &quot;-&quot;??_ ;_ @_ "/>
    <numFmt numFmtId="178" formatCode="_-* #,##0\ _T_L_-;\-* #,##0\ _T_L_-;_-* &quot;-&quot;??\ _T_L_-;_-@_-"/>
    <numFmt numFmtId="179" formatCode="#,##0.0"/>
    <numFmt numFmtId="180" formatCode="_ * #,##0_ ;_ * \-#,##0_ ;_ * &quot;-&quot;_ ;_ @_ "/>
    <numFmt numFmtId="181" formatCode="_-* #,##0.00\ _T_L_-;\-* #,##0.00\ _T_L_-;_-* &quot;-&quot;??\ _T_L_-;_-@_-"/>
  </numFmts>
  <fonts count="32">
    <font>
      <sz val="11"/>
      <color theme="1"/>
      <name val="Calibri"/>
      <charset val="162"/>
      <scheme val="minor"/>
    </font>
    <font>
      <b/>
      <sz val="11"/>
      <color theme="1"/>
      <name val="Tahoma"/>
      <charset val="162"/>
    </font>
    <font>
      <b/>
      <sz val="11"/>
      <color indexed="9"/>
      <name val="Tahoma"/>
      <charset val="162"/>
    </font>
    <font>
      <b/>
      <sz val="10"/>
      <color indexed="9"/>
      <name val="Tahoma"/>
      <charset val="162"/>
    </font>
    <font>
      <b/>
      <sz val="8"/>
      <color indexed="8"/>
      <name val="Tahoma"/>
      <charset val="162"/>
    </font>
    <font>
      <b/>
      <sz val="9.5"/>
      <color indexed="8"/>
      <name val="Tahoma"/>
      <charset val="162"/>
    </font>
    <font>
      <b/>
      <sz val="9.5"/>
      <color indexed="10"/>
      <name val="Tahoma"/>
      <charset val="162"/>
    </font>
    <font>
      <b/>
      <sz val="10"/>
      <color theme="0"/>
      <name val="Tahoma"/>
      <charset val="162"/>
    </font>
    <font>
      <b/>
      <sz val="9.5"/>
      <color indexed="9"/>
      <name val="Tahoma"/>
      <charset val="162"/>
    </font>
    <font>
      <b/>
      <sz val="9.5"/>
      <color theme="0"/>
      <name val="Tahoma"/>
      <charset val="162"/>
    </font>
    <font>
      <b/>
      <sz val="11"/>
      <color rgb="FF3F3F3F"/>
      <name val="Calibri"/>
      <charset val="0"/>
      <scheme val="minor"/>
    </font>
    <font>
      <sz val="11"/>
      <color rgb="FF3F3F76"/>
      <name val="Calibri"/>
      <charset val="0"/>
      <scheme val="minor"/>
    </font>
    <font>
      <b/>
      <sz val="11"/>
      <color theme="3"/>
      <name val="Calibri"/>
      <charset val="134"/>
      <scheme val="minor"/>
    </font>
    <font>
      <sz val="11"/>
      <color rgb="FFFF0000"/>
      <name val="Calibri"/>
      <charset val="0"/>
      <scheme val="minor"/>
    </font>
    <font>
      <u/>
      <sz val="11"/>
      <color rgb="FF800080"/>
      <name val="Calibri"/>
      <charset val="0"/>
      <scheme val="minor"/>
    </font>
    <font>
      <u/>
      <sz val="11"/>
      <color rgb="FF0000FF"/>
      <name val="Calibri"/>
      <charset val="0"/>
      <scheme val="minor"/>
    </font>
    <font>
      <sz val="11"/>
      <color theme="1"/>
      <name val="Calibri"/>
      <charset val="134"/>
      <scheme val="minor"/>
    </font>
    <font>
      <b/>
      <sz val="13"/>
      <color theme="3"/>
      <name val="Calibri"/>
      <charset val="134"/>
      <scheme val="minor"/>
    </font>
    <font>
      <sz val="11"/>
      <color theme="0"/>
      <name val="Calibri"/>
      <charset val="0"/>
      <scheme val="minor"/>
    </font>
    <font>
      <sz val="11"/>
      <color theme="1"/>
      <name val="Calibri"/>
      <charset val="0"/>
      <scheme val="minor"/>
    </font>
    <font>
      <sz val="10"/>
      <name val="Arial Tur"/>
      <charset val="162"/>
    </font>
    <font>
      <sz val="11"/>
      <color rgb="FF9C6500"/>
      <name val="Calibri"/>
      <charset val="0"/>
      <scheme val="minor"/>
    </font>
    <font>
      <sz val="11"/>
      <color rgb="FFFA7D00"/>
      <name val="Calibri"/>
      <charset val="0"/>
      <scheme val="minor"/>
    </font>
    <font>
      <b/>
      <sz val="11"/>
      <color rgb="FFFA7D00"/>
      <name val="Calibri"/>
      <charset val="0"/>
      <scheme val="minor"/>
    </font>
    <font>
      <sz val="11"/>
      <color rgb="FF006100"/>
      <name val="Calibri"/>
      <charset val="0"/>
      <scheme val="minor"/>
    </font>
    <font>
      <b/>
      <sz val="11"/>
      <color rgb="FFFFFFFF"/>
      <name val="Calibri"/>
      <charset val="0"/>
      <scheme val="minor"/>
    </font>
    <font>
      <b/>
      <sz val="15"/>
      <color theme="3"/>
      <name val="Calibri"/>
      <charset val="134"/>
      <scheme val="minor"/>
    </font>
    <font>
      <i/>
      <sz val="11"/>
      <color rgb="FF7F7F7F"/>
      <name val="Calibri"/>
      <charset val="0"/>
      <scheme val="minor"/>
    </font>
    <font>
      <b/>
      <sz val="18"/>
      <color theme="3"/>
      <name val="Calibri"/>
      <charset val="134"/>
      <scheme val="minor"/>
    </font>
    <font>
      <sz val="11"/>
      <color theme="0"/>
      <name val="Calibri"/>
      <charset val="162"/>
      <scheme val="minor"/>
    </font>
    <font>
      <sz val="11"/>
      <color rgb="FF9C0006"/>
      <name val="Calibri"/>
      <charset val="0"/>
      <scheme val="minor"/>
    </font>
    <font>
      <b/>
      <sz val="11"/>
      <color theme="1"/>
      <name val="Calibri"/>
      <charset val="0"/>
      <scheme val="minor"/>
    </font>
  </fonts>
  <fills count="41">
    <fill>
      <patternFill patternType="none"/>
    </fill>
    <fill>
      <patternFill patternType="gray125"/>
    </fill>
    <fill>
      <patternFill patternType="solid">
        <fgColor theme="6" tint="0.399975585192419"/>
        <bgColor indexed="64"/>
      </patternFill>
    </fill>
    <fill>
      <patternFill patternType="solid">
        <fgColor rgb="FFC00000"/>
        <bgColor indexed="64"/>
      </patternFill>
    </fill>
    <fill>
      <patternFill patternType="solid">
        <fgColor theme="0"/>
        <bgColor indexed="31"/>
      </patternFill>
    </fill>
    <fill>
      <patternFill patternType="solid">
        <fgColor theme="0"/>
        <bgColor indexed="64"/>
      </patternFill>
    </fill>
    <fill>
      <patternFill patternType="solid">
        <fgColor theme="6" tint="-0.499984740745262"/>
        <bgColor indexed="31"/>
      </patternFill>
    </fill>
    <fill>
      <patternFill patternType="solid">
        <fgColor theme="6" tint="-0.499984740745262"/>
        <bgColor indexed="64"/>
      </patternFill>
    </fill>
    <fill>
      <patternFill patternType="solid">
        <fgColor rgb="FFC00000"/>
        <bgColor indexed="9"/>
      </patternFill>
    </fill>
    <fill>
      <patternFill patternType="solid">
        <fgColor theme="3" tint="-0.499984740745262"/>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599993896298105"/>
        <bgColor indexed="64"/>
      </patternFill>
    </fill>
  </fills>
  <borders count="22">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thin">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xf numFmtId="0" fontId="19" fillId="40" borderId="0" applyNumberFormat="0" applyBorder="0" applyAlignment="0" applyProtection="0">
      <alignment vertical="center"/>
    </xf>
    <xf numFmtId="177" fontId="16" fillId="0" borderId="0" applyFont="0" applyFill="0" applyBorder="0" applyAlignment="0" applyProtection="0">
      <alignment vertical="center"/>
    </xf>
    <xf numFmtId="180" fontId="16" fillId="0" borderId="0" applyFont="0" applyFill="0" applyBorder="0" applyAlignment="0" applyProtection="0">
      <alignment vertical="center"/>
    </xf>
    <xf numFmtId="42"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0" fontId="25" fillId="25" borderId="18" applyNumberFormat="0" applyAlignment="0" applyProtection="0">
      <alignment vertical="center"/>
    </xf>
    <xf numFmtId="0" fontId="17" fillId="0" borderId="16" applyNumberFormat="0" applyFill="0" applyAlignment="0" applyProtection="0">
      <alignment vertical="center"/>
    </xf>
    <xf numFmtId="0" fontId="16" fillId="26" borderId="20" applyNumberFormat="0" applyFont="0" applyAlignment="0" applyProtection="0">
      <alignment vertical="center"/>
    </xf>
    <xf numFmtId="0" fontId="15" fillId="0" borderId="0" applyNumberFormat="0" applyFill="0" applyBorder="0" applyAlignment="0" applyProtection="0">
      <alignment vertical="center"/>
    </xf>
    <xf numFmtId="0" fontId="18" fillId="39" borderId="0" applyNumberFormat="0" applyBorder="0" applyAlignment="0" applyProtection="0">
      <alignment vertical="center"/>
    </xf>
    <xf numFmtId="0" fontId="14" fillId="0" borderId="0" applyNumberFormat="0" applyFill="0" applyBorder="0" applyAlignment="0" applyProtection="0">
      <alignment vertical="center"/>
    </xf>
    <xf numFmtId="0" fontId="19" fillId="24" borderId="0" applyNumberFormat="0" applyBorder="0" applyAlignment="0" applyProtection="0">
      <alignment vertical="center"/>
    </xf>
    <xf numFmtId="0" fontId="13" fillId="0" borderId="0" applyNumberFormat="0" applyFill="0" applyBorder="0" applyAlignment="0" applyProtection="0">
      <alignment vertical="center"/>
    </xf>
    <xf numFmtId="0" fontId="19" fillId="23" borderId="0" applyNumberFormat="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16" applyNumberFormat="0" applyFill="0" applyAlignment="0" applyProtection="0">
      <alignment vertical="center"/>
    </xf>
    <xf numFmtId="0" fontId="12" fillId="0" borderId="19" applyNumberFormat="0" applyFill="0" applyAlignment="0" applyProtection="0">
      <alignment vertical="center"/>
    </xf>
    <xf numFmtId="0" fontId="12" fillId="0" borderId="0" applyNumberFormat="0" applyFill="0" applyBorder="0" applyAlignment="0" applyProtection="0">
      <alignment vertical="center"/>
    </xf>
    <xf numFmtId="181" fontId="20" fillId="0" borderId="0" applyFont="0" applyFill="0" applyBorder="0" applyAlignment="0" applyProtection="0"/>
    <xf numFmtId="0" fontId="11" fillId="11" borderId="15" applyNumberFormat="0" applyAlignment="0" applyProtection="0">
      <alignment vertical="center"/>
    </xf>
    <xf numFmtId="0" fontId="18" fillId="22" borderId="0" applyNumberFormat="0" applyBorder="0" applyAlignment="0" applyProtection="0">
      <alignment vertical="center"/>
    </xf>
    <xf numFmtId="0" fontId="24" fillId="21" borderId="0" applyNumberFormat="0" applyBorder="0" applyAlignment="0" applyProtection="0">
      <alignment vertical="center"/>
    </xf>
    <xf numFmtId="0" fontId="10" fillId="10" borderId="14" applyNumberFormat="0" applyAlignment="0" applyProtection="0">
      <alignment vertical="center"/>
    </xf>
    <xf numFmtId="0" fontId="19" fillId="20" borderId="0" applyNumberFormat="0" applyBorder="0" applyAlignment="0" applyProtection="0">
      <alignment vertical="center"/>
    </xf>
    <xf numFmtId="0" fontId="23" fillId="10" borderId="15" applyNumberFormat="0" applyAlignment="0" applyProtection="0">
      <alignment vertical="center"/>
    </xf>
    <xf numFmtId="0" fontId="22" fillId="0" borderId="17" applyNumberFormat="0" applyFill="0" applyAlignment="0" applyProtection="0">
      <alignment vertical="center"/>
    </xf>
    <xf numFmtId="0" fontId="31" fillId="0" borderId="21" applyNumberFormat="0" applyFill="0" applyAlignment="0" applyProtection="0">
      <alignment vertical="center"/>
    </xf>
    <xf numFmtId="0" fontId="30" fillId="38" borderId="0" applyNumberFormat="0" applyBorder="0" applyAlignment="0" applyProtection="0">
      <alignment vertical="center"/>
    </xf>
    <xf numFmtId="0" fontId="21" fillId="19" borderId="0" applyNumberFormat="0" applyBorder="0" applyAlignment="0" applyProtection="0">
      <alignment vertical="center"/>
    </xf>
    <xf numFmtId="0" fontId="29" fillId="37" borderId="0" applyNumberFormat="0" applyBorder="0" applyAlignment="0" applyProtection="0"/>
    <xf numFmtId="0" fontId="20" fillId="0" borderId="0"/>
    <xf numFmtId="0" fontId="19" fillId="36" borderId="0" applyNumberFormat="0" applyBorder="0" applyAlignment="0" applyProtection="0">
      <alignment vertical="center"/>
    </xf>
    <xf numFmtId="0" fontId="18" fillId="35" borderId="0" applyNumberFormat="0" applyBorder="0" applyAlignment="0" applyProtection="0">
      <alignment vertical="center"/>
    </xf>
    <xf numFmtId="0" fontId="18" fillId="18" borderId="0" applyNumberFormat="0" applyBorder="0" applyAlignment="0" applyProtection="0">
      <alignment vertical="center"/>
    </xf>
    <xf numFmtId="0" fontId="19" fillId="34" borderId="0" applyNumberFormat="0" applyBorder="0" applyAlignment="0" applyProtection="0">
      <alignment vertical="center"/>
    </xf>
    <xf numFmtId="0" fontId="19" fillId="17" borderId="0" applyNumberFormat="0" applyBorder="0" applyAlignment="0" applyProtection="0">
      <alignment vertical="center"/>
    </xf>
    <xf numFmtId="0" fontId="18" fillId="33" borderId="0" applyNumberFormat="0" applyBorder="0" applyAlignment="0" applyProtection="0">
      <alignment vertical="center"/>
    </xf>
    <xf numFmtId="0" fontId="18" fillId="32" borderId="0" applyNumberFormat="0" applyBorder="0" applyAlignment="0" applyProtection="0">
      <alignment vertical="center"/>
    </xf>
    <xf numFmtId="0" fontId="19" fillId="31" borderId="0" applyNumberFormat="0" applyBorder="0" applyAlignment="0" applyProtection="0">
      <alignment vertical="center"/>
    </xf>
    <xf numFmtId="0" fontId="29" fillId="30" borderId="0" applyNumberFormat="0" applyBorder="0" applyAlignment="0" applyProtection="0"/>
    <xf numFmtId="0" fontId="19" fillId="16" borderId="0" applyNumberFormat="0" applyBorder="0" applyAlignment="0" applyProtection="0">
      <alignment vertical="center"/>
    </xf>
    <xf numFmtId="0" fontId="19" fillId="29" borderId="0" applyNumberFormat="0" applyBorder="0" applyAlignment="0" applyProtection="0">
      <alignment vertical="center"/>
    </xf>
    <xf numFmtId="0" fontId="18" fillId="15" borderId="0" applyNumberFormat="0" applyBorder="0" applyAlignment="0" applyProtection="0">
      <alignment vertical="center"/>
    </xf>
    <xf numFmtId="0" fontId="19" fillId="14" borderId="0" applyNumberFormat="0" applyBorder="0" applyAlignment="0" applyProtection="0">
      <alignment vertical="center"/>
    </xf>
    <xf numFmtId="0" fontId="18" fillId="13" borderId="0" applyNumberFormat="0" applyBorder="0" applyAlignment="0" applyProtection="0">
      <alignment vertical="center"/>
    </xf>
    <xf numFmtId="0" fontId="18" fillId="28" borderId="0" applyNumberFormat="0" applyBorder="0" applyAlignment="0" applyProtection="0">
      <alignment vertical="center"/>
    </xf>
    <xf numFmtId="0" fontId="19" fillId="27" borderId="0" applyNumberFormat="0" applyBorder="0" applyAlignment="0" applyProtection="0">
      <alignment vertical="center"/>
    </xf>
    <xf numFmtId="0" fontId="18" fillId="12" borderId="0" applyNumberFormat="0" applyBorder="0" applyAlignment="0" applyProtection="0">
      <alignment vertical="center"/>
    </xf>
    <xf numFmtId="9" fontId="20" fillId="0" borderId="0" applyFont="0" applyFill="0" applyBorder="0" applyAlignment="0" applyProtection="0"/>
  </cellStyleXfs>
  <cellXfs count="65">
    <xf numFmtId="0" fontId="0" fillId="0" borderId="0" xfId="0"/>
    <xf numFmtId="178" fontId="1" fillId="2" borderId="1" xfId="32" applyNumberFormat="1" applyFont="1" applyFill="1" applyBorder="1" applyAlignment="1">
      <alignment horizontal="center" vertical="center"/>
    </xf>
    <xf numFmtId="178" fontId="1" fillId="2" borderId="2" xfId="32" applyNumberFormat="1" applyFont="1" applyFill="1" applyBorder="1" applyAlignment="1">
      <alignment horizontal="center" vertical="center"/>
    </xf>
    <xf numFmtId="178" fontId="2" fillId="3" borderId="3" xfId="32" applyNumberFormat="1" applyFont="1" applyFill="1" applyBorder="1" applyAlignment="1">
      <alignment horizontal="center" vertical="center"/>
    </xf>
    <xf numFmtId="0" fontId="3" fillId="3" borderId="0" xfId="32" applyFont="1" applyFill="1" applyBorder="1" applyAlignment="1" applyProtection="1">
      <alignment horizontal="center" vertical="center" wrapText="1"/>
    </xf>
    <xf numFmtId="0" fontId="3" fillId="3" borderId="0" xfId="32" applyFont="1" applyFill="1" applyBorder="1" applyAlignment="1" applyProtection="1">
      <alignment horizontal="center" vertical="center"/>
    </xf>
    <xf numFmtId="178" fontId="2" fillId="3" borderId="4" xfId="32" applyNumberFormat="1" applyFont="1" applyFill="1" applyBorder="1" applyAlignment="1">
      <alignment horizontal="center" vertical="center"/>
    </xf>
    <xf numFmtId="2" fontId="3" fillId="3" borderId="5" xfId="32" applyNumberFormat="1" applyFont="1" applyFill="1" applyBorder="1" applyAlignment="1">
      <alignment horizontal="right" vertical="center"/>
    </xf>
    <xf numFmtId="178" fontId="4" fillId="4" borderId="3" xfId="21" applyNumberFormat="1" applyFont="1" applyFill="1" applyBorder="1" applyAlignment="1">
      <alignment horizontal="left"/>
    </xf>
    <xf numFmtId="3" fontId="5" fillId="5" borderId="0" xfId="21" applyNumberFormat="1" applyFont="1" applyFill="1" applyBorder="1" applyAlignment="1">
      <alignment horizontal="right" vertical="center"/>
    </xf>
    <xf numFmtId="3" fontId="6" fillId="5" borderId="0" xfId="21" applyNumberFormat="1" applyFont="1" applyFill="1" applyBorder="1" applyAlignment="1">
      <alignment horizontal="right" vertical="center"/>
    </xf>
    <xf numFmtId="178" fontId="4" fillId="2" borderId="3" xfId="21" applyNumberFormat="1" applyFont="1" applyFill="1" applyBorder="1" applyAlignment="1">
      <alignment horizontal="left"/>
    </xf>
    <xf numFmtId="3" fontId="5" fillId="2" borderId="0" xfId="21" applyNumberFormat="1" applyFont="1" applyFill="1" applyBorder="1" applyAlignment="1">
      <alignment horizontal="right" vertical="center"/>
    </xf>
    <xf numFmtId="3" fontId="6" fillId="2" borderId="0" xfId="21" applyNumberFormat="1" applyFont="1" applyFill="1" applyBorder="1" applyAlignment="1">
      <alignment horizontal="right" vertical="center"/>
    </xf>
    <xf numFmtId="0" fontId="7" fillId="6" borderId="3" xfId="21" applyNumberFormat="1" applyFont="1" applyFill="1" applyBorder="1" applyAlignment="1">
      <alignment horizontal="left" vertical="center"/>
    </xf>
    <xf numFmtId="3" fontId="3" fillId="7" borderId="0" xfId="21" applyNumberFormat="1" applyFont="1" applyFill="1" applyBorder="1" applyAlignment="1">
      <alignment horizontal="right" vertical="center"/>
    </xf>
    <xf numFmtId="179" fontId="3" fillId="7" borderId="0" xfId="51" applyNumberFormat="1" applyFont="1" applyFill="1" applyBorder="1" applyAlignment="1">
      <alignment horizontal="right" vertical="center"/>
    </xf>
    <xf numFmtId="0" fontId="3" fillId="8" borderId="3" xfId="21" applyNumberFormat="1" applyFont="1" applyFill="1" applyBorder="1" applyAlignment="1">
      <alignment horizontal="left" vertical="center"/>
    </xf>
    <xf numFmtId="3" fontId="3" fillId="3" borderId="0" xfId="21" applyNumberFormat="1" applyFont="1" applyFill="1" applyBorder="1" applyAlignment="1">
      <alignment horizontal="right" vertical="center"/>
    </xf>
    <xf numFmtId="179" fontId="3" fillId="3" borderId="0" xfId="51" applyNumberFormat="1" applyFont="1" applyFill="1" applyBorder="1" applyAlignment="1">
      <alignment horizontal="right" vertical="center"/>
    </xf>
    <xf numFmtId="178" fontId="8" fillId="2" borderId="3" xfId="42" applyNumberFormat="1" applyFont="1" applyFill="1" applyBorder="1" applyAlignment="1">
      <alignment vertical="center"/>
    </xf>
    <xf numFmtId="178" fontId="8" fillId="2" borderId="0" xfId="42" applyNumberFormat="1" applyFont="1" applyFill="1" applyBorder="1" applyAlignment="1">
      <alignment vertical="center"/>
    </xf>
    <xf numFmtId="178" fontId="8" fillId="2" borderId="6" xfId="42" applyNumberFormat="1" applyFont="1" applyFill="1" applyBorder="1" applyAlignment="1">
      <alignment vertical="center"/>
    </xf>
    <xf numFmtId="178" fontId="8" fillId="2" borderId="7" xfId="42" applyNumberFormat="1" applyFont="1" applyFill="1" applyBorder="1" applyAlignment="1">
      <alignment vertical="center"/>
    </xf>
    <xf numFmtId="178" fontId="1" fillId="2" borderId="8" xfId="32" applyNumberFormat="1" applyFont="1" applyFill="1" applyBorder="1" applyAlignment="1">
      <alignment horizontal="center" vertical="center"/>
    </xf>
    <xf numFmtId="0" fontId="3" fillId="3" borderId="9" xfId="32" applyFont="1" applyFill="1" applyBorder="1" applyAlignment="1" applyProtection="1">
      <alignment horizontal="center" vertical="center"/>
    </xf>
    <xf numFmtId="2" fontId="3" fillId="3" borderId="10" xfId="32" applyNumberFormat="1" applyFont="1" applyFill="1" applyBorder="1" applyAlignment="1">
      <alignment horizontal="right" vertical="center"/>
    </xf>
    <xf numFmtId="3" fontId="6" fillId="5" borderId="9" xfId="21" applyNumberFormat="1" applyFont="1" applyFill="1" applyBorder="1" applyAlignment="1">
      <alignment horizontal="right" vertical="center"/>
    </xf>
    <xf numFmtId="3" fontId="6" fillId="2" borderId="9" xfId="21" applyNumberFormat="1" applyFont="1" applyFill="1" applyBorder="1" applyAlignment="1">
      <alignment horizontal="right" vertical="center"/>
    </xf>
    <xf numFmtId="178" fontId="8" fillId="2" borderId="9" xfId="42" applyNumberFormat="1" applyFont="1" applyFill="1" applyBorder="1" applyAlignment="1">
      <alignment vertical="center"/>
    </xf>
    <xf numFmtId="178" fontId="8" fillId="2" borderId="11" xfId="42" applyNumberFormat="1" applyFont="1" applyFill="1" applyBorder="1" applyAlignment="1">
      <alignment vertical="center"/>
    </xf>
    <xf numFmtId="0" fontId="0" fillId="0" borderId="2" xfId="0" applyBorder="1" applyAlignment="1">
      <alignment horizontal="left" wrapText="1"/>
    </xf>
    <xf numFmtId="0" fontId="0" fillId="0" borderId="0" xfId="0" applyAlignment="1">
      <alignment vertical="center"/>
    </xf>
    <xf numFmtId="1" fontId="0" fillId="0" borderId="0" xfId="0" applyNumberFormat="1"/>
    <xf numFmtId="3" fontId="8" fillId="7" borderId="0" xfId="21" applyNumberFormat="1" applyFont="1" applyFill="1" applyBorder="1" applyAlignment="1">
      <alignment horizontal="right" vertical="center"/>
    </xf>
    <xf numFmtId="179" fontId="8" fillId="7" borderId="0" xfId="51" applyNumberFormat="1" applyFont="1" applyFill="1" applyBorder="1" applyAlignment="1">
      <alignment horizontal="right" vertical="center"/>
    </xf>
    <xf numFmtId="3" fontId="8" fillId="3" borderId="0" xfId="21" applyNumberFormat="1" applyFont="1" applyFill="1" applyBorder="1" applyAlignment="1">
      <alignment horizontal="right" vertical="center"/>
    </xf>
    <xf numFmtId="179" fontId="8" fillId="3" borderId="0" xfId="51" applyNumberFormat="1" applyFont="1" applyFill="1" applyBorder="1" applyAlignment="1">
      <alignment horizontal="right" vertical="center"/>
    </xf>
    <xf numFmtId="3" fontId="9" fillId="7" borderId="0" xfId="21" applyNumberFormat="1" applyFont="1" applyFill="1" applyBorder="1" applyAlignment="1">
      <alignment horizontal="right" vertical="center"/>
    </xf>
    <xf numFmtId="0" fontId="3" fillId="9" borderId="6" xfId="32" applyNumberFormat="1" applyFont="1" applyFill="1" applyBorder="1" applyAlignment="1">
      <alignment horizontal="left" vertical="center"/>
    </xf>
    <xf numFmtId="176" fontId="8" fillId="9" borderId="0" xfId="42" applyNumberFormat="1" applyFont="1" applyFill="1" applyBorder="1" applyAlignment="1">
      <alignment vertical="center"/>
    </xf>
    <xf numFmtId="179" fontId="8" fillId="9" borderId="7" xfId="42" applyNumberFormat="1" applyFont="1" applyFill="1" applyBorder="1" applyAlignment="1">
      <alignment horizontal="right" vertical="center"/>
    </xf>
    <xf numFmtId="179" fontId="8" fillId="9" borderId="11" xfId="42" applyNumberFormat="1" applyFont="1" applyFill="1" applyBorder="1" applyAlignment="1">
      <alignment horizontal="right" vertical="center"/>
    </xf>
    <xf numFmtId="0" fontId="3" fillId="8" borderId="6" xfId="33" applyNumberFormat="1" applyFont="1" applyFill="1" applyBorder="1" applyAlignment="1">
      <alignment horizontal="left" vertical="center"/>
    </xf>
    <xf numFmtId="3" fontId="8" fillId="3" borderId="12" xfId="33" applyNumberFormat="1" applyFont="1" applyFill="1" applyBorder="1" applyAlignment="1">
      <alignment horizontal="right"/>
    </xf>
    <xf numFmtId="3" fontId="8" fillId="3" borderId="12" xfId="33" applyNumberFormat="1" applyFont="1" applyFill="1" applyBorder="1" applyAlignment="1"/>
    <xf numFmtId="179" fontId="8" fillId="3" borderId="12" xfId="33" applyNumberFormat="1" applyFont="1" applyFill="1" applyBorder="1" applyAlignment="1">
      <alignment horizontal="right"/>
    </xf>
    <xf numFmtId="179" fontId="8" fillId="3" borderId="13" xfId="33" applyNumberFormat="1" applyFont="1" applyFill="1" applyBorder="1" applyAlignment="1">
      <alignment horizontal="right"/>
    </xf>
    <xf numFmtId="178" fontId="2" fillId="3" borderId="3" xfId="32" applyNumberFormat="1" applyFont="1" applyFill="1" applyBorder="1" applyAlignment="1">
      <alignment horizontal="left" vertical="center"/>
    </xf>
    <xf numFmtId="178" fontId="2" fillId="3" borderId="4" xfId="32" applyNumberFormat="1" applyFont="1" applyFill="1" applyBorder="1" applyAlignment="1">
      <alignment horizontal="left" vertical="center"/>
    </xf>
    <xf numFmtId="3" fontId="8" fillId="3" borderId="2" xfId="21" applyNumberFormat="1" applyFont="1" applyFill="1" applyBorder="1" applyAlignment="1">
      <alignment horizontal="right" vertical="center"/>
    </xf>
    <xf numFmtId="179" fontId="8" fillId="3" borderId="2" xfId="51" applyNumberFormat="1" applyFont="1" applyFill="1" applyBorder="1" applyAlignment="1">
      <alignment horizontal="right" vertical="center"/>
    </xf>
    <xf numFmtId="178" fontId="8" fillId="2" borderId="3" xfId="42" applyNumberFormat="1" applyFont="1" applyFill="1" applyBorder="1" applyAlignment="1">
      <alignment horizontal="center" vertical="center"/>
    </xf>
    <xf numFmtId="178" fontId="8" fillId="2" borderId="0" xfId="42" applyNumberFormat="1" applyFont="1" applyFill="1" applyBorder="1" applyAlignment="1">
      <alignment horizontal="center" vertical="center"/>
    </xf>
    <xf numFmtId="0" fontId="0" fillId="0" borderId="0" xfId="0" applyBorder="1"/>
    <xf numFmtId="179" fontId="8" fillId="7" borderId="9" xfId="51" applyNumberFormat="1" applyFont="1" applyFill="1" applyBorder="1" applyAlignment="1">
      <alignment horizontal="right" vertical="center"/>
    </xf>
    <xf numFmtId="0" fontId="0" fillId="0" borderId="3" xfId="0" applyBorder="1"/>
    <xf numFmtId="179" fontId="8" fillId="3" borderId="9" xfId="51" applyNumberFormat="1" applyFont="1" applyFill="1" applyBorder="1" applyAlignment="1">
      <alignment horizontal="right" vertical="center"/>
    </xf>
    <xf numFmtId="179" fontId="8" fillId="3" borderId="8" xfId="51" applyNumberFormat="1" applyFont="1" applyFill="1" applyBorder="1" applyAlignment="1">
      <alignment horizontal="right" vertical="center"/>
    </xf>
    <xf numFmtId="178" fontId="8" fillId="2" borderId="9" xfId="42" applyNumberFormat="1" applyFont="1" applyFill="1" applyBorder="1" applyAlignment="1">
      <alignment horizontal="center" vertical="center"/>
    </xf>
    <xf numFmtId="178" fontId="8" fillId="2" borderId="6" xfId="42" applyNumberFormat="1" applyFont="1" applyFill="1" applyBorder="1" applyAlignment="1">
      <alignment horizontal="center" vertical="center"/>
    </xf>
    <xf numFmtId="178" fontId="8" fillId="2" borderId="7" xfId="42" applyNumberFormat="1" applyFont="1" applyFill="1" applyBorder="1" applyAlignment="1">
      <alignment horizontal="center" vertical="center"/>
    </xf>
    <xf numFmtId="178" fontId="8" fillId="2" borderId="11" xfId="42" applyNumberFormat="1" applyFont="1" applyFill="1" applyBorder="1" applyAlignment="1">
      <alignment horizontal="center" vertical="center"/>
    </xf>
    <xf numFmtId="179" fontId="6" fillId="5" borderId="0" xfId="21" applyNumberFormat="1" applyFont="1" applyFill="1" applyBorder="1" applyAlignment="1">
      <alignment horizontal="right" vertical="center"/>
    </xf>
    <xf numFmtId="179" fontId="6" fillId="2" borderId="0" xfId="21" applyNumberFormat="1" applyFont="1" applyFill="1" applyBorder="1" applyAlignment="1">
      <alignment horizontal="right" vertical="center"/>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Binlik Ayracı 2" xfId="21"/>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Yüzde 2" xfId="51"/>
  </cellStyles>
  <dxfs count="1">
    <dxf>
      <numFmt numFmtId="182"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K265"/>
  <sheetViews>
    <sheetView tabSelected="1" zoomScale="70" zoomScaleNormal="70" topLeftCell="A117" workbookViewId="0">
      <selection activeCell="A200" sqref="A200:J265"/>
    </sheetView>
  </sheetViews>
  <sheetFormatPr defaultColWidth="9" defaultRowHeight="14.4"/>
  <cols>
    <col min="1" max="1" width="36.712962962963" customWidth="1"/>
    <col min="2" max="10" width="14.287037037037" customWidth="1"/>
  </cols>
  <sheetData>
    <row r="1" ht="22.5" customHeight="1" spans="1:10">
      <c r="A1" s="1" t="s">
        <v>0</v>
      </c>
      <c r="B1" s="2"/>
      <c r="C1" s="2"/>
      <c r="D1" s="2"/>
      <c r="E1" s="2"/>
      <c r="F1" s="2"/>
      <c r="G1" s="2"/>
      <c r="H1" s="2"/>
      <c r="I1" s="2"/>
      <c r="J1" s="24"/>
    </row>
    <row r="2" ht="27" customHeight="1" spans="1:10">
      <c r="A2" s="48" t="s">
        <v>1</v>
      </c>
      <c r="B2" s="4" t="s">
        <v>2</v>
      </c>
      <c r="C2" s="4"/>
      <c r="D2" s="4"/>
      <c r="E2" s="4" t="s">
        <v>3</v>
      </c>
      <c r="F2" s="4"/>
      <c r="G2" s="4"/>
      <c r="H2" s="5" t="s">
        <v>4</v>
      </c>
      <c r="I2" s="5"/>
      <c r="J2" s="25"/>
    </row>
    <row r="3" spans="1:10">
      <c r="A3" s="49"/>
      <c r="B3" s="7" t="s">
        <v>5</v>
      </c>
      <c r="C3" s="7" t="s">
        <v>6</v>
      </c>
      <c r="D3" s="7" t="s">
        <v>7</v>
      </c>
      <c r="E3" s="7" t="s">
        <v>5</v>
      </c>
      <c r="F3" s="7" t="s">
        <v>6</v>
      </c>
      <c r="G3" s="7" t="s">
        <v>7</v>
      </c>
      <c r="H3" s="7" t="s">
        <v>5</v>
      </c>
      <c r="I3" s="7" t="s">
        <v>6</v>
      </c>
      <c r="J3" s="26" t="s">
        <v>7</v>
      </c>
    </row>
    <row r="4" spans="1:11">
      <c r="A4" s="8" t="s">
        <v>8</v>
      </c>
      <c r="B4" s="9">
        <v>662</v>
      </c>
      <c r="C4" s="9">
        <v>1830</v>
      </c>
      <c r="D4" s="9">
        <v>2492</v>
      </c>
      <c r="E4" s="9">
        <v>728</v>
      </c>
      <c r="F4" s="9">
        <v>2104</v>
      </c>
      <c r="G4" s="9">
        <v>2832</v>
      </c>
      <c r="H4" s="10">
        <f t="shared" ref="H4:H5" si="0">+IFERROR(((E4-B4)/B4)*100,0)</f>
        <v>9.96978851963746</v>
      </c>
      <c r="I4" s="10">
        <f t="shared" ref="I4:I5" si="1">+IFERROR(((F4-C4)/C4)*100,0)</f>
        <v>14.9726775956284</v>
      </c>
      <c r="J4" s="27">
        <f t="shared" ref="J4:J5" si="2">+IFERROR(((G4-D4)/D4)*100,0)</f>
        <v>13.6436597110754</v>
      </c>
      <c r="K4" s="54"/>
    </row>
    <row r="5" spans="1:11">
      <c r="A5" s="11" t="s">
        <v>9</v>
      </c>
      <c r="B5" s="12">
        <v>8370</v>
      </c>
      <c r="C5" s="12">
        <v>26719</v>
      </c>
      <c r="D5" s="12">
        <v>35089</v>
      </c>
      <c r="E5" s="12">
        <v>3692</v>
      </c>
      <c r="F5" s="12">
        <v>11382</v>
      </c>
      <c r="G5" s="12">
        <v>15074</v>
      </c>
      <c r="H5" s="13">
        <f t="shared" si="0"/>
        <v>-55.8900836320191</v>
      </c>
      <c r="I5" s="13">
        <f t="shared" si="1"/>
        <v>-57.4011003405816</v>
      </c>
      <c r="J5" s="28">
        <f t="shared" si="2"/>
        <v>-57.0406680156174</v>
      </c>
      <c r="K5" s="54"/>
    </row>
    <row r="6" spans="1:10">
      <c r="A6" s="8" t="s">
        <v>10</v>
      </c>
      <c r="B6" s="9">
        <v>10669</v>
      </c>
      <c r="C6" s="9">
        <v>8294</v>
      </c>
      <c r="D6" s="9">
        <v>18963</v>
      </c>
      <c r="E6" s="9">
        <v>6374</v>
      </c>
      <c r="F6" s="9">
        <v>3971</v>
      </c>
      <c r="G6" s="9">
        <v>10345</v>
      </c>
      <c r="H6" s="10">
        <f t="shared" ref="H6:H61" si="3">+IFERROR(((E6-B6)/B6)*100,0)</f>
        <v>-40.2568188208829</v>
      </c>
      <c r="I6" s="10">
        <f t="shared" ref="I6:I61" si="4">+IFERROR(((F6-C6)/C6)*100,0)</f>
        <v>-52.1220159151194</v>
      </c>
      <c r="J6" s="27">
        <f t="shared" ref="J6:J61" si="5">+IFERROR(((G6-D6)/D6)*100,0)</f>
        <v>-45.4463956125086</v>
      </c>
    </row>
    <row r="7" spans="1:10">
      <c r="A7" s="11" t="s">
        <v>11</v>
      </c>
      <c r="B7" s="12">
        <v>6027</v>
      </c>
      <c r="C7" s="12">
        <v>1511</v>
      </c>
      <c r="D7" s="12">
        <v>7538</v>
      </c>
      <c r="E7" s="12">
        <v>2821</v>
      </c>
      <c r="F7" s="12">
        <v>436</v>
      </c>
      <c r="G7" s="12">
        <v>3257</v>
      </c>
      <c r="H7" s="13">
        <f t="shared" si="3"/>
        <v>-53.1939605110337</v>
      </c>
      <c r="I7" s="13">
        <f t="shared" si="4"/>
        <v>-71.14493712773</v>
      </c>
      <c r="J7" s="28">
        <f t="shared" si="5"/>
        <v>-56.7922525868931</v>
      </c>
    </row>
    <row r="8" spans="1:10">
      <c r="A8" s="8" t="s">
        <v>12</v>
      </c>
      <c r="B8" s="9">
        <v>4952</v>
      </c>
      <c r="C8" s="9">
        <v>1162</v>
      </c>
      <c r="D8" s="9">
        <v>6114</v>
      </c>
      <c r="E8" s="9">
        <v>2394</v>
      </c>
      <c r="F8" s="9">
        <v>280</v>
      </c>
      <c r="G8" s="9">
        <v>2674</v>
      </c>
      <c r="H8" s="10">
        <f t="shared" si="3"/>
        <v>-51.6558966074313</v>
      </c>
      <c r="I8" s="10">
        <f t="shared" si="4"/>
        <v>-75.9036144578313</v>
      </c>
      <c r="J8" s="27">
        <f t="shared" si="5"/>
        <v>-56.2643114164213</v>
      </c>
    </row>
    <row r="9" spans="1:10">
      <c r="A9" s="11" t="s">
        <v>13</v>
      </c>
      <c r="B9" s="12">
        <v>4633</v>
      </c>
      <c r="C9" s="12">
        <v>3107</v>
      </c>
      <c r="D9" s="12">
        <v>7740</v>
      </c>
      <c r="E9" s="12">
        <v>2977</v>
      </c>
      <c r="F9" s="12">
        <v>1005</v>
      </c>
      <c r="G9" s="12">
        <v>3982</v>
      </c>
      <c r="H9" s="13">
        <f t="shared" si="3"/>
        <v>-35.7435786747248</v>
      </c>
      <c r="I9" s="13">
        <f t="shared" si="4"/>
        <v>-67.653685226907</v>
      </c>
      <c r="J9" s="28">
        <f t="shared" si="5"/>
        <v>-48.5529715762274</v>
      </c>
    </row>
    <row r="10" spans="1:10">
      <c r="A10" s="8" t="s">
        <v>14</v>
      </c>
      <c r="B10" s="9">
        <v>206</v>
      </c>
      <c r="C10" s="9">
        <v>38</v>
      </c>
      <c r="D10" s="9">
        <v>244</v>
      </c>
      <c r="E10" s="9">
        <v>140</v>
      </c>
      <c r="F10" s="9">
        <v>40</v>
      </c>
      <c r="G10" s="9">
        <v>180</v>
      </c>
      <c r="H10" s="10">
        <f t="shared" si="3"/>
        <v>-32.0388349514563</v>
      </c>
      <c r="I10" s="10">
        <f t="shared" si="4"/>
        <v>5.26315789473684</v>
      </c>
      <c r="J10" s="27">
        <f t="shared" si="5"/>
        <v>-26.2295081967213</v>
      </c>
    </row>
    <row r="11" spans="1:10">
      <c r="A11" s="11" t="s">
        <v>15</v>
      </c>
      <c r="B11" s="12">
        <v>1515</v>
      </c>
      <c r="C11" s="12">
        <v>17</v>
      </c>
      <c r="D11" s="12">
        <v>1532</v>
      </c>
      <c r="E11" s="12">
        <v>1316</v>
      </c>
      <c r="F11" s="12">
        <v>23</v>
      </c>
      <c r="G11" s="12">
        <v>1339</v>
      </c>
      <c r="H11" s="13">
        <f t="shared" si="3"/>
        <v>-13.1353135313531</v>
      </c>
      <c r="I11" s="13">
        <f t="shared" si="4"/>
        <v>35.2941176470588</v>
      </c>
      <c r="J11" s="28">
        <f t="shared" si="5"/>
        <v>-12.597911227154</v>
      </c>
    </row>
    <row r="12" spans="1:10">
      <c r="A12" s="8" t="s">
        <v>16</v>
      </c>
      <c r="B12" s="9">
        <v>990</v>
      </c>
      <c r="C12" s="9">
        <v>11</v>
      </c>
      <c r="D12" s="9">
        <v>1001</v>
      </c>
      <c r="E12" s="9">
        <v>512</v>
      </c>
      <c r="F12" s="9">
        <v>21</v>
      </c>
      <c r="G12" s="9">
        <v>533</v>
      </c>
      <c r="H12" s="10">
        <f t="shared" si="3"/>
        <v>-48.2828282828283</v>
      </c>
      <c r="I12" s="10">
        <f t="shared" si="4"/>
        <v>90.9090909090909</v>
      </c>
      <c r="J12" s="27">
        <f t="shared" si="5"/>
        <v>-46.7532467532467</v>
      </c>
    </row>
    <row r="13" spans="1:10">
      <c r="A13" s="11" t="s">
        <v>17</v>
      </c>
      <c r="B13" s="12">
        <v>2901</v>
      </c>
      <c r="C13" s="12">
        <v>419</v>
      </c>
      <c r="D13" s="12">
        <v>3320</v>
      </c>
      <c r="E13" s="12">
        <v>1672</v>
      </c>
      <c r="F13" s="12">
        <v>65</v>
      </c>
      <c r="G13" s="12">
        <v>1737</v>
      </c>
      <c r="H13" s="13">
        <f t="shared" si="3"/>
        <v>-42.3647018269562</v>
      </c>
      <c r="I13" s="13">
        <f t="shared" si="4"/>
        <v>-84.4868735083532</v>
      </c>
      <c r="J13" s="28">
        <f t="shared" si="5"/>
        <v>-47.6807228915663</v>
      </c>
    </row>
    <row r="14" spans="1:10">
      <c r="A14" s="8" t="s">
        <v>18</v>
      </c>
      <c r="B14" s="9">
        <v>1628</v>
      </c>
      <c r="C14" s="9">
        <v>141</v>
      </c>
      <c r="D14" s="9">
        <v>1769</v>
      </c>
      <c r="E14" s="9">
        <v>905</v>
      </c>
      <c r="F14" s="9">
        <v>75</v>
      </c>
      <c r="G14" s="9">
        <v>980</v>
      </c>
      <c r="H14" s="10">
        <f t="shared" si="3"/>
        <v>-44.4103194103194</v>
      </c>
      <c r="I14" s="10">
        <f t="shared" si="4"/>
        <v>-46.8085106382979</v>
      </c>
      <c r="J14" s="27">
        <f t="shared" si="5"/>
        <v>-44.6014697569248</v>
      </c>
    </row>
    <row r="15" spans="1:10">
      <c r="A15" s="11" t="s">
        <v>19</v>
      </c>
      <c r="B15" s="12">
        <v>429</v>
      </c>
      <c r="C15" s="12">
        <v>15</v>
      </c>
      <c r="D15" s="12">
        <v>444</v>
      </c>
      <c r="E15" s="12">
        <v>448</v>
      </c>
      <c r="F15" s="12">
        <v>20</v>
      </c>
      <c r="G15" s="12">
        <v>468</v>
      </c>
      <c r="H15" s="13">
        <f t="shared" si="3"/>
        <v>4.42890442890443</v>
      </c>
      <c r="I15" s="13">
        <f t="shared" si="4"/>
        <v>33.3333333333333</v>
      </c>
      <c r="J15" s="28">
        <f t="shared" si="5"/>
        <v>5.40540540540541</v>
      </c>
    </row>
    <row r="16" spans="1:10">
      <c r="A16" s="8" t="s">
        <v>20</v>
      </c>
      <c r="B16" s="9">
        <v>1513</v>
      </c>
      <c r="C16" s="9">
        <v>201</v>
      </c>
      <c r="D16" s="9">
        <v>1714</v>
      </c>
      <c r="E16" s="9">
        <v>950</v>
      </c>
      <c r="F16" s="9">
        <v>8</v>
      </c>
      <c r="G16" s="9">
        <v>958</v>
      </c>
      <c r="H16" s="10">
        <f t="shared" si="3"/>
        <v>-37.2108393919366</v>
      </c>
      <c r="I16" s="10">
        <f t="shared" si="4"/>
        <v>-96.0199004975124</v>
      </c>
      <c r="J16" s="27">
        <f t="shared" si="5"/>
        <v>-44.1073512252042</v>
      </c>
    </row>
    <row r="17" spans="1:10">
      <c r="A17" s="11" t="s">
        <v>21</v>
      </c>
      <c r="B17" s="12">
        <v>138</v>
      </c>
      <c r="C17" s="12">
        <v>1</v>
      </c>
      <c r="D17" s="12">
        <v>139</v>
      </c>
      <c r="E17" s="12">
        <v>102</v>
      </c>
      <c r="F17" s="12">
        <v>0</v>
      </c>
      <c r="G17" s="12">
        <v>102</v>
      </c>
      <c r="H17" s="13">
        <f t="shared" si="3"/>
        <v>-26.0869565217391</v>
      </c>
      <c r="I17" s="13">
        <f t="shared" si="4"/>
        <v>-100</v>
      </c>
      <c r="J17" s="28">
        <f t="shared" si="5"/>
        <v>-26.6187050359712</v>
      </c>
    </row>
    <row r="18" spans="1:10">
      <c r="A18" s="8" t="s">
        <v>22</v>
      </c>
      <c r="B18" s="9">
        <v>174</v>
      </c>
      <c r="C18" s="9">
        <v>0</v>
      </c>
      <c r="D18" s="9">
        <v>174</v>
      </c>
      <c r="E18" s="9">
        <v>132</v>
      </c>
      <c r="F18" s="9">
        <v>0</v>
      </c>
      <c r="G18" s="9">
        <v>132</v>
      </c>
      <c r="H18" s="10">
        <f t="shared" si="3"/>
        <v>-24.1379310344828</v>
      </c>
      <c r="I18" s="10">
        <f t="shared" si="4"/>
        <v>0</v>
      </c>
      <c r="J18" s="27">
        <f t="shared" si="5"/>
        <v>-24.1379310344828</v>
      </c>
    </row>
    <row r="19" spans="1:10">
      <c r="A19" s="11" t="s">
        <v>23</v>
      </c>
      <c r="B19" s="12">
        <v>91</v>
      </c>
      <c r="C19" s="12">
        <v>7</v>
      </c>
      <c r="D19" s="12">
        <v>98</v>
      </c>
      <c r="E19" s="12">
        <v>48</v>
      </c>
      <c r="F19" s="12">
        <v>0</v>
      </c>
      <c r="G19" s="12">
        <v>48</v>
      </c>
      <c r="H19" s="13">
        <f t="shared" si="3"/>
        <v>-47.2527472527472</v>
      </c>
      <c r="I19" s="13">
        <f t="shared" si="4"/>
        <v>-100</v>
      </c>
      <c r="J19" s="28">
        <f t="shared" si="5"/>
        <v>-51.0204081632653</v>
      </c>
    </row>
    <row r="20" spans="1:10">
      <c r="A20" s="8" t="s">
        <v>24</v>
      </c>
      <c r="B20" s="9">
        <v>2048</v>
      </c>
      <c r="C20" s="9">
        <v>0</v>
      </c>
      <c r="D20" s="9">
        <v>2048</v>
      </c>
      <c r="E20" s="9">
        <v>1477</v>
      </c>
      <c r="F20" s="9">
        <v>0</v>
      </c>
      <c r="G20" s="9">
        <v>1477</v>
      </c>
      <c r="H20" s="10">
        <f t="shared" si="3"/>
        <v>-27.880859375</v>
      </c>
      <c r="I20" s="10">
        <f t="shared" si="4"/>
        <v>0</v>
      </c>
      <c r="J20" s="27">
        <f t="shared" si="5"/>
        <v>-27.880859375</v>
      </c>
    </row>
    <row r="21" spans="1:10">
      <c r="A21" s="11" t="s">
        <v>25</v>
      </c>
      <c r="B21" s="12">
        <v>1762</v>
      </c>
      <c r="C21" s="12">
        <v>0</v>
      </c>
      <c r="D21" s="12">
        <v>1762</v>
      </c>
      <c r="E21" s="12">
        <v>792</v>
      </c>
      <c r="F21" s="12">
        <v>0</v>
      </c>
      <c r="G21" s="12">
        <v>792</v>
      </c>
      <c r="H21" s="13">
        <f t="shared" si="3"/>
        <v>-55.0510783200908</v>
      </c>
      <c r="I21" s="13">
        <f t="shared" si="4"/>
        <v>0</v>
      </c>
      <c r="J21" s="28">
        <f t="shared" si="5"/>
        <v>-55.0510783200908</v>
      </c>
    </row>
    <row r="22" spans="1:10">
      <c r="A22" s="8" t="s">
        <v>26</v>
      </c>
      <c r="B22" s="9">
        <v>5</v>
      </c>
      <c r="C22" s="9">
        <v>0</v>
      </c>
      <c r="D22" s="9">
        <v>5</v>
      </c>
      <c r="E22" s="9">
        <v>6</v>
      </c>
      <c r="F22" s="9">
        <v>0</v>
      </c>
      <c r="G22" s="9">
        <v>6</v>
      </c>
      <c r="H22" s="10">
        <f t="shared" si="3"/>
        <v>20</v>
      </c>
      <c r="I22" s="10">
        <f t="shared" si="4"/>
        <v>0</v>
      </c>
      <c r="J22" s="27">
        <f t="shared" si="5"/>
        <v>20</v>
      </c>
    </row>
    <row r="23" spans="1:10">
      <c r="A23" s="11" t="s">
        <v>27</v>
      </c>
      <c r="B23" s="12">
        <v>279</v>
      </c>
      <c r="C23" s="12">
        <v>1</v>
      </c>
      <c r="D23" s="12">
        <v>280</v>
      </c>
      <c r="E23" s="12">
        <v>244</v>
      </c>
      <c r="F23" s="12">
        <v>0</v>
      </c>
      <c r="G23" s="12">
        <v>244</v>
      </c>
      <c r="H23" s="13">
        <f t="shared" si="3"/>
        <v>-12.5448028673835</v>
      </c>
      <c r="I23" s="13">
        <f t="shared" si="4"/>
        <v>-100</v>
      </c>
      <c r="J23" s="28">
        <f t="shared" si="5"/>
        <v>-12.8571428571429</v>
      </c>
    </row>
    <row r="24" spans="1:10">
      <c r="A24" s="8" t="s">
        <v>28</v>
      </c>
      <c r="B24" s="9">
        <v>124</v>
      </c>
      <c r="C24" s="9">
        <v>0</v>
      </c>
      <c r="D24" s="9">
        <v>124</v>
      </c>
      <c r="E24" s="9">
        <v>76</v>
      </c>
      <c r="F24" s="9">
        <v>0</v>
      </c>
      <c r="G24" s="9">
        <v>76</v>
      </c>
      <c r="H24" s="10">
        <f t="shared" si="3"/>
        <v>-38.7096774193548</v>
      </c>
      <c r="I24" s="10">
        <f t="shared" si="4"/>
        <v>0</v>
      </c>
      <c r="J24" s="27">
        <f t="shared" si="5"/>
        <v>-38.7096774193548</v>
      </c>
    </row>
    <row r="25" spans="1:10">
      <c r="A25" s="11" t="s">
        <v>29</v>
      </c>
      <c r="B25" s="12">
        <v>841</v>
      </c>
      <c r="C25" s="12">
        <v>41</v>
      </c>
      <c r="D25" s="12">
        <v>882</v>
      </c>
      <c r="E25" s="12">
        <v>690</v>
      </c>
      <c r="F25" s="12">
        <v>18</v>
      </c>
      <c r="G25" s="12">
        <v>708</v>
      </c>
      <c r="H25" s="13">
        <f t="shared" si="3"/>
        <v>-17.9548156956005</v>
      </c>
      <c r="I25" s="13">
        <f t="shared" si="4"/>
        <v>-56.0975609756098</v>
      </c>
      <c r="J25" s="28">
        <f t="shared" si="5"/>
        <v>-19.7278911564626</v>
      </c>
    </row>
    <row r="26" spans="1:10">
      <c r="A26" s="8" t="s">
        <v>30</v>
      </c>
      <c r="B26" s="9">
        <v>451</v>
      </c>
      <c r="C26" s="9">
        <v>7</v>
      </c>
      <c r="D26" s="9">
        <v>458</v>
      </c>
      <c r="E26" s="9">
        <v>366</v>
      </c>
      <c r="F26" s="9">
        <v>0</v>
      </c>
      <c r="G26" s="9">
        <v>366</v>
      </c>
      <c r="H26" s="10">
        <f t="shared" si="3"/>
        <v>-18.8470066518847</v>
      </c>
      <c r="I26" s="10">
        <f t="shared" si="4"/>
        <v>-100</v>
      </c>
      <c r="J26" s="27">
        <f t="shared" si="5"/>
        <v>-20.0873362445415</v>
      </c>
    </row>
    <row r="27" spans="1:10">
      <c r="A27" s="11" t="s">
        <v>31</v>
      </c>
      <c r="B27" s="12">
        <v>2</v>
      </c>
      <c r="C27" s="12">
        <v>0</v>
      </c>
      <c r="D27" s="12">
        <v>2</v>
      </c>
      <c r="E27" s="12">
        <v>20</v>
      </c>
      <c r="F27" s="12">
        <v>0</v>
      </c>
      <c r="G27" s="12">
        <v>20</v>
      </c>
      <c r="H27" s="13">
        <f t="shared" si="3"/>
        <v>900</v>
      </c>
      <c r="I27" s="13">
        <f t="shared" si="4"/>
        <v>0</v>
      </c>
      <c r="J27" s="28">
        <f t="shared" si="5"/>
        <v>900</v>
      </c>
    </row>
    <row r="28" spans="1:10">
      <c r="A28" s="8" t="s">
        <v>32</v>
      </c>
      <c r="B28" s="9">
        <v>481</v>
      </c>
      <c r="C28" s="9">
        <v>16</v>
      </c>
      <c r="D28" s="9">
        <v>497</v>
      </c>
      <c r="E28" s="9">
        <v>181</v>
      </c>
      <c r="F28" s="9">
        <v>8</v>
      </c>
      <c r="G28" s="9">
        <v>189</v>
      </c>
      <c r="H28" s="10">
        <f t="shared" si="3"/>
        <v>-62.3700623700624</v>
      </c>
      <c r="I28" s="10">
        <f t="shared" si="4"/>
        <v>-50</v>
      </c>
      <c r="J28" s="27">
        <f t="shared" si="5"/>
        <v>-61.9718309859155</v>
      </c>
    </row>
    <row r="29" spans="1:10">
      <c r="A29" s="11" t="s">
        <v>33</v>
      </c>
      <c r="B29" s="12">
        <v>956</v>
      </c>
      <c r="C29" s="12">
        <v>20</v>
      </c>
      <c r="D29" s="12">
        <v>976</v>
      </c>
      <c r="E29" s="12">
        <v>591</v>
      </c>
      <c r="F29" s="12">
        <v>3</v>
      </c>
      <c r="G29" s="12">
        <v>594</v>
      </c>
      <c r="H29" s="13">
        <f t="shared" si="3"/>
        <v>-38.1799163179916</v>
      </c>
      <c r="I29" s="13">
        <f t="shared" si="4"/>
        <v>-85</v>
      </c>
      <c r="J29" s="28">
        <f t="shared" si="5"/>
        <v>-39.1393442622951</v>
      </c>
    </row>
    <row r="30" spans="1:10">
      <c r="A30" s="8" t="s">
        <v>34</v>
      </c>
      <c r="B30" s="9">
        <v>696</v>
      </c>
      <c r="C30" s="9">
        <v>13</v>
      </c>
      <c r="D30" s="9">
        <v>709</v>
      </c>
      <c r="E30" s="9">
        <v>355</v>
      </c>
      <c r="F30" s="9">
        <v>2</v>
      </c>
      <c r="G30" s="9">
        <v>357</v>
      </c>
      <c r="H30" s="10">
        <f t="shared" si="3"/>
        <v>-48.9942528735632</v>
      </c>
      <c r="I30" s="10">
        <f t="shared" si="4"/>
        <v>-84.6153846153846</v>
      </c>
      <c r="J30" s="27">
        <f t="shared" si="5"/>
        <v>-49.6473906911142</v>
      </c>
    </row>
    <row r="31" spans="1:10">
      <c r="A31" s="11" t="s">
        <v>35</v>
      </c>
      <c r="B31" s="12">
        <v>213</v>
      </c>
      <c r="C31" s="12">
        <v>1</v>
      </c>
      <c r="D31" s="12">
        <v>214</v>
      </c>
      <c r="E31" s="12">
        <v>136</v>
      </c>
      <c r="F31" s="12">
        <v>9</v>
      </c>
      <c r="G31" s="12">
        <v>145</v>
      </c>
      <c r="H31" s="13">
        <f t="shared" si="3"/>
        <v>-36.150234741784</v>
      </c>
      <c r="I31" s="13">
        <f t="shared" si="4"/>
        <v>800</v>
      </c>
      <c r="J31" s="28">
        <f t="shared" si="5"/>
        <v>-32.2429906542056</v>
      </c>
    </row>
    <row r="32" spans="1:10">
      <c r="A32" s="8" t="s">
        <v>36</v>
      </c>
      <c r="B32" s="9">
        <v>230</v>
      </c>
      <c r="C32" s="9">
        <v>32</v>
      </c>
      <c r="D32" s="9">
        <v>262</v>
      </c>
      <c r="E32" s="9">
        <v>178</v>
      </c>
      <c r="F32" s="9">
        <v>23</v>
      </c>
      <c r="G32" s="9">
        <v>201</v>
      </c>
      <c r="H32" s="10">
        <f t="shared" si="3"/>
        <v>-22.6086956521739</v>
      </c>
      <c r="I32" s="10">
        <f t="shared" si="4"/>
        <v>-28.125</v>
      </c>
      <c r="J32" s="27">
        <f t="shared" si="5"/>
        <v>-23.2824427480916</v>
      </c>
    </row>
    <row r="33" spans="1:10">
      <c r="A33" s="11" t="s">
        <v>37</v>
      </c>
      <c r="B33" s="12">
        <v>32</v>
      </c>
      <c r="C33" s="12">
        <v>0</v>
      </c>
      <c r="D33" s="12">
        <v>32</v>
      </c>
      <c r="E33" s="12">
        <v>18</v>
      </c>
      <c r="F33" s="12">
        <v>0</v>
      </c>
      <c r="G33" s="12">
        <v>18</v>
      </c>
      <c r="H33" s="13">
        <f t="shared" si="3"/>
        <v>-43.75</v>
      </c>
      <c r="I33" s="13">
        <f t="shared" si="4"/>
        <v>0</v>
      </c>
      <c r="J33" s="28">
        <f t="shared" si="5"/>
        <v>-43.75</v>
      </c>
    </row>
    <row r="34" spans="1:10">
      <c r="A34" s="8" t="s">
        <v>38</v>
      </c>
      <c r="B34" s="9">
        <v>604</v>
      </c>
      <c r="C34" s="9">
        <v>155</v>
      </c>
      <c r="D34" s="9">
        <v>759</v>
      </c>
      <c r="E34" s="9">
        <v>431</v>
      </c>
      <c r="F34" s="9">
        <v>21</v>
      </c>
      <c r="G34" s="9">
        <v>452</v>
      </c>
      <c r="H34" s="10">
        <f t="shared" si="3"/>
        <v>-28.6423841059603</v>
      </c>
      <c r="I34" s="10">
        <f t="shared" si="4"/>
        <v>-86.4516129032258</v>
      </c>
      <c r="J34" s="27">
        <f t="shared" si="5"/>
        <v>-40.4479578392622</v>
      </c>
    </row>
    <row r="35" spans="1:10">
      <c r="A35" s="11" t="s">
        <v>39</v>
      </c>
      <c r="B35" s="12">
        <v>158</v>
      </c>
      <c r="C35" s="12">
        <v>0</v>
      </c>
      <c r="D35" s="12">
        <v>158</v>
      </c>
      <c r="E35" s="12">
        <v>91</v>
      </c>
      <c r="F35" s="12">
        <v>0</v>
      </c>
      <c r="G35" s="12">
        <v>91</v>
      </c>
      <c r="H35" s="13">
        <f t="shared" si="3"/>
        <v>-42.4050632911392</v>
      </c>
      <c r="I35" s="13">
        <f t="shared" si="4"/>
        <v>0</v>
      </c>
      <c r="J35" s="28">
        <f t="shared" si="5"/>
        <v>-42.4050632911392</v>
      </c>
    </row>
    <row r="36" spans="1:10">
      <c r="A36" s="8" t="s">
        <v>40</v>
      </c>
      <c r="B36" s="9">
        <v>2171</v>
      </c>
      <c r="C36" s="9">
        <v>16</v>
      </c>
      <c r="D36" s="9">
        <v>2187</v>
      </c>
      <c r="E36" s="9">
        <v>856</v>
      </c>
      <c r="F36" s="9">
        <v>10</v>
      </c>
      <c r="G36" s="9">
        <v>866</v>
      </c>
      <c r="H36" s="10">
        <f t="shared" si="3"/>
        <v>-60.5711653615845</v>
      </c>
      <c r="I36" s="10">
        <f t="shared" si="4"/>
        <v>-37.5</v>
      </c>
      <c r="J36" s="27">
        <f t="shared" si="5"/>
        <v>-60.4023776863283</v>
      </c>
    </row>
    <row r="37" spans="1:10">
      <c r="A37" s="11" t="s">
        <v>41</v>
      </c>
      <c r="B37" s="12">
        <v>191</v>
      </c>
      <c r="C37" s="12">
        <v>3</v>
      </c>
      <c r="D37" s="12">
        <v>194</v>
      </c>
      <c r="E37" s="12">
        <v>136</v>
      </c>
      <c r="F37" s="12">
        <v>0</v>
      </c>
      <c r="G37" s="12">
        <v>136</v>
      </c>
      <c r="H37" s="13">
        <f t="shared" si="3"/>
        <v>-28.7958115183246</v>
      </c>
      <c r="I37" s="13">
        <f t="shared" si="4"/>
        <v>-100</v>
      </c>
      <c r="J37" s="28">
        <f t="shared" si="5"/>
        <v>-29.8969072164948</v>
      </c>
    </row>
    <row r="38" spans="1:10">
      <c r="A38" s="8" t="s">
        <v>42</v>
      </c>
      <c r="B38" s="9">
        <v>352</v>
      </c>
      <c r="C38" s="9">
        <v>0</v>
      </c>
      <c r="D38" s="9">
        <v>352</v>
      </c>
      <c r="E38" s="9">
        <v>247</v>
      </c>
      <c r="F38" s="9">
        <v>0</v>
      </c>
      <c r="G38" s="9">
        <v>247</v>
      </c>
      <c r="H38" s="10">
        <f t="shared" si="3"/>
        <v>-29.8295454545455</v>
      </c>
      <c r="I38" s="10">
        <f t="shared" si="4"/>
        <v>0</v>
      </c>
      <c r="J38" s="27">
        <f t="shared" si="5"/>
        <v>-29.8295454545455</v>
      </c>
    </row>
    <row r="39" spans="1:10">
      <c r="A39" s="11" t="s">
        <v>43</v>
      </c>
      <c r="B39" s="12">
        <v>52</v>
      </c>
      <c r="C39" s="12">
        <v>6</v>
      </c>
      <c r="D39" s="12">
        <v>58</v>
      </c>
      <c r="E39" s="12">
        <v>30</v>
      </c>
      <c r="F39" s="12">
        <v>0</v>
      </c>
      <c r="G39" s="12">
        <v>30</v>
      </c>
      <c r="H39" s="13">
        <f t="shared" si="3"/>
        <v>-42.3076923076923</v>
      </c>
      <c r="I39" s="13">
        <f t="shared" si="4"/>
        <v>-100</v>
      </c>
      <c r="J39" s="28">
        <f t="shared" si="5"/>
        <v>-48.2758620689655</v>
      </c>
    </row>
    <row r="40" spans="1:10">
      <c r="A40" s="8" t="s">
        <v>44</v>
      </c>
      <c r="B40" s="9">
        <v>1122</v>
      </c>
      <c r="C40" s="9">
        <v>172</v>
      </c>
      <c r="D40" s="9">
        <v>1294</v>
      </c>
      <c r="E40" s="9">
        <v>530</v>
      </c>
      <c r="F40" s="9">
        <v>103</v>
      </c>
      <c r="G40" s="9">
        <v>633</v>
      </c>
      <c r="H40" s="10">
        <f t="shared" si="3"/>
        <v>-52.7629233511586</v>
      </c>
      <c r="I40" s="10">
        <f t="shared" si="4"/>
        <v>-40.1162790697674</v>
      </c>
      <c r="J40" s="27">
        <f t="shared" si="5"/>
        <v>-51.0819165378671</v>
      </c>
    </row>
    <row r="41" spans="1:10">
      <c r="A41" s="11" t="s">
        <v>45</v>
      </c>
      <c r="B41" s="12">
        <v>107</v>
      </c>
      <c r="C41" s="12">
        <v>8</v>
      </c>
      <c r="D41" s="12">
        <v>115</v>
      </c>
      <c r="E41" s="12">
        <v>110</v>
      </c>
      <c r="F41" s="12">
        <v>0</v>
      </c>
      <c r="G41" s="12">
        <v>110</v>
      </c>
      <c r="H41" s="13">
        <f t="shared" si="3"/>
        <v>2.80373831775701</v>
      </c>
      <c r="I41" s="13">
        <f t="shared" si="4"/>
        <v>-100</v>
      </c>
      <c r="J41" s="28">
        <f t="shared" si="5"/>
        <v>-4.34782608695652</v>
      </c>
    </row>
    <row r="42" spans="1:10">
      <c r="A42" s="8" t="s">
        <v>46</v>
      </c>
      <c r="B42" s="9">
        <v>490</v>
      </c>
      <c r="C42" s="9">
        <v>48</v>
      </c>
      <c r="D42" s="9">
        <v>538</v>
      </c>
      <c r="E42" s="9">
        <v>314</v>
      </c>
      <c r="F42" s="9">
        <v>18</v>
      </c>
      <c r="G42" s="9">
        <v>332</v>
      </c>
      <c r="H42" s="10">
        <f t="shared" si="3"/>
        <v>-35.9183673469388</v>
      </c>
      <c r="I42" s="10">
        <f t="shared" si="4"/>
        <v>-62.5</v>
      </c>
      <c r="J42" s="27">
        <f t="shared" si="5"/>
        <v>-38.2899628252788</v>
      </c>
    </row>
    <row r="43" spans="1:10">
      <c r="A43" s="11" t="s">
        <v>47</v>
      </c>
      <c r="B43" s="12">
        <v>489</v>
      </c>
      <c r="C43" s="12">
        <v>5</v>
      </c>
      <c r="D43" s="12">
        <v>494</v>
      </c>
      <c r="E43" s="12">
        <v>352</v>
      </c>
      <c r="F43" s="12">
        <v>12</v>
      </c>
      <c r="G43" s="12">
        <v>364</v>
      </c>
      <c r="H43" s="13">
        <f t="shared" si="3"/>
        <v>-28.0163599182004</v>
      </c>
      <c r="I43" s="13">
        <f t="shared" si="4"/>
        <v>140</v>
      </c>
      <c r="J43" s="28">
        <f t="shared" si="5"/>
        <v>-26.3157894736842</v>
      </c>
    </row>
    <row r="44" spans="1:10">
      <c r="A44" s="8" t="s">
        <v>48</v>
      </c>
      <c r="B44" s="9">
        <v>310</v>
      </c>
      <c r="C44" s="9">
        <v>0</v>
      </c>
      <c r="D44" s="9">
        <v>310</v>
      </c>
      <c r="E44" s="9">
        <v>275</v>
      </c>
      <c r="F44" s="9">
        <v>2</v>
      </c>
      <c r="G44" s="9">
        <v>277</v>
      </c>
      <c r="H44" s="10">
        <f t="shared" si="3"/>
        <v>-11.2903225806452</v>
      </c>
      <c r="I44" s="10">
        <f t="shared" si="4"/>
        <v>0</v>
      </c>
      <c r="J44" s="27">
        <f t="shared" si="5"/>
        <v>-10.6451612903226</v>
      </c>
    </row>
    <row r="45" spans="1:10">
      <c r="A45" s="11" t="s">
        <v>49</v>
      </c>
      <c r="B45" s="12">
        <v>183</v>
      </c>
      <c r="C45" s="12">
        <v>1</v>
      </c>
      <c r="D45" s="12">
        <v>184</v>
      </c>
      <c r="E45" s="12">
        <v>178</v>
      </c>
      <c r="F45" s="12">
        <v>0</v>
      </c>
      <c r="G45" s="12">
        <v>178</v>
      </c>
      <c r="H45" s="13">
        <f t="shared" si="3"/>
        <v>-2.73224043715847</v>
      </c>
      <c r="I45" s="13">
        <f t="shared" si="4"/>
        <v>-100</v>
      </c>
      <c r="J45" s="28">
        <f t="shared" si="5"/>
        <v>-3.26086956521739</v>
      </c>
    </row>
    <row r="46" spans="1:10">
      <c r="A46" s="8" t="s">
        <v>50</v>
      </c>
      <c r="B46" s="9">
        <v>1014</v>
      </c>
      <c r="C46" s="9">
        <v>4</v>
      </c>
      <c r="D46" s="9">
        <v>1018</v>
      </c>
      <c r="E46" s="9">
        <v>687</v>
      </c>
      <c r="F46" s="9">
        <v>3</v>
      </c>
      <c r="G46" s="9">
        <v>690</v>
      </c>
      <c r="H46" s="10">
        <f t="shared" si="3"/>
        <v>-32.2485207100592</v>
      </c>
      <c r="I46" s="10">
        <f t="shared" si="4"/>
        <v>-25</v>
      </c>
      <c r="J46" s="27">
        <f t="shared" si="5"/>
        <v>-32.2200392927308</v>
      </c>
    </row>
    <row r="47" spans="1:10">
      <c r="A47" s="11" t="s">
        <v>51</v>
      </c>
      <c r="B47" s="12">
        <v>569</v>
      </c>
      <c r="C47" s="12">
        <v>5</v>
      </c>
      <c r="D47" s="12">
        <v>574</v>
      </c>
      <c r="E47" s="12">
        <v>306</v>
      </c>
      <c r="F47" s="12">
        <v>2</v>
      </c>
      <c r="G47" s="12">
        <v>308</v>
      </c>
      <c r="H47" s="13">
        <f t="shared" si="3"/>
        <v>-46.2214411247803</v>
      </c>
      <c r="I47" s="13">
        <f t="shared" si="4"/>
        <v>-60</v>
      </c>
      <c r="J47" s="28">
        <f t="shared" si="5"/>
        <v>-46.3414634146341</v>
      </c>
    </row>
    <row r="48" spans="1:10">
      <c r="A48" s="8" t="s">
        <v>52</v>
      </c>
      <c r="B48" s="9">
        <v>1130</v>
      </c>
      <c r="C48" s="9">
        <v>74</v>
      </c>
      <c r="D48" s="9">
        <v>1204</v>
      </c>
      <c r="E48" s="9">
        <v>683</v>
      </c>
      <c r="F48" s="9">
        <v>39</v>
      </c>
      <c r="G48" s="9">
        <v>722</v>
      </c>
      <c r="H48" s="10">
        <f t="shared" si="3"/>
        <v>-39.5575221238938</v>
      </c>
      <c r="I48" s="10">
        <f t="shared" si="4"/>
        <v>-47.2972972972973</v>
      </c>
      <c r="J48" s="27">
        <f t="shared" si="5"/>
        <v>-40.0332225913621</v>
      </c>
    </row>
    <row r="49" spans="1:10">
      <c r="A49" s="11" t="s">
        <v>53</v>
      </c>
      <c r="B49" s="12">
        <v>42</v>
      </c>
      <c r="C49" s="12">
        <v>0</v>
      </c>
      <c r="D49" s="12">
        <v>42</v>
      </c>
      <c r="E49" s="12">
        <v>36</v>
      </c>
      <c r="F49" s="12">
        <v>0</v>
      </c>
      <c r="G49" s="12">
        <v>36</v>
      </c>
      <c r="H49" s="13">
        <f t="shared" si="3"/>
        <v>-14.2857142857143</v>
      </c>
      <c r="I49" s="13">
        <f t="shared" si="4"/>
        <v>0</v>
      </c>
      <c r="J49" s="28">
        <f t="shared" si="5"/>
        <v>-14.2857142857143</v>
      </c>
    </row>
    <row r="50" spans="1:10">
      <c r="A50" s="8" t="s">
        <v>54</v>
      </c>
      <c r="B50" s="9">
        <v>123</v>
      </c>
      <c r="C50" s="9">
        <v>0</v>
      </c>
      <c r="D50" s="9">
        <v>123</v>
      </c>
      <c r="E50" s="9">
        <v>48</v>
      </c>
      <c r="F50" s="9">
        <v>4</v>
      </c>
      <c r="G50" s="9">
        <v>52</v>
      </c>
      <c r="H50" s="10">
        <f t="shared" si="3"/>
        <v>-60.9756097560976</v>
      </c>
      <c r="I50" s="10">
        <f t="shared" si="4"/>
        <v>0</v>
      </c>
      <c r="J50" s="27">
        <f t="shared" si="5"/>
        <v>-57.7235772357724</v>
      </c>
    </row>
    <row r="51" spans="1:10">
      <c r="A51" s="11" t="s">
        <v>55</v>
      </c>
      <c r="B51" s="12">
        <v>253</v>
      </c>
      <c r="C51" s="12">
        <v>1</v>
      </c>
      <c r="D51" s="12">
        <v>254</v>
      </c>
      <c r="E51" s="12">
        <v>234</v>
      </c>
      <c r="F51" s="12">
        <v>3</v>
      </c>
      <c r="G51" s="12">
        <v>237</v>
      </c>
      <c r="H51" s="13">
        <f t="shared" si="3"/>
        <v>-7.5098814229249</v>
      </c>
      <c r="I51" s="13">
        <f t="shared" si="4"/>
        <v>200</v>
      </c>
      <c r="J51" s="28">
        <f t="shared" si="5"/>
        <v>-6.69291338582677</v>
      </c>
    </row>
    <row r="52" spans="1:10">
      <c r="A52" s="8" t="s">
        <v>56</v>
      </c>
      <c r="B52" s="9">
        <v>455</v>
      </c>
      <c r="C52" s="9">
        <v>7</v>
      </c>
      <c r="D52" s="9">
        <v>462</v>
      </c>
      <c r="E52" s="9">
        <v>437</v>
      </c>
      <c r="F52" s="9">
        <v>3</v>
      </c>
      <c r="G52" s="9">
        <v>440</v>
      </c>
      <c r="H52" s="10">
        <f t="shared" si="3"/>
        <v>-3.95604395604396</v>
      </c>
      <c r="I52" s="10">
        <f t="shared" si="4"/>
        <v>-57.1428571428571</v>
      </c>
      <c r="J52" s="27">
        <f t="shared" si="5"/>
        <v>-4.76190476190476</v>
      </c>
    </row>
    <row r="53" spans="1:10">
      <c r="A53" s="11" t="s">
        <v>57</v>
      </c>
      <c r="B53" s="12">
        <v>213</v>
      </c>
      <c r="C53" s="12">
        <v>0</v>
      </c>
      <c r="D53" s="12">
        <v>213</v>
      </c>
      <c r="E53" s="12">
        <v>446</v>
      </c>
      <c r="F53" s="12">
        <v>0</v>
      </c>
      <c r="G53" s="12">
        <v>446</v>
      </c>
      <c r="H53" s="13">
        <f t="shared" si="3"/>
        <v>109.389671361502</v>
      </c>
      <c r="I53" s="13">
        <f t="shared" si="4"/>
        <v>0</v>
      </c>
      <c r="J53" s="28">
        <f t="shared" si="5"/>
        <v>109.389671361502</v>
      </c>
    </row>
    <row r="54" spans="1:10">
      <c r="A54" s="8" t="s">
        <v>58</v>
      </c>
      <c r="B54" s="9">
        <v>1744</v>
      </c>
      <c r="C54" s="9">
        <v>43</v>
      </c>
      <c r="D54" s="9">
        <v>1787</v>
      </c>
      <c r="E54" s="9">
        <v>1729</v>
      </c>
      <c r="F54" s="9">
        <v>51</v>
      </c>
      <c r="G54" s="9">
        <v>1780</v>
      </c>
      <c r="H54" s="10">
        <f t="shared" si="3"/>
        <v>-0.860091743119266</v>
      </c>
      <c r="I54" s="10">
        <f t="shared" si="4"/>
        <v>18.6046511627907</v>
      </c>
      <c r="J54" s="27">
        <f t="shared" si="5"/>
        <v>-0.391717963066592</v>
      </c>
    </row>
    <row r="55" spans="1:10">
      <c r="A55" s="11" t="s">
        <v>59</v>
      </c>
      <c r="B55" s="12">
        <v>15</v>
      </c>
      <c r="C55" s="12">
        <v>0</v>
      </c>
      <c r="D55" s="12">
        <v>15</v>
      </c>
      <c r="E55" s="12">
        <v>22</v>
      </c>
      <c r="F55" s="12">
        <v>0</v>
      </c>
      <c r="G55" s="12">
        <v>22</v>
      </c>
      <c r="H55" s="13">
        <f t="shared" si="3"/>
        <v>46.6666666666667</v>
      </c>
      <c r="I55" s="13">
        <f t="shared" si="4"/>
        <v>0</v>
      </c>
      <c r="J55" s="28">
        <f t="shared" si="5"/>
        <v>46.6666666666667</v>
      </c>
    </row>
    <row r="56" spans="1:10">
      <c r="A56" s="8" t="s">
        <v>60</v>
      </c>
      <c r="B56" s="9">
        <v>545</v>
      </c>
      <c r="C56" s="9">
        <v>0</v>
      </c>
      <c r="D56" s="9">
        <v>545</v>
      </c>
      <c r="E56" s="9">
        <v>341</v>
      </c>
      <c r="F56" s="9">
        <v>0</v>
      </c>
      <c r="G56" s="9">
        <v>341</v>
      </c>
      <c r="H56" s="10">
        <f t="shared" si="3"/>
        <v>-37.4311926605505</v>
      </c>
      <c r="I56" s="10">
        <f t="shared" si="4"/>
        <v>0</v>
      </c>
      <c r="J56" s="27">
        <f t="shared" si="5"/>
        <v>-37.4311926605505</v>
      </c>
    </row>
    <row r="57" spans="1:10">
      <c r="A57" s="11" t="s">
        <v>61</v>
      </c>
      <c r="B57" s="12">
        <v>1068</v>
      </c>
      <c r="C57" s="12">
        <v>5</v>
      </c>
      <c r="D57" s="12">
        <v>1073</v>
      </c>
      <c r="E57" s="12">
        <v>1171</v>
      </c>
      <c r="F57" s="12">
        <v>8</v>
      </c>
      <c r="G57" s="12">
        <v>1179</v>
      </c>
      <c r="H57" s="13">
        <f t="shared" si="3"/>
        <v>9.64419475655431</v>
      </c>
      <c r="I57" s="13">
        <f t="shared" si="4"/>
        <v>60</v>
      </c>
      <c r="J57" s="28">
        <f t="shared" si="5"/>
        <v>9.87884436160298</v>
      </c>
    </row>
    <row r="58" spans="1:10">
      <c r="A58" s="8" t="s">
        <v>62</v>
      </c>
      <c r="B58" s="9">
        <v>51</v>
      </c>
      <c r="C58" s="9">
        <v>5</v>
      </c>
      <c r="D58" s="9">
        <v>56</v>
      </c>
      <c r="E58" s="9">
        <v>24</v>
      </c>
      <c r="F58" s="9">
        <v>0</v>
      </c>
      <c r="G58" s="9">
        <v>24</v>
      </c>
      <c r="H58" s="10">
        <f t="shared" si="3"/>
        <v>-52.9411764705882</v>
      </c>
      <c r="I58" s="10">
        <f t="shared" si="4"/>
        <v>-100</v>
      </c>
      <c r="J58" s="27">
        <f t="shared" si="5"/>
        <v>-57.1428571428571</v>
      </c>
    </row>
    <row r="59" spans="1:10">
      <c r="A59" s="11" t="s">
        <v>63</v>
      </c>
      <c r="B59" s="12">
        <v>49</v>
      </c>
      <c r="C59" s="12">
        <v>1</v>
      </c>
      <c r="D59" s="12">
        <v>50</v>
      </c>
      <c r="E59" s="12">
        <v>0</v>
      </c>
      <c r="F59" s="12">
        <v>0</v>
      </c>
      <c r="G59" s="12">
        <v>0</v>
      </c>
      <c r="H59" s="13">
        <f t="shared" si="3"/>
        <v>-100</v>
      </c>
      <c r="I59" s="13">
        <f t="shared" si="4"/>
        <v>-100</v>
      </c>
      <c r="J59" s="28">
        <f t="shared" si="5"/>
        <v>-100</v>
      </c>
    </row>
    <row r="60" spans="1:11">
      <c r="A60" s="14" t="s">
        <v>64</v>
      </c>
      <c r="B60" s="34">
        <f>B61-SUM(B6+B10+B20+B32+B58+B59+B5)</f>
        <v>44895</v>
      </c>
      <c r="C60" s="34">
        <f t="shared" ref="C60:G60" si="6">C61-SUM(C6+C10+C20+C32+C58+C59+C5)</f>
        <v>9074</v>
      </c>
      <c r="D60" s="34">
        <f t="shared" si="6"/>
        <v>53969</v>
      </c>
      <c r="E60" s="34">
        <f t="shared" si="6"/>
        <v>28170</v>
      </c>
      <c r="F60" s="34">
        <f t="shared" si="6"/>
        <v>4356</v>
      </c>
      <c r="G60" s="34">
        <f t="shared" si="6"/>
        <v>32526</v>
      </c>
      <c r="H60" s="35">
        <f t="shared" si="3"/>
        <v>-37.2535917139993</v>
      </c>
      <c r="I60" s="35">
        <f t="shared" si="4"/>
        <v>-51.9947101608993</v>
      </c>
      <c r="J60" s="55">
        <f t="shared" si="5"/>
        <v>-39.7320684096426</v>
      </c>
      <c r="K60" s="56"/>
    </row>
    <row r="61" spans="1:10">
      <c r="A61" s="17" t="s">
        <v>65</v>
      </c>
      <c r="B61" s="36">
        <f>SUM(B4:B59)</f>
        <v>66518</v>
      </c>
      <c r="C61" s="36">
        <f t="shared" ref="C61:G61" si="7">SUM(C4:C59)</f>
        <v>44163</v>
      </c>
      <c r="D61" s="36">
        <f t="shared" si="7"/>
        <v>110681</v>
      </c>
      <c r="E61" s="36">
        <f t="shared" si="7"/>
        <v>40055</v>
      </c>
      <c r="F61" s="36">
        <f t="shared" si="7"/>
        <v>19772</v>
      </c>
      <c r="G61" s="36">
        <f t="shared" si="7"/>
        <v>59827</v>
      </c>
      <c r="H61" s="37">
        <f t="shared" si="3"/>
        <v>-39.7832165729577</v>
      </c>
      <c r="I61" s="37">
        <f t="shared" si="4"/>
        <v>-55.2294907501755</v>
      </c>
      <c r="J61" s="57">
        <f t="shared" si="5"/>
        <v>-45.9464587417895</v>
      </c>
    </row>
    <row r="62" ht="15.15" spans="1:10">
      <c r="A62" s="39" t="s">
        <v>66</v>
      </c>
      <c r="B62" s="40"/>
      <c r="C62" s="40"/>
      <c r="D62" s="40">
        <v>34441</v>
      </c>
      <c r="E62" s="40"/>
      <c r="F62" s="40"/>
      <c r="G62" s="40">
        <v>13907</v>
      </c>
      <c r="H62" s="41">
        <f>+IFERROR(((G62-D62)/D62)*100,0)</f>
        <v>-59.6208007897564</v>
      </c>
      <c r="I62" s="41"/>
      <c r="J62" s="42"/>
    </row>
    <row r="63" spans="1:10">
      <c r="A63" s="17" t="s">
        <v>67</v>
      </c>
      <c r="B63" s="50"/>
      <c r="C63" s="50"/>
      <c r="D63" s="50">
        <f>+D61+D62</f>
        <v>145122</v>
      </c>
      <c r="E63" s="50"/>
      <c r="F63" s="50"/>
      <c r="G63" s="50">
        <f>+G61+G62</f>
        <v>73734</v>
      </c>
      <c r="H63" s="51">
        <f>+IFERROR(((G63-D63)/D63)*100,0)</f>
        <v>-49.1917145574069</v>
      </c>
      <c r="I63" s="51"/>
      <c r="J63" s="58"/>
    </row>
    <row r="64" spans="1:10">
      <c r="A64" s="52"/>
      <c r="B64" s="53"/>
      <c r="C64" s="53"/>
      <c r="D64" s="53"/>
      <c r="E64" s="53"/>
      <c r="F64" s="53"/>
      <c r="G64" s="53"/>
      <c r="H64" s="53"/>
      <c r="I64" s="53"/>
      <c r="J64" s="59"/>
    </row>
    <row r="65" ht="15.15" spans="1:10">
      <c r="A65" s="60"/>
      <c r="B65" s="61"/>
      <c r="C65" s="61"/>
      <c r="D65" s="61"/>
      <c r="E65" s="61"/>
      <c r="F65" s="61"/>
      <c r="G65" s="61"/>
      <c r="H65" s="61"/>
      <c r="I65" s="61"/>
      <c r="J65" s="62"/>
    </row>
    <row r="66" ht="48.75" customHeight="1" spans="1:10">
      <c r="A66" s="31" t="s">
        <v>68</v>
      </c>
      <c r="B66" s="31"/>
      <c r="C66" s="31"/>
      <c r="D66" s="31"/>
      <c r="E66" s="31"/>
      <c r="F66" s="31"/>
      <c r="G66" s="31"/>
      <c r="H66" s="31"/>
      <c r="I66" s="31"/>
      <c r="J66" s="31"/>
    </row>
    <row r="67" spans="1:1">
      <c r="A67" s="32" t="s">
        <v>69</v>
      </c>
    </row>
    <row r="68" spans="1:10">
      <c r="A68" s="48" t="s">
        <v>1</v>
      </c>
      <c r="B68" s="4" t="s">
        <v>70</v>
      </c>
      <c r="C68" s="4"/>
      <c r="D68" s="4"/>
      <c r="E68" s="4" t="s">
        <v>71</v>
      </c>
      <c r="F68" s="4"/>
      <c r="G68" s="4"/>
      <c r="H68" s="5" t="s">
        <v>4</v>
      </c>
      <c r="I68" s="5"/>
      <c r="J68" s="25"/>
    </row>
    <row r="69" spans="1:10">
      <c r="A69" s="49"/>
      <c r="B69" s="7" t="s">
        <v>5</v>
      </c>
      <c r="C69" s="7" t="s">
        <v>6</v>
      </c>
      <c r="D69" s="7" t="s">
        <v>7</v>
      </c>
      <c r="E69" s="7" t="s">
        <v>5</v>
      </c>
      <c r="F69" s="7" t="s">
        <v>6</v>
      </c>
      <c r="G69" s="7" t="s">
        <v>7</v>
      </c>
      <c r="H69" s="7" t="s">
        <v>5</v>
      </c>
      <c r="I69" s="7" t="s">
        <v>6</v>
      </c>
      <c r="J69" s="26" t="s">
        <v>7</v>
      </c>
    </row>
    <row r="70" spans="1:10">
      <c r="A70" s="8" t="s">
        <v>8</v>
      </c>
      <c r="B70" s="9">
        <v>1244</v>
      </c>
      <c r="C70" s="9">
        <v>3525</v>
      </c>
      <c r="D70" s="9">
        <v>4769</v>
      </c>
      <c r="E70" s="9">
        <v>1486</v>
      </c>
      <c r="F70" s="9">
        <v>4192</v>
      </c>
      <c r="G70" s="9">
        <v>5678</v>
      </c>
      <c r="H70" s="10">
        <f t="shared" ref="H70:H127" si="8">+IFERROR(((E70-B70)/B70)*100,0)</f>
        <v>19.4533762057878</v>
      </c>
      <c r="I70" s="10">
        <f t="shared" ref="I70:I127" si="9">+IFERROR(((F70-C70)/C70)*100,0)</f>
        <v>18.9219858156028</v>
      </c>
      <c r="J70" s="27">
        <f t="shared" ref="J70:J127" si="10">+IFERROR(((G70-D70)/D70)*100,0)</f>
        <v>19.0605997064374</v>
      </c>
    </row>
    <row r="71" spans="1:10">
      <c r="A71" s="11" t="s">
        <v>9</v>
      </c>
      <c r="B71" s="12">
        <v>16012</v>
      </c>
      <c r="C71" s="12">
        <v>50637</v>
      </c>
      <c r="D71" s="12">
        <v>66649</v>
      </c>
      <c r="E71" s="12">
        <v>7574</v>
      </c>
      <c r="F71" s="12">
        <v>21391</v>
      </c>
      <c r="G71" s="12">
        <v>28965</v>
      </c>
      <c r="H71" s="13">
        <f t="shared" si="8"/>
        <v>-52.6979765176118</v>
      </c>
      <c r="I71" s="13">
        <f t="shared" si="9"/>
        <v>-57.7561861879653</v>
      </c>
      <c r="J71" s="28">
        <f t="shared" si="10"/>
        <v>-56.5409833605906</v>
      </c>
    </row>
    <row r="72" spans="1:10">
      <c r="A72" s="8" t="s">
        <v>10</v>
      </c>
      <c r="B72" s="9">
        <v>20806</v>
      </c>
      <c r="C72" s="9">
        <v>15770</v>
      </c>
      <c r="D72" s="9">
        <v>36576</v>
      </c>
      <c r="E72" s="9">
        <v>12961</v>
      </c>
      <c r="F72" s="9">
        <v>7124</v>
      </c>
      <c r="G72" s="9">
        <v>20085</v>
      </c>
      <c r="H72" s="10">
        <f t="shared" si="8"/>
        <v>-37.7054695760838</v>
      </c>
      <c r="I72" s="10">
        <f t="shared" si="9"/>
        <v>-54.8256182625238</v>
      </c>
      <c r="J72" s="27">
        <f t="shared" si="10"/>
        <v>-45.0869422572178</v>
      </c>
    </row>
    <row r="73" spans="1:10">
      <c r="A73" s="11" t="s">
        <v>11</v>
      </c>
      <c r="B73" s="12">
        <v>11641</v>
      </c>
      <c r="C73" s="12">
        <v>2938</v>
      </c>
      <c r="D73" s="12">
        <v>14579</v>
      </c>
      <c r="E73" s="12">
        <v>5862</v>
      </c>
      <c r="F73" s="12">
        <v>822</v>
      </c>
      <c r="G73" s="12">
        <v>6684</v>
      </c>
      <c r="H73" s="13">
        <f t="shared" si="8"/>
        <v>-49.643501417404</v>
      </c>
      <c r="I73" s="13">
        <f t="shared" si="9"/>
        <v>-72.0217835262083</v>
      </c>
      <c r="J73" s="28">
        <f t="shared" si="10"/>
        <v>-54.153234103848</v>
      </c>
    </row>
    <row r="74" spans="1:10">
      <c r="A74" s="8" t="s">
        <v>12</v>
      </c>
      <c r="B74" s="9">
        <v>9654</v>
      </c>
      <c r="C74" s="9">
        <v>2182</v>
      </c>
      <c r="D74" s="9">
        <v>11836</v>
      </c>
      <c r="E74" s="9">
        <v>5006</v>
      </c>
      <c r="F74" s="9">
        <v>473</v>
      </c>
      <c r="G74" s="9">
        <v>5479</v>
      </c>
      <c r="H74" s="10">
        <f t="shared" si="8"/>
        <v>-48.1458462813342</v>
      </c>
      <c r="I74" s="10">
        <f t="shared" si="9"/>
        <v>-78.3226397800183</v>
      </c>
      <c r="J74" s="27">
        <f t="shared" si="10"/>
        <v>-53.7090233186887</v>
      </c>
    </row>
    <row r="75" spans="1:10">
      <c r="A75" s="11" t="s">
        <v>13</v>
      </c>
      <c r="B75" s="12">
        <v>8872</v>
      </c>
      <c r="C75" s="12">
        <v>5859</v>
      </c>
      <c r="D75" s="12">
        <v>14731</v>
      </c>
      <c r="E75" s="12">
        <v>6156</v>
      </c>
      <c r="F75" s="12">
        <v>1678</v>
      </c>
      <c r="G75" s="12">
        <v>7834</v>
      </c>
      <c r="H75" s="13">
        <f t="shared" si="8"/>
        <v>-30.6131650135257</v>
      </c>
      <c r="I75" s="13">
        <f t="shared" si="9"/>
        <v>-71.3603003925585</v>
      </c>
      <c r="J75" s="28">
        <f t="shared" si="10"/>
        <v>-46.8196320684271</v>
      </c>
    </row>
    <row r="76" spans="1:10">
      <c r="A76" s="8" t="s">
        <v>14</v>
      </c>
      <c r="B76" s="9">
        <v>442</v>
      </c>
      <c r="C76" s="9">
        <v>80</v>
      </c>
      <c r="D76" s="9">
        <v>522</v>
      </c>
      <c r="E76" s="9">
        <v>284</v>
      </c>
      <c r="F76" s="9">
        <v>78</v>
      </c>
      <c r="G76" s="9">
        <v>362</v>
      </c>
      <c r="H76" s="10">
        <f t="shared" si="8"/>
        <v>-35.7466063348416</v>
      </c>
      <c r="I76" s="10">
        <f t="shared" si="9"/>
        <v>-2.5</v>
      </c>
      <c r="J76" s="27">
        <f t="shared" si="10"/>
        <v>-30.6513409961686</v>
      </c>
    </row>
    <row r="77" spans="1:10">
      <c r="A77" s="11" t="s">
        <v>15</v>
      </c>
      <c r="B77" s="12">
        <v>2847</v>
      </c>
      <c r="C77" s="12">
        <v>50</v>
      </c>
      <c r="D77" s="12">
        <v>2897</v>
      </c>
      <c r="E77" s="12">
        <v>2757</v>
      </c>
      <c r="F77" s="12">
        <v>42</v>
      </c>
      <c r="G77" s="12">
        <v>2799</v>
      </c>
      <c r="H77" s="13">
        <f t="shared" si="8"/>
        <v>-3.16122233930453</v>
      </c>
      <c r="I77" s="13">
        <f t="shared" si="9"/>
        <v>-16</v>
      </c>
      <c r="J77" s="28">
        <f t="shared" si="10"/>
        <v>-3.38280980324474</v>
      </c>
    </row>
    <row r="78" spans="1:10">
      <c r="A78" s="8" t="s">
        <v>16</v>
      </c>
      <c r="B78" s="9">
        <v>1890</v>
      </c>
      <c r="C78" s="9">
        <v>19</v>
      </c>
      <c r="D78" s="9">
        <v>1909</v>
      </c>
      <c r="E78" s="9">
        <v>1087</v>
      </c>
      <c r="F78" s="9">
        <v>50</v>
      </c>
      <c r="G78" s="9">
        <v>1137</v>
      </c>
      <c r="H78" s="10">
        <f t="shared" si="8"/>
        <v>-42.4867724867725</v>
      </c>
      <c r="I78" s="10">
        <f t="shared" si="9"/>
        <v>163.157894736842</v>
      </c>
      <c r="J78" s="27">
        <f t="shared" si="10"/>
        <v>-40.4400209533787</v>
      </c>
    </row>
    <row r="79" spans="1:10">
      <c r="A79" s="11" t="s">
        <v>17</v>
      </c>
      <c r="B79" s="12">
        <v>5581</v>
      </c>
      <c r="C79" s="12">
        <v>852</v>
      </c>
      <c r="D79" s="12">
        <v>6433</v>
      </c>
      <c r="E79" s="12">
        <v>3949</v>
      </c>
      <c r="F79" s="12">
        <v>124</v>
      </c>
      <c r="G79" s="12">
        <v>4073</v>
      </c>
      <c r="H79" s="13">
        <f t="shared" si="8"/>
        <v>-29.2420713133847</v>
      </c>
      <c r="I79" s="13">
        <f t="shared" si="9"/>
        <v>-85.4460093896714</v>
      </c>
      <c r="J79" s="28">
        <f t="shared" si="10"/>
        <v>-36.6858386444894</v>
      </c>
    </row>
    <row r="80" spans="1:10">
      <c r="A80" s="8" t="s">
        <v>18</v>
      </c>
      <c r="B80" s="9">
        <v>3014</v>
      </c>
      <c r="C80" s="9">
        <v>261</v>
      </c>
      <c r="D80" s="9">
        <v>3275</v>
      </c>
      <c r="E80" s="9">
        <v>1934</v>
      </c>
      <c r="F80" s="9">
        <v>140</v>
      </c>
      <c r="G80" s="9">
        <v>2074</v>
      </c>
      <c r="H80" s="10">
        <f t="shared" si="8"/>
        <v>-35.8327803583278</v>
      </c>
      <c r="I80" s="10">
        <f t="shared" si="9"/>
        <v>-46.360153256705</v>
      </c>
      <c r="J80" s="27">
        <f t="shared" si="10"/>
        <v>-36.6717557251908</v>
      </c>
    </row>
    <row r="81" spans="1:10">
      <c r="A81" s="11" t="s">
        <v>19</v>
      </c>
      <c r="B81" s="12">
        <v>830</v>
      </c>
      <c r="C81" s="12">
        <v>20</v>
      </c>
      <c r="D81" s="12">
        <v>850</v>
      </c>
      <c r="E81" s="12">
        <v>940</v>
      </c>
      <c r="F81" s="12">
        <v>22</v>
      </c>
      <c r="G81" s="12">
        <v>962</v>
      </c>
      <c r="H81" s="13">
        <f t="shared" si="8"/>
        <v>13.2530120481928</v>
      </c>
      <c r="I81" s="13">
        <f t="shared" si="9"/>
        <v>10</v>
      </c>
      <c r="J81" s="28">
        <f t="shared" si="10"/>
        <v>13.1764705882353</v>
      </c>
    </row>
    <row r="82" spans="1:10">
      <c r="A82" s="8" t="s">
        <v>20</v>
      </c>
      <c r="B82" s="9">
        <v>2944</v>
      </c>
      <c r="C82" s="9">
        <v>397</v>
      </c>
      <c r="D82" s="9">
        <v>3341</v>
      </c>
      <c r="E82" s="9">
        <v>1992</v>
      </c>
      <c r="F82" s="9">
        <v>25</v>
      </c>
      <c r="G82" s="9">
        <v>2017</v>
      </c>
      <c r="H82" s="10">
        <f t="shared" si="8"/>
        <v>-32.3369565217391</v>
      </c>
      <c r="I82" s="10">
        <f t="shared" si="9"/>
        <v>-93.7027707808564</v>
      </c>
      <c r="J82" s="27">
        <f t="shared" si="10"/>
        <v>-39.6288536366357</v>
      </c>
    </row>
    <row r="83" spans="1:10">
      <c r="A83" s="11" t="s">
        <v>21</v>
      </c>
      <c r="B83" s="12">
        <v>269</v>
      </c>
      <c r="C83" s="12">
        <v>6</v>
      </c>
      <c r="D83" s="12">
        <v>275</v>
      </c>
      <c r="E83" s="12">
        <v>198</v>
      </c>
      <c r="F83" s="12">
        <v>0</v>
      </c>
      <c r="G83" s="12">
        <v>198</v>
      </c>
      <c r="H83" s="13">
        <f t="shared" si="8"/>
        <v>-26.3940520446097</v>
      </c>
      <c r="I83" s="13">
        <f t="shared" si="9"/>
        <v>-100</v>
      </c>
      <c r="J83" s="28">
        <f t="shared" si="10"/>
        <v>-28</v>
      </c>
    </row>
    <row r="84" spans="1:10">
      <c r="A84" s="8" t="s">
        <v>22</v>
      </c>
      <c r="B84" s="9">
        <v>346</v>
      </c>
      <c r="C84" s="9">
        <v>0</v>
      </c>
      <c r="D84" s="9">
        <v>346</v>
      </c>
      <c r="E84" s="9">
        <v>269</v>
      </c>
      <c r="F84" s="9">
        <v>0</v>
      </c>
      <c r="G84" s="9">
        <v>269</v>
      </c>
      <c r="H84" s="10">
        <f t="shared" si="8"/>
        <v>-22.2543352601156</v>
      </c>
      <c r="I84" s="10">
        <f t="shared" si="9"/>
        <v>0</v>
      </c>
      <c r="J84" s="27">
        <f t="shared" si="10"/>
        <v>-22.2543352601156</v>
      </c>
    </row>
    <row r="85" spans="1:10">
      <c r="A85" s="11" t="s">
        <v>23</v>
      </c>
      <c r="B85" s="12">
        <v>177</v>
      </c>
      <c r="C85" s="12">
        <v>19</v>
      </c>
      <c r="D85" s="12">
        <v>196</v>
      </c>
      <c r="E85" s="12">
        <v>110</v>
      </c>
      <c r="F85" s="12">
        <v>0</v>
      </c>
      <c r="G85" s="12">
        <v>110</v>
      </c>
      <c r="H85" s="13">
        <f t="shared" si="8"/>
        <v>-37.8531073446328</v>
      </c>
      <c r="I85" s="13">
        <f t="shared" si="9"/>
        <v>-100</v>
      </c>
      <c r="J85" s="28">
        <f t="shared" si="10"/>
        <v>-43.8775510204082</v>
      </c>
    </row>
    <row r="86" spans="1:10">
      <c r="A86" s="8" t="s">
        <v>24</v>
      </c>
      <c r="B86" s="9">
        <v>4073</v>
      </c>
      <c r="C86" s="9">
        <v>0</v>
      </c>
      <c r="D86" s="9">
        <v>4073</v>
      </c>
      <c r="E86" s="9">
        <v>3280</v>
      </c>
      <c r="F86" s="9">
        <v>0</v>
      </c>
      <c r="G86" s="9">
        <v>3280</v>
      </c>
      <c r="H86" s="10">
        <f t="shared" si="8"/>
        <v>-19.469678369752</v>
      </c>
      <c r="I86" s="10">
        <f t="shared" si="9"/>
        <v>0</v>
      </c>
      <c r="J86" s="27">
        <f t="shared" si="10"/>
        <v>-19.469678369752</v>
      </c>
    </row>
    <row r="87" spans="1:10">
      <c r="A87" s="11" t="s">
        <v>25</v>
      </c>
      <c r="B87" s="12">
        <v>3468</v>
      </c>
      <c r="C87" s="12">
        <v>13</v>
      </c>
      <c r="D87" s="12">
        <v>3481</v>
      </c>
      <c r="E87" s="12">
        <v>1695</v>
      </c>
      <c r="F87" s="12">
        <v>0</v>
      </c>
      <c r="G87" s="12">
        <v>1695</v>
      </c>
      <c r="H87" s="13">
        <f t="shared" si="8"/>
        <v>-51.1245674740484</v>
      </c>
      <c r="I87" s="13">
        <f t="shared" si="9"/>
        <v>-100</v>
      </c>
      <c r="J87" s="28">
        <f t="shared" si="10"/>
        <v>-51.307095662166</v>
      </c>
    </row>
    <row r="88" spans="1:10">
      <c r="A88" s="8" t="s">
        <v>26</v>
      </c>
      <c r="B88" s="9">
        <v>7</v>
      </c>
      <c r="C88" s="9">
        <v>0</v>
      </c>
      <c r="D88" s="9">
        <v>7</v>
      </c>
      <c r="E88" s="9">
        <v>12</v>
      </c>
      <c r="F88" s="9">
        <v>0</v>
      </c>
      <c r="G88" s="9">
        <v>12</v>
      </c>
      <c r="H88" s="10">
        <f t="shared" si="8"/>
        <v>71.4285714285714</v>
      </c>
      <c r="I88" s="10">
        <f t="shared" si="9"/>
        <v>0</v>
      </c>
      <c r="J88" s="27">
        <f t="shared" si="10"/>
        <v>71.4285714285714</v>
      </c>
    </row>
    <row r="89" spans="1:10">
      <c r="A89" s="11" t="s">
        <v>27</v>
      </c>
      <c r="B89" s="12">
        <v>534</v>
      </c>
      <c r="C89" s="12">
        <v>4</v>
      </c>
      <c r="D89" s="12">
        <v>538</v>
      </c>
      <c r="E89" s="12">
        <v>506</v>
      </c>
      <c r="F89" s="12">
        <v>0</v>
      </c>
      <c r="G89" s="12">
        <v>506</v>
      </c>
      <c r="H89" s="13">
        <f t="shared" si="8"/>
        <v>-5.2434456928839</v>
      </c>
      <c r="I89" s="13">
        <f t="shared" si="9"/>
        <v>-100</v>
      </c>
      <c r="J89" s="28">
        <f t="shared" si="10"/>
        <v>-5.94795539033457</v>
      </c>
    </row>
    <row r="90" spans="1:10">
      <c r="A90" s="8" t="s">
        <v>28</v>
      </c>
      <c r="B90" s="9">
        <v>248</v>
      </c>
      <c r="C90" s="9">
        <v>0</v>
      </c>
      <c r="D90" s="9">
        <v>248</v>
      </c>
      <c r="E90" s="9">
        <v>156</v>
      </c>
      <c r="F90" s="9">
        <v>0</v>
      </c>
      <c r="G90" s="9">
        <v>156</v>
      </c>
      <c r="H90" s="10">
        <f t="shared" si="8"/>
        <v>-37.0967741935484</v>
      </c>
      <c r="I90" s="10">
        <f t="shared" si="9"/>
        <v>0</v>
      </c>
      <c r="J90" s="27">
        <f t="shared" si="10"/>
        <v>-37.0967741935484</v>
      </c>
    </row>
    <row r="91" spans="1:10">
      <c r="A91" s="11" t="s">
        <v>29</v>
      </c>
      <c r="B91" s="12">
        <v>1578</v>
      </c>
      <c r="C91" s="12">
        <v>69</v>
      </c>
      <c r="D91" s="12">
        <v>1647</v>
      </c>
      <c r="E91" s="12">
        <v>1733</v>
      </c>
      <c r="F91" s="12">
        <v>22</v>
      </c>
      <c r="G91" s="12">
        <v>1755</v>
      </c>
      <c r="H91" s="13">
        <f t="shared" si="8"/>
        <v>9.82256020278834</v>
      </c>
      <c r="I91" s="13">
        <f t="shared" si="9"/>
        <v>-68.1159420289855</v>
      </c>
      <c r="J91" s="28">
        <f t="shared" si="10"/>
        <v>6.55737704918033</v>
      </c>
    </row>
    <row r="92" spans="1:10">
      <c r="A92" s="8" t="s">
        <v>30</v>
      </c>
      <c r="B92" s="9">
        <v>861</v>
      </c>
      <c r="C92" s="9">
        <v>13</v>
      </c>
      <c r="D92" s="9">
        <v>874</v>
      </c>
      <c r="E92" s="9">
        <v>716</v>
      </c>
      <c r="F92" s="9">
        <v>0</v>
      </c>
      <c r="G92" s="9">
        <v>716</v>
      </c>
      <c r="H92" s="10">
        <f t="shared" si="8"/>
        <v>-16.8408826945412</v>
      </c>
      <c r="I92" s="10">
        <f t="shared" si="9"/>
        <v>-100</v>
      </c>
      <c r="J92" s="27">
        <f t="shared" si="10"/>
        <v>-18.0778032036613</v>
      </c>
    </row>
    <row r="93" spans="1:10">
      <c r="A93" s="11" t="s">
        <v>31</v>
      </c>
      <c r="B93" s="12">
        <v>4</v>
      </c>
      <c r="C93" s="12">
        <v>0</v>
      </c>
      <c r="D93" s="12">
        <v>4</v>
      </c>
      <c r="E93" s="12">
        <v>38</v>
      </c>
      <c r="F93" s="12">
        <v>0</v>
      </c>
      <c r="G93" s="12">
        <v>38</v>
      </c>
      <c r="H93" s="13">
        <f t="shared" si="8"/>
        <v>850</v>
      </c>
      <c r="I93" s="13">
        <f t="shared" si="9"/>
        <v>0</v>
      </c>
      <c r="J93" s="28">
        <f t="shared" si="10"/>
        <v>850</v>
      </c>
    </row>
    <row r="94" spans="1:10">
      <c r="A94" s="8" t="s">
        <v>32</v>
      </c>
      <c r="B94" s="9">
        <v>903</v>
      </c>
      <c r="C94" s="9">
        <v>40</v>
      </c>
      <c r="D94" s="9">
        <v>943</v>
      </c>
      <c r="E94" s="9">
        <v>610</v>
      </c>
      <c r="F94" s="9">
        <v>12</v>
      </c>
      <c r="G94" s="9">
        <v>622</v>
      </c>
      <c r="H94" s="10">
        <f t="shared" si="8"/>
        <v>-32.4473975636766</v>
      </c>
      <c r="I94" s="10">
        <f t="shared" si="9"/>
        <v>-70</v>
      </c>
      <c r="J94" s="27">
        <f t="shared" si="10"/>
        <v>-34.0402969247084</v>
      </c>
    </row>
    <row r="95" spans="1:10">
      <c r="A95" s="11" t="s">
        <v>33</v>
      </c>
      <c r="B95" s="12">
        <v>1788</v>
      </c>
      <c r="C95" s="12">
        <v>59</v>
      </c>
      <c r="D95" s="12">
        <v>1847</v>
      </c>
      <c r="E95" s="12">
        <v>1266</v>
      </c>
      <c r="F95" s="12">
        <v>3</v>
      </c>
      <c r="G95" s="12">
        <v>1269</v>
      </c>
      <c r="H95" s="13">
        <f t="shared" si="8"/>
        <v>-29.1946308724832</v>
      </c>
      <c r="I95" s="13">
        <f t="shared" si="9"/>
        <v>-94.9152542372881</v>
      </c>
      <c r="J95" s="28">
        <f t="shared" si="10"/>
        <v>-31.2939902544667</v>
      </c>
    </row>
    <row r="96" spans="1:10">
      <c r="A96" s="8" t="s">
        <v>34</v>
      </c>
      <c r="B96" s="9">
        <v>1231</v>
      </c>
      <c r="C96" s="9">
        <v>20</v>
      </c>
      <c r="D96" s="9">
        <v>1251</v>
      </c>
      <c r="E96" s="9">
        <v>806</v>
      </c>
      <c r="F96" s="9">
        <v>2</v>
      </c>
      <c r="G96" s="9">
        <v>808</v>
      </c>
      <c r="H96" s="10">
        <f t="shared" si="8"/>
        <v>-34.5247766043867</v>
      </c>
      <c r="I96" s="10">
        <f t="shared" si="9"/>
        <v>-90</v>
      </c>
      <c r="J96" s="27">
        <f t="shared" si="10"/>
        <v>-35.4116706634692</v>
      </c>
    </row>
    <row r="97" spans="1:10">
      <c r="A97" s="11" t="s">
        <v>35</v>
      </c>
      <c r="B97" s="12">
        <v>402</v>
      </c>
      <c r="C97" s="12">
        <v>3</v>
      </c>
      <c r="D97" s="12">
        <v>405</v>
      </c>
      <c r="E97" s="12">
        <v>289</v>
      </c>
      <c r="F97" s="12">
        <v>18</v>
      </c>
      <c r="G97" s="12">
        <v>307</v>
      </c>
      <c r="H97" s="13">
        <f t="shared" si="8"/>
        <v>-28.1094527363184</v>
      </c>
      <c r="I97" s="13">
        <f t="shared" si="9"/>
        <v>500</v>
      </c>
      <c r="J97" s="28">
        <f t="shared" si="10"/>
        <v>-24.1975308641975</v>
      </c>
    </row>
    <row r="98" spans="1:10">
      <c r="A98" s="8" t="s">
        <v>36</v>
      </c>
      <c r="B98" s="9">
        <v>710</v>
      </c>
      <c r="C98" s="9">
        <v>64</v>
      </c>
      <c r="D98" s="9">
        <v>774</v>
      </c>
      <c r="E98" s="9">
        <v>473</v>
      </c>
      <c r="F98" s="9">
        <v>32</v>
      </c>
      <c r="G98" s="9">
        <v>505</v>
      </c>
      <c r="H98" s="10">
        <f t="shared" si="8"/>
        <v>-33.3802816901408</v>
      </c>
      <c r="I98" s="10">
        <f t="shared" si="9"/>
        <v>-50</v>
      </c>
      <c r="J98" s="27">
        <f t="shared" si="10"/>
        <v>-34.7545219638243</v>
      </c>
    </row>
    <row r="99" spans="1:10">
      <c r="A99" s="11" t="s">
        <v>37</v>
      </c>
      <c r="B99" s="12">
        <v>106</v>
      </c>
      <c r="C99" s="12">
        <v>0</v>
      </c>
      <c r="D99" s="12">
        <v>106</v>
      </c>
      <c r="E99" s="12">
        <v>55</v>
      </c>
      <c r="F99" s="12">
        <v>0</v>
      </c>
      <c r="G99" s="12">
        <v>55</v>
      </c>
      <c r="H99" s="13">
        <f t="shared" si="8"/>
        <v>-48.1132075471698</v>
      </c>
      <c r="I99" s="13">
        <f t="shared" si="9"/>
        <v>0</v>
      </c>
      <c r="J99" s="28">
        <f t="shared" si="10"/>
        <v>-48.1132075471698</v>
      </c>
    </row>
    <row r="100" spans="1:10">
      <c r="A100" s="8" t="s">
        <v>38</v>
      </c>
      <c r="B100" s="9">
        <v>1262</v>
      </c>
      <c r="C100" s="9">
        <v>313</v>
      </c>
      <c r="D100" s="9">
        <v>1575</v>
      </c>
      <c r="E100" s="9">
        <v>862</v>
      </c>
      <c r="F100" s="9">
        <v>33</v>
      </c>
      <c r="G100" s="9">
        <v>895</v>
      </c>
      <c r="H100" s="10">
        <f t="shared" si="8"/>
        <v>-31.6957210776545</v>
      </c>
      <c r="I100" s="10">
        <f t="shared" si="9"/>
        <v>-89.4568690095847</v>
      </c>
      <c r="J100" s="27">
        <f t="shared" si="10"/>
        <v>-43.1746031746032</v>
      </c>
    </row>
    <row r="101" spans="1:10">
      <c r="A101" s="11" t="s">
        <v>39</v>
      </c>
      <c r="B101" s="12">
        <v>299</v>
      </c>
      <c r="C101" s="12">
        <v>0</v>
      </c>
      <c r="D101" s="12">
        <v>299</v>
      </c>
      <c r="E101" s="12">
        <v>240</v>
      </c>
      <c r="F101" s="12">
        <v>0</v>
      </c>
      <c r="G101" s="12">
        <v>240</v>
      </c>
      <c r="H101" s="13">
        <f t="shared" si="8"/>
        <v>-19.7324414715719</v>
      </c>
      <c r="I101" s="13">
        <f t="shared" si="9"/>
        <v>0</v>
      </c>
      <c r="J101" s="28">
        <f t="shared" si="10"/>
        <v>-19.7324414715719</v>
      </c>
    </row>
    <row r="102" spans="1:10">
      <c r="A102" s="8" t="s">
        <v>40</v>
      </c>
      <c r="B102" s="9">
        <v>3695</v>
      </c>
      <c r="C102" s="9">
        <v>44</v>
      </c>
      <c r="D102" s="9">
        <v>3739</v>
      </c>
      <c r="E102" s="9">
        <v>3043</v>
      </c>
      <c r="F102" s="9">
        <v>18</v>
      </c>
      <c r="G102" s="9">
        <v>3061</v>
      </c>
      <c r="H102" s="10">
        <f t="shared" si="8"/>
        <v>-17.6454668470907</v>
      </c>
      <c r="I102" s="10">
        <f t="shared" si="9"/>
        <v>-59.0909090909091</v>
      </c>
      <c r="J102" s="27">
        <f t="shared" si="10"/>
        <v>-18.1331906926986</v>
      </c>
    </row>
    <row r="103" spans="1:10">
      <c r="A103" s="11" t="s">
        <v>41</v>
      </c>
      <c r="B103" s="12">
        <v>381</v>
      </c>
      <c r="C103" s="12">
        <v>4</v>
      </c>
      <c r="D103" s="12">
        <v>385</v>
      </c>
      <c r="E103" s="12">
        <v>261</v>
      </c>
      <c r="F103" s="12">
        <v>1</v>
      </c>
      <c r="G103" s="12">
        <v>262</v>
      </c>
      <c r="H103" s="13">
        <f t="shared" si="8"/>
        <v>-31.496062992126</v>
      </c>
      <c r="I103" s="13">
        <f t="shared" si="9"/>
        <v>-75</v>
      </c>
      <c r="J103" s="28">
        <f t="shared" si="10"/>
        <v>-31.9480519480519</v>
      </c>
    </row>
    <row r="104" spans="1:10">
      <c r="A104" s="8" t="s">
        <v>42</v>
      </c>
      <c r="B104" s="9">
        <v>646</v>
      </c>
      <c r="C104" s="9">
        <v>0</v>
      </c>
      <c r="D104" s="9">
        <v>646</v>
      </c>
      <c r="E104" s="9">
        <v>556</v>
      </c>
      <c r="F104" s="9">
        <v>2</v>
      </c>
      <c r="G104" s="9">
        <v>558</v>
      </c>
      <c r="H104" s="10">
        <f t="shared" si="8"/>
        <v>-13.9318885448916</v>
      </c>
      <c r="I104" s="10">
        <f t="shared" si="9"/>
        <v>0</v>
      </c>
      <c r="J104" s="27">
        <f t="shared" si="10"/>
        <v>-13.6222910216718</v>
      </c>
    </row>
    <row r="105" spans="1:10">
      <c r="A105" s="11" t="s">
        <v>43</v>
      </c>
      <c r="B105" s="12">
        <v>99</v>
      </c>
      <c r="C105" s="12">
        <v>7</v>
      </c>
      <c r="D105" s="12">
        <v>106</v>
      </c>
      <c r="E105" s="12">
        <v>56</v>
      </c>
      <c r="F105" s="12">
        <v>2</v>
      </c>
      <c r="G105" s="12">
        <v>58</v>
      </c>
      <c r="H105" s="13">
        <f t="shared" si="8"/>
        <v>-43.4343434343434</v>
      </c>
      <c r="I105" s="13">
        <f t="shared" si="9"/>
        <v>-71.4285714285714</v>
      </c>
      <c r="J105" s="28">
        <f t="shared" si="10"/>
        <v>-45.2830188679245</v>
      </c>
    </row>
    <row r="106" spans="1:10">
      <c r="A106" s="8" t="s">
        <v>44</v>
      </c>
      <c r="B106" s="9">
        <v>2125</v>
      </c>
      <c r="C106" s="9">
        <v>333</v>
      </c>
      <c r="D106" s="9">
        <v>2458</v>
      </c>
      <c r="E106" s="9">
        <v>1055</v>
      </c>
      <c r="F106" s="9">
        <v>153</v>
      </c>
      <c r="G106" s="9">
        <v>1208</v>
      </c>
      <c r="H106" s="10">
        <f t="shared" si="8"/>
        <v>-50.3529411764706</v>
      </c>
      <c r="I106" s="10">
        <f t="shared" si="9"/>
        <v>-54.0540540540541</v>
      </c>
      <c r="J106" s="27">
        <f t="shared" si="10"/>
        <v>-50.8543531326281</v>
      </c>
    </row>
    <row r="107" spans="1:10">
      <c r="A107" s="11" t="s">
        <v>45</v>
      </c>
      <c r="B107" s="12">
        <v>194</v>
      </c>
      <c r="C107" s="12">
        <v>20</v>
      </c>
      <c r="D107" s="12">
        <v>214</v>
      </c>
      <c r="E107" s="12">
        <v>267</v>
      </c>
      <c r="F107" s="12">
        <v>2</v>
      </c>
      <c r="G107" s="12">
        <v>269</v>
      </c>
      <c r="H107" s="13">
        <f t="shared" si="8"/>
        <v>37.6288659793814</v>
      </c>
      <c r="I107" s="13">
        <f t="shared" si="9"/>
        <v>-90</v>
      </c>
      <c r="J107" s="28">
        <f t="shared" si="10"/>
        <v>25.7009345794392</v>
      </c>
    </row>
    <row r="108" spans="1:10">
      <c r="A108" s="8" t="s">
        <v>46</v>
      </c>
      <c r="B108" s="9">
        <v>1001</v>
      </c>
      <c r="C108" s="9">
        <v>113</v>
      </c>
      <c r="D108" s="9">
        <v>1114</v>
      </c>
      <c r="E108" s="9">
        <v>633</v>
      </c>
      <c r="F108" s="9">
        <v>30</v>
      </c>
      <c r="G108" s="9">
        <v>663</v>
      </c>
      <c r="H108" s="10">
        <f t="shared" si="8"/>
        <v>-36.7632367632368</v>
      </c>
      <c r="I108" s="10">
        <f t="shared" si="9"/>
        <v>-73.4513274336283</v>
      </c>
      <c r="J108" s="27">
        <f t="shared" si="10"/>
        <v>-40.4847396768402</v>
      </c>
    </row>
    <row r="109" spans="1:10">
      <c r="A109" s="11" t="s">
        <v>47</v>
      </c>
      <c r="B109" s="12">
        <v>936</v>
      </c>
      <c r="C109" s="12">
        <v>9</v>
      </c>
      <c r="D109" s="12">
        <v>945</v>
      </c>
      <c r="E109" s="12">
        <v>699</v>
      </c>
      <c r="F109" s="12">
        <v>12</v>
      </c>
      <c r="G109" s="12">
        <v>711</v>
      </c>
      <c r="H109" s="13">
        <f t="shared" si="8"/>
        <v>-25.3205128205128</v>
      </c>
      <c r="I109" s="13">
        <f t="shared" si="9"/>
        <v>33.3333333333333</v>
      </c>
      <c r="J109" s="28">
        <f t="shared" si="10"/>
        <v>-24.7619047619048</v>
      </c>
    </row>
    <row r="110" spans="1:10">
      <c r="A110" s="8" t="s">
        <v>48</v>
      </c>
      <c r="B110" s="9">
        <v>596</v>
      </c>
      <c r="C110" s="9">
        <v>2</v>
      </c>
      <c r="D110" s="9">
        <v>598</v>
      </c>
      <c r="E110" s="9">
        <v>534</v>
      </c>
      <c r="F110" s="9">
        <v>4</v>
      </c>
      <c r="G110" s="9">
        <v>538</v>
      </c>
      <c r="H110" s="10">
        <f t="shared" si="8"/>
        <v>-10.4026845637584</v>
      </c>
      <c r="I110" s="10">
        <f t="shared" si="9"/>
        <v>100</v>
      </c>
      <c r="J110" s="27">
        <f t="shared" si="10"/>
        <v>-10.0334448160535</v>
      </c>
    </row>
    <row r="111" spans="1:10">
      <c r="A111" s="11" t="s">
        <v>49</v>
      </c>
      <c r="B111" s="12">
        <v>357</v>
      </c>
      <c r="C111" s="12">
        <v>5</v>
      </c>
      <c r="D111" s="12">
        <v>362</v>
      </c>
      <c r="E111" s="12">
        <v>346</v>
      </c>
      <c r="F111" s="12">
        <v>0</v>
      </c>
      <c r="G111" s="12">
        <v>346</v>
      </c>
      <c r="H111" s="13">
        <f t="shared" si="8"/>
        <v>-3.0812324929972</v>
      </c>
      <c r="I111" s="13">
        <f t="shared" si="9"/>
        <v>-100</v>
      </c>
      <c r="J111" s="28">
        <f t="shared" si="10"/>
        <v>-4.41988950276243</v>
      </c>
    </row>
    <row r="112" spans="1:10">
      <c r="A112" s="8" t="s">
        <v>50</v>
      </c>
      <c r="B112" s="9">
        <v>1846</v>
      </c>
      <c r="C112" s="9">
        <v>7</v>
      </c>
      <c r="D112" s="9">
        <v>1853</v>
      </c>
      <c r="E112" s="9">
        <v>1740</v>
      </c>
      <c r="F112" s="9">
        <v>5</v>
      </c>
      <c r="G112" s="9">
        <v>1745</v>
      </c>
      <c r="H112" s="10">
        <f t="shared" si="8"/>
        <v>-5.7421451787649</v>
      </c>
      <c r="I112" s="10">
        <f t="shared" si="9"/>
        <v>-28.5714285714286</v>
      </c>
      <c r="J112" s="27">
        <f t="shared" si="10"/>
        <v>-5.82838640043173</v>
      </c>
    </row>
    <row r="113" spans="1:10">
      <c r="A113" s="11" t="s">
        <v>51</v>
      </c>
      <c r="B113" s="12">
        <v>1044</v>
      </c>
      <c r="C113" s="12">
        <v>22</v>
      </c>
      <c r="D113" s="12">
        <v>1066</v>
      </c>
      <c r="E113" s="12">
        <v>574</v>
      </c>
      <c r="F113" s="12">
        <v>2</v>
      </c>
      <c r="G113" s="12">
        <v>576</v>
      </c>
      <c r="H113" s="13">
        <f t="shared" si="8"/>
        <v>-45.0191570881226</v>
      </c>
      <c r="I113" s="13">
        <f t="shared" si="9"/>
        <v>-90.9090909090909</v>
      </c>
      <c r="J113" s="28">
        <f t="shared" si="10"/>
        <v>-45.9662288930582</v>
      </c>
    </row>
    <row r="114" spans="1:10">
      <c r="A114" s="8" t="s">
        <v>52</v>
      </c>
      <c r="B114" s="9">
        <v>2286</v>
      </c>
      <c r="C114" s="9">
        <v>156</v>
      </c>
      <c r="D114" s="9">
        <v>2442</v>
      </c>
      <c r="E114" s="9">
        <v>1314</v>
      </c>
      <c r="F114" s="9">
        <v>72</v>
      </c>
      <c r="G114" s="9">
        <v>1386</v>
      </c>
      <c r="H114" s="10">
        <f t="shared" si="8"/>
        <v>-42.5196850393701</v>
      </c>
      <c r="I114" s="10">
        <f t="shared" si="9"/>
        <v>-53.8461538461538</v>
      </c>
      <c r="J114" s="27">
        <f t="shared" si="10"/>
        <v>-43.2432432432432</v>
      </c>
    </row>
    <row r="115" spans="1:10">
      <c r="A115" s="11" t="s">
        <v>53</v>
      </c>
      <c r="B115" s="12">
        <v>62</v>
      </c>
      <c r="C115" s="12">
        <v>0</v>
      </c>
      <c r="D115" s="12">
        <v>62</v>
      </c>
      <c r="E115" s="12">
        <v>68</v>
      </c>
      <c r="F115" s="12">
        <v>0</v>
      </c>
      <c r="G115" s="12">
        <v>68</v>
      </c>
      <c r="H115" s="13">
        <f t="shared" si="8"/>
        <v>9.67741935483871</v>
      </c>
      <c r="I115" s="13">
        <f t="shared" si="9"/>
        <v>0</v>
      </c>
      <c r="J115" s="28">
        <f t="shared" si="10"/>
        <v>9.67741935483871</v>
      </c>
    </row>
    <row r="116" spans="1:10">
      <c r="A116" s="8" t="s">
        <v>54</v>
      </c>
      <c r="B116" s="9">
        <v>215</v>
      </c>
      <c r="C116" s="9">
        <v>0</v>
      </c>
      <c r="D116" s="9">
        <v>215</v>
      </c>
      <c r="E116" s="9">
        <v>124</v>
      </c>
      <c r="F116" s="9">
        <v>6</v>
      </c>
      <c r="G116" s="9">
        <v>130</v>
      </c>
      <c r="H116" s="10">
        <f t="shared" si="8"/>
        <v>-42.3255813953488</v>
      </c>
      <c r="I116" s="10">
        <f t="shared" si="9"/>
        <v>0</v>
      </c>
      <c r="J116" s="27">
        <f t="shared" si="10"/>
        <v>-39.5348837209302</v>
      </c>
    </row>
    <row r="117" spans="1:10">
      <c r="A117" s="11" t="s">
        <v>55</v>
      </c>
      <c r="B117" s="12">
        <v>484</v>
      </c>
      <c r="C117" s="12">
        <v>6</v>
      </c>
      <c r="D117" s="12">
        <v>490</v>
      </c>
      <c r="E117" s="12">
        <v>442</v>
      </c>
      <c r="F117" s="12">
        <v>3</v>
      </c>
      <c r="G117" s="12">
        <v>445</v>
      </c>
      <c r="H117" s="13">
        <f t="shared" si="8"/>
        <v>-8.67768595041322</v>
      </c>
      <c r="I117" s="13">
        <f t="shared" si="9"/>
        <v>-50</v>
      </c>
      <c r="J117" s="28">
        <f t="shared" si="10"/>
        <v>-9.18367346938776</v>
      </c>
    </row>
    <row r="118" spans="1:10">
      <c r="A118" s="8" t="s">
        <v>56</v>
      </c>
      <c r="B118" s="9">
        <v>892</v>
      </c>
      <c r="C118" s="9">
        <v>25</v>
      </c>
      <c r="D118" s="9">
        <v>917</v>
      </c>
      <c r="E118" s="9">
        <v>883</v>
      </c>
      <c r="F118" s="9">
        <v>3</v>
      </c>
      <c r="G118" s="9">
        <v>886</v>
      </c>
      <c r="H118" s="10">
        <f t="shared" si="8"/>
        <v>-1.00896860986547</v>
      </c>
      <c r="I118" s="10">
        <f t="shared" si="9"/>
        <v>-88</v>
      </c>
      <c r="J118" s="27">
        <f t="shared" si="10"/>
        <v>-3.38058887677208</v>
      </c>
    </row>
    <row r="119" spans="1:10">
      <c r="A119" s="11" t="s">
        <v>57</v>
      </c>
      <c r="B119" s="12">
        <v>380</v>
      </c>
      <c r="C119" s="12">
        <v>0</v>
      </c>
      <c r="D119" s="12">
        <v>380</v>
      </c>
      <c r="E119" s="12">
        <v>913</v>
      </c>
      <c r="F119" s="12">
        <v>0</v>
      </c>
      <c r="G119" s="12">
        <v>913</v>
      </c>
      <c r="H119" s="13">
        <f t="shared" si="8"/>
        <v>140.263157894737</v>
      </c>
      <c r="I119" s="13">
        <f t="shared" si="9"/>
        <v>0</v>
      </c>
      <c r="J119" s="28">
        <f t="shared" si="10"/>
        <v>140.263157894737</v>
      </c>
    </row>
    <row r="120" spans="1:10">
      <c r="A120" s="8" t="s">
        <v>58</v>
      </c>
      <c r="B120" s="9">
        <v>3929</v>
      </c>
      <c r="C120" s="9">
        <v>70</v>
      </c>
      <c r="D120" s="9">
        <v>3999</v>
      </c>
      <c r="E120" s="9">
        <v>3755</v>
      </c>
      <c r="F120" s="9">
        <v>81</v>
      </c>
      <c r="G120" s="9">
        <v>3836</v>
      </c>
      <c r="H120" s="10">
        <f t="shared" si="8"/>
        <v>-4.42860778824128</v>
      </c>
      <c r="I120" s="10">
        <f t="shared" si="9"/>
        <v>15.7142857142857</v>
      </c>
      <c r="J120" s="27">
        <f t="shared" si="10"/>
        <v>-4.07601900475119</v>
      </c>
    </row>
    <row r="121" spans="1:10">
      <c r="A121" s="11" t="s">
        <v>59</v>
      </c>
      <c r="B121" s="12">
        <v>47</v>
      </c>
      <c r="C121" s="12">
        <v>0</v>
      </c>
      <c r="D121" s="12">
        <v>47</v>
      </c>
      <c r="E121" s="12">
        <v>60</v>
      </c>
      <c r="F121" s="12">
        <v>0</v>
      </c>
      <c r="G121" s="12">
        <v>60</v>
      </c>
      <c r="H121" s="13">
        <f t="shared" si="8"/>
        <v>27.6595744680851</v>
      </c>
      <c r="I121" s="13">
        <f t="shared" si="9"/>
        <v>0</v>
      </c>
      <c r="J121" s="28">
        <f t="shared" si="10"/>
        <v>27.6595744680851</v>
      </c>
    </row>
    <row r="122" spans="1:10">
      <c r="A122" s="8" t="s">
        <v>60</v>
      </c>
      <c r="B122" s="9">
        <v>1044</v>
      </c>
      <c r="C122" s="9">
        <v>1</v>
      </c>
      <c r="D122" s="9">
        <v>1045</v>
      </c>
      <c r="E122" s="9">
        <v>778</v>
      </c>
      <c r="F122" s="9">
        <v>0</v>
      </c>
      <c r="G122" s="9">
        <v>778</v>
      </c>
      <c r="H122" s="10">
        <f t="shared" si="8"/>
        <v>-25.4789272030651</v>
      </c>
      <c r="I122" s="10">
        <f t="shared" si="9"/>
        <v>-100</v>
      </c>
      <c r="J122" s="27">
        <f t="shared" si="10"/>
        <v>-25.5502392344498</v>
      </c>
    </row>
    <row r="123" spans="1:10">
      <c r="A123" s="11" t="s">
        <v>61</v>
      </c>
      <c r="B123" s="12">
        <v>2044</v>
      </c>
      <c r="C123" s="12">
        <v>14</v>
      </c>
      <c r="D123" s="12">
        <v>2058</v>
      </c>
      <c r="E123" s="12">
        <v>2278</v>
      </c>
      <c r="F123" s="12">
        <v>20</v>
      </c>
      <c r="G123" s="12">
        <v>2298</v>
      </c>
      <c r="H123" s="13">
        <f t="shared" si="8"/>
        <v>11.4481409001957</v>
      </c>
      <c r="I123" s="13">
        <f t="shared" si="9"/>
        <v>42.8571428571429</v>
      </c>
      <c r="J123" s="28">
        <f t="shared" si="10"/>
        <v>11.6618075801749</v>
      </c>
    </row>
    <row r="124" spans="1:10">
      <c r="A124" s="8" t="s">
        <v>62</v>
      </c>
      <c r="B124" s="9">
        <v>98</v>
      </c>
      <c r="C124" s="9">
        <v>21</v>
      </c>
      <c r="D124" s="9">
        <v>119</v>
      </c>
      <c r="E124" s="9">
        <v>68</v>
      </c>
      <c r="F124" s="9">
        <v>0</v>
      </c>
      <c r="G124" s="9">
        <v>68</v>
      </c>
      <c r="H124" s="10">
        <f t="shared" si="8"/>
        <v>-30.6122448979592</v>
      </c>
      <c r="I124" s="10">
        <f t="shared" si="9"/>
        <v>-100</v>
      </c>
      <c r="J124" s="27">
        <f t="shared" si="10"/>
        <v>-42.8571428571429</v>
      </c>
    </row>
    <row r="125" spans="1:10">
      <c r="A125" s="11" t="s">
        <v>63</v>
      </c>
      <c r="B125" s="12">
        <v>79</v>
      </c>
      <c r="C125" s="12">
        <v>1</v>
      </c>
      <c r="D125" s="12">
        <v>80</v>
      </c>
      <c r="E125" s="12">
        <v>0</v>
      </c>
      <c r="F125" s="12">
        <v>0</v>
      </c>
      <c r="G125" s="12">
        <v>0</v>
      </c>
      <c r="H125" s="13">
        <f t="shared" si="8"/>
        <v>-100</v>
      </c>
      <c r="I125" s="13">
        <f t="shared" si="9"/>
        <v>-100</v>
      </c>
      <c r="J125" s="28">
        <f t="shared" si="10"/>
        <v>-100</v>
      </c>
    </row>
    <row r="126" spans="1:10">
      <c r="A126" s="14" t="s">
        <v>64</v>
      </c>
      <c r="B126" s="34">
        <f t="shared" ref="B126:G126" si="11">B127-SUM(B72+B76+B86+B98+B124+B125+B71)</f>
        <v>86303</v>
      </c>
      <c r="C126" s="34">
        <f t="shared" si="11"/>
        <v>17500</v>
      </c>
      <c r="D126" s="34">
        <f t="shared" si="11"/>
        <v>103803</v>
      </c>
      <c r="E126" s="34">
        <f t="shared" si="11"/>
        <v>61109</v>
      </c>
      <c r="F126" s="34">
        <f t="shared" si="11"/>
        <v>8074</v>
      </c>
      <c r="G126" s="34">
        <f t="shared" si="11"/>
        <v>69183</v>
      </c>
      <c r="H126" s="35">
        <f t="shared" si="8"/>
        <v>-29.1924962052304</v>
      </c>
      <c r="I126" s="35">
        <f t="shared" si="9"/>
        <v>-53.8628571428571</v>
      </c>
      <c r="J126" s="55">
        <f t="shared" si="10"/>
        <v>-33.351637235918</v>
      </c>
    </row>
    <row r="127" spans="1:10">
      <c r="A127" s="17" t="s">
        <v>65</v>
      </c>
      <c r="B127" s="36">
        <f t="shared" ref="B127:G127" si="12">SUM(B70:B125)</f>
        <v>128523</v>
      </c>
      <c r="C127" s="36">
        <f t="shared" si="12"/>
        <v>84073</v>
      </c>
      <c r="D127" s="36">
        <f t="shared" si="12"/>
        <v>212596</v>
      </c>
      <c r="E127" s="36">
        <f t="shared" si="12"/>
        <v>85749</v>
      </c>
      <c r="F127" s="36">
        <f t="shared" si="12"/>
        <v>36699</v>
      </c>
      <c r="G127" s="36">
        <f t="shared" si="12"/>
        <v>122448</v>
      </c>
      <c r="H127" s="37">
        <f t="shared" si="8"/>
        <v>-33.2812025863075</v>
      </c>
      <c r="I127" s="37">
        <f t="shared" si="9"/>
        <v>-56.3486493880318</v>
      </c>
      <c r="J127" s="57">
        <f t="shared" si="10"/>
        <v>-42.4034318613709</v>
      </c>
    </row>
    <row r="128" ht="15.15" spans="1:10">
      <c r="A128" s="39" t="s">
        <v>66</v>
      </c>
      <c r="B128" s="40"/>
      <c r="C128" s="40"/>
      <c r="D128" s="40">
        <v>66072</v>
      </c>
      <c r="E128" s="40"/>
      <c r="F128" s="40"/>
      <c r="G128" s="40">
        <v>26320</v>
      </c>
      <c r="H128" s="41">
        <f>+IFERROR(((G128-D128)/D128)*100,0)</f>
        <v>-60.1646688461073</v>
      </c>
      <c r="I128" s="41"/>
      <c r="J128" s="42"/>
    </row>
    <row r="129" spans="1:10">
      <c r="A129" s="17" t="s">
        <v>67</v>
      </c>
      <c r="B129" s="50"/>
      <c r="C129" s="50"/>
      <c r="D129" s="50">
        <f>+D127+D128</f>
        <v>278668</v>
      </c>
      <c r="E129" s="50"/>
      <c r="F129" s="50"/>
      <c r="G129" s="50">
        <f>+G127+G128</f>
        <v>148768</v>
      </c>
      <c r="H129" s="51">
        <f>+IFERROR(((G129-D129)/D129)*100,0)</f>
        <v>-46.6146094994761</v>
      </c>
      <c r="I129" s="51"/>
      <c r="J129" s="58"/>
    </row>
    <row r="130" spans="1:10">
      <c r="A130" s="52"/>
      <c r="B130" s="53"/>
      <c r="C130" s="53"/>
      <c r="D130" s="53"/>
      <c r="E130" s="53"/>
      <c r="F130" s="53"/>
      <c r="G130" s="53"/>
      <c r="H130" s="53"/>
      <c r="I130" s="53"/>
      <c r="J130" s="59"/>
    </row>
    <row r="131" ht="15.15" spans="1:10">
      <c r="A131" s="60"/>
      <c r="B131" s="61"/>
      <c r="C131" s="61"/>
      <c r="D131" s="61"/>
      <c r="E131" s="61"/>
      <c r="F131" s="61"/>
      <c r="G131" s="61"/>
      <c r="H131" s="61"/>
      <c r="I131" s="61"/>
      <c r="J131" s="62"/>
    </row>
    <row r="132" spans="1:10">
      <c r="A132" s="31" t="s">
        <v>68</v>
      </c>
      <c r="B132" s="31"/>
      <c r="C132" s="31"/>
      <c r="D132" s="31"/>
      <c r="E132" s="31"/>
      <c r="F132" s="31"/>
      <c r="G132" s="31"/>
      <c r="H132" s="31"/>
      <c r="I132" s="31"/>
      <c r="J132" s="31"/>
    </row>
    <row r="133" spans="1:1">
      <c r="A133" s="32" t="s">
        <v>69</v>
      </c>
    </row>
    <row r="134" spans="1:10">
      <c r="A134" s="48" t="s">
        <v>1</v>
      </c>
      <c r="B134" s="4" t="s">
        <v>72</v>
      </c>
      <c r="C134" s="4"/>
      <c r="D134" s="4"/>
      <c r="E134" s="4" t="s">
        <v>73</v>
      </c>
      <c r="F134" s="4"/>
      <c r="G134" s="4"/>
      <c r="H134" s="5" t="s">
        <v>4</v>
      </c>
      <c r="I134" s="5"/>
      <c r="J134" s="25"/>
    </row>
    <row r="135" spans="1:10">
      <c r="A135" s="49"/>
      <c r="B135" s="7" t="s">
        <v>5</v>
      </c>
      <c r="C135" s="7" t="s">
        <v>6</v>
      </c>
      <c r="D135" s="7" t="s">
        <v>7</v>
      </c>
      <c r="E135" s="7" t="s">
        <v>5</v>
      </c>
      <c r="F135" s="7" t="s">
        <v>6</v>
      </c>
      <c r="G135" s="7" t="s">
        <v>7</v>
      </c>
      <c r="H135" s="7" t="s">
        <v>5</v>
      </c>
      <c r="I135" s="7" t="s">
        <v>6</v>
      </c>
      <c r="J135" s="26" t="s">
        <v>7</v>
      </c>
    </row>
    <row r="136" spans="1:10">
      <c r="A136" s="8" t="s">
        <v>8</v>
      </c>
      <c r="B136" s="9">
        <v>1800</v>
      </c>
      <c r="C136" s="9">
        <v>5534</v>
      </c>
      <c r="D136" s="9">
        <v>7334</v>
      </c>
      <c r="E136" s="9">
        <v>2335</v>
      </c>
      <c r="F136" s="9">
        <v>6745</v>
      </c>
      <c r="G136" s="9">
        <v>9080</v>
      </c>
      <c r="H136" s="10">
        <f t="shared" ref="H136:H193" si="13">+IFERROR(((E136-B136)/B136)*100,0)</f>
        <v>29.7222222222222</v>
      </c>
      <c r="I136" s="10">
        <f t="shared" ref="I136:I193" si="14">+IFERROR(((F136-C136)/C136)*100,0)</f>
        <v>21.8829056740152</v>
      </c>
      <c r="J136" s="27">
        <f t="shared" ref="J136:J193" si="15">+IFERROR(((G136-D136)/D136)*100,0)</f>
        <v>23.8069266430325</v>
      </c>
    </row>
    <row r="137" spans="1:10">
      <c r="A137" s="11" t="s">
        <v>9</v>
      </c>
      <c r="B137" s="12">
        <v>22037</v>
      </c>
      <c r="C137" s="12">
        <v>64358</v>
      </c>
      <c r="D137" s="12">
        <v>86395</v>
      </c>
      <c r="E137" s="12">
        <v>12315</v>
      </c>
      <c r="F137" s="12">
        <v>34112</v>
      </c>
      <c r="G137" s="12">
        <v>46427</v>
      </c>
      <c r="H137" s="13">
        <f t="shared" si="13"/>
        <v>-44.116712801198</v>
      </c>
      <c r="I137" s="13">
        <f t="shared" si="14"/>
        <v>-46.9964883930514</v>
      </c>
      <c r="J137" s="28">
        <f t="shared" si="15"/>
        <v>-46.2619364546559</v>
      </c>
    </row>
    <row r="138" spans="1:10">
      <c r="A138" s="8" t="s">
        <v>10</v>
      </c>
      <c r="B138" s="9">
        <v>28492</v>
      </c>
      <c r="C138" s="9">
        <v>19671</v>
      </c>
      <c r="D138" s="9">
        <v>48163</v>
      </c>
      <c r="E138" s="9">
        <v>21235</v>
      </c>
      <c r="F138" s="9">
        <v>10867</v>
      </c>
      <c r="G138" s="9">
        <v>32102</v>
      </c>
      <c r="H138" s="10">
        <f t="shared" si="13"/>
        <v>-25.4703074547241</v>
      </c>
      <c r="I138" s="10">
        <f t="shared" si="14"/>
        <v>-44.7562401504753</v>
      </c>
      <c r="J138" s="27">
        <f t="shared" si="15"/>
        <v>-33.3471752174906</v>
      </c>
    </row>
    <row r="139" spans="1:10">
      <c r="A139" s="11" t="s">
        <v>11</v>
      </c>
      <c r="B139" s="12">
        <v>15919</v>
      </c>
      <c r="C139" s="12">
        <v>3810</v>
      </c>
      <c r="D139" s="12">
        <v>19729</v>
      </c>
      <c r="E139" s="12">
        <v>9753</v>
      </c>
      <c r="F139" s="12">
        <v>1395</v>
      </c>
      <c r="G139" s="12">
        <v>11148</v>
      </c>
      <c r="H139" s="13">
        <f t="shared" si="13"/>
        <v>-38.7335887932659</v>
      </c>
      <c r="I139" s="13">
        <f t="shared" si="14"/>
        <v>-63.3858267716535</v>
      </c>
      <c r="J139" s="28">
        <f t="shared" si="15"/>
        <v>-43.494348421106</v>
      </c>
    </row>
    <row r="140" spans="1:10">
      <c r="A140" s="8" t="s">
        <v>12</v>
      </c>
      <c r="B140" s="9">
        <v>13123</v>
      </c>
      <c r="C140" s="9">
        <v>2889</v>
      </c>
      <c r="D140" s="9">
        <v>16012</v>
      </c>
      <c r="E140" s="9">
        <v>8351</v>
      </c>
      <c r="F140" s="9">
        <v>886</v>
      </c>
      <c r="G140" s="9">
        <v>9237</v>
      </c>
      <c r="H140" s="10">
        <f t="shared" si="13"/>
        <v>-36.3636363636364</v>
      </c>
      <c r="I140" s="10">
        <f t="shared" si="14"/>
        <v>-69.3319487712011</v>
      </c>
      <c r="J140" s="27">
        <f t="shared" si="15"/>
        <v>-42.312015988009</v>
      </c>
    </row>
    <row r="141" spans="1:10">
      <c r="A141" s="11" t="s">
        <v>13</v>
      </c>
      <c r="B141" s="12">
        <v>12058</v>
      </c>
      <c r="C141" s="12">
        <v>8359</v>
      </c>
      <c r="D141" s="12">
        <v>20417</v>
      </c>
      <c r="E141" s="12">
        <v>9049</v>
      </c>
      <c r="F141" s="12">
        <v>3513</v>
      </c>
      <c r="G141" s="12">
        <v>12562</v>
      </c>
      <c r="H141" s="13">
        <f t="shared" si="13"/>
        <v>-24.9543871288771</v>
      </c>
      <c r="I141" s="13">
        <f t="shared" si="14"/>
        <v>-57.9734417992583</v>
      </c>
      <c r="J141" s="28">
        <f t="shared" si="15"/>
        <v>-38.4728412597345</v>
      </c>
    </row>
    <row r="142" spans="1:10">
      <c r="A142" s="8" t="s">
        <v>14</v>
      </c>
      <c r="B142" s="9">
        <v>593</v>
      </c>
      <c r="C142" s="9">
        <v>101</v>
      </c>
      <c r="D142" s="9">
        <v>694</v>
      </c>
      <c r="E142" s="9">
        <v>446</v>
      </c>
      <c r="F142" s="9">
        <v>131</v>
      </c>
      <c r="G142" s="9">
        <v>577</v>
      </c>
      <c r="H142" s="10">
        <f t="shared" si="13"/>
        <v>-24.7892074198988</v>
      </c>
      <c r="I142" s="10">
        <f t="shared" si="14"/>
        <v>29.7029702970297</v>
      </c>
      <c r="J142" s="27">
        <f t="shared" si="15"/>
        <v>-16.8587896253602</v>
      </c>
    </row>
    <row r="143" spans="1:10">
      <c r="A143" s="11" t="s">
        <v>15</v>
      </c>
      <c r="B143" s="12">
        <v>3799</v>
      </c>
      <c r="C143" s="12">
        <v>79</v>
      </c>
      <c r="D143" s="12">
        <v>3878</v>
      </c>
      <c r="E143" s="12">
        <v>4258</v>
      </c>
      <c r="F143" s="12">
        <v>97</v>
      </c>
      <c r="G143" s="12">
        <v>4355</v>
      </c>
      <c r="H143" s="13">
        <f t="shared" si="13"/>
        <v>12.0821268754936</v>
      </c>
      <c r="I143" s="13">
        <f t="shared" si="14"/>
        <v>22.7848101265823</v>
      </c>
      <c r="J143" s="28">
        <f t="shared" si="15"/>
        <v>12.3001547189273</v>
      </c>
    </row>
    <row r="144" spans="1:10">
      <c r="A144" s="8" t="s">
        <v>16</v>
      </c>
      <c r="B144" s="9">
        <v>2417</v>
      </c>
      <c r="C144" s="9">
        <v>40</v>
      </c>
      <c r="D144" s="9">
        <v>2457</v>
      </c>
      <c r="E144" s="9">
        <v>1906</v>
      </c>
      <c r="F144" s="9">
        <v>111</v>
      </c>
      <c r="G144" s="9">
        <v>2017</v>
      </c>
      <c r="H144" s="10">
        <f t="shared" si="13"/>
        <v>-21.1419114604882</v>
      </c>
      <c r="I144" s="10">
        <f t="shared" si="14"/>
        <v>177.5</v>
      </c>
      <c r="J144" s="27">
        <f t="shared" si="15"/>
        <v>-17.9080179080179</v>
      </c>
    </row>
    <row r="145" spans="1:10">
      <c r="A145" s="11" t="s">
        <v>17</v>
      </c>
      <c r="B145" s="12">
        <v>7718</v>
      </c>
      <c r="C145" s="12">
        <v>1144</v>
      </c>
      <c r="D145" s="12">
        <v>8862</v>
      </c>
      <c r="E145" s="12">
        <v>6282</v>
      </c>
      <c r="F145" s="12">
        <v>221</v>
      </c>
      <c r="G145" s="12">
        <v>6503</v>
      </c>
      <c r="H145" s="13">
        <f t="shared" si="13"/>
        <v>-18.6058564394921</v>
      </c>
      <c r="I145" s="13">
        <f t="shared" si="14"/>
        <v>-80.6818181818182</v>
      </c>
      <c r="J145" s="28">
        <f t="shared" si="15"/>
        <v>-26.6192733017378</v>
      </c>
    </row>
    <row r="146" spans="1:10">
      <c r="A146" s="8" t="s">
        <v>18</v>
      </c>
      <c r="B146" s="9">
        <v>4149</v>
      </c>
      <c r="C146" s="9">
        <v>345</v>
      </c>
      <c r="D146" s="9">
        <v>4494</v>
      </c>
      <c r="E146" s="9">
        <v>3049</v>
      </c>
      <c r="F146" s="9">
        <v>282</v>
      </c>
      <c r="G146" s="9">
        <v>3331</v>
      </c>
      <c r="H146" s="10">
        <f t="shared" si="13"/>
        <v>-26.5124126295493</v>
      </c>
      <c r="I146" s="10">
        <f t="shared" si="14"/>
        <v>-18.2608695652174</v>
      </c>
      <c r="J146" s="27">
        <f t="shared" si="15"/>
        <v>-25.8789497107254</v>
      </c>
    </row>
    <row r="147" spans="1:10">
      <c r="A147" s="11" t="s">
        <v>19</v>
      </c>
      <c r="B147" s="12">
        <v>1226</v>
      </c>
      <c r="C147" s="12">
        <v>33</v>
      </c>
      <c r="D147" s="12">
        <v>1259</v>
      </c>
      <c r="E147" s="12">
        <v>1442</v>
      </c>
      <c r="F147" s="12">
        <v>33</v>
      </c>
      <c r="G147" s="12">
        <v>1475</v>
      </c>
      <c r="H147" s="13">
        <f t="shared" si="13"/>
        <v>17.6182707993475</v>
      </c>
      <c r="I147" s="13">
        <f t="shared" si="14"/>
        <v>0</v>
      </c>
      <c r="J147" s="28">
        <f t="shared" si="15"/>
        <v>17.1564733915806</v>
      </c>
    </row>
    <row r="148" spans="1:10">
      <c r="A148" s="8" t="s">
        <v>20</v>
      </c>
      <c r="B148" s="9">
        <v>4193</v>
      </c>
      <c r="C148" s="9">
        <v>505</v>
      </c>
      <c r="D148" s="9">
        <v>4698</v>
      </c>
      <c r="E148" s="9">
        <v>3119</v>
      </c>
      <c r="F148" s="9">
        <v>40</v>
      </c>
      <c r="G148" s="9">
        <v>3159</v>
      </c>
      <c r="H148" s="10">
        <f t="shared" si="13"/>
        <v>-25.6141187693775</v>
      </c>
      <c r="I148" s="10">
        <f t="shared" si="14"/>
        <v>-92.0792079207921</v>
      </c>
      <c r="J148" s="27">
        <f t="shared" si="15"/>
        <v>-32.7586206896552</v>
      </c>
    </row>
    <row r="149" spans="1:10">
      <c r="A149" s="11" t="s">
        <v>21</v>
      </c>
      <c r="B149" s="12">
        <v>401</v>
      </c>
      <c r="C149" s="12">
        <v>7</v>
      </c>
      <c r="D149" s="12">
        <v>408</v>
      </c>
      <c r="E149" s="12">
        <v>284</v>
      </c>
      <c r="F149" s="12">
        <v>0</v>
      </c>
      <c r="G149" s="12">
        <v>284</v>
      </c>
      <c r="H149" s="13">
        <f t="shared" si="13"/>
        <v>-29.1770573566085</v>
      </c>
      <c r="I149" s="13">
        <f t="shared" si="14"/>
        <v>-100</v>
      </c>
      <c r="J149" s="28">
        <f t="shared" si="15"/>
        <v>-30.3921568627451</v>
      </c>
    </row>
    <row r="150" spans="1:10">
      <c r="A150" s="8" t="s">
        <v>22</v>
      </c>
      <c r="B150" s="9">
        <v>528</v>
      </c>
      <c r="C150" s="9">
        <v>0</v>
      </c>
      <c r="D150" s="9">
        <v>528</v>
      </c>
      <c r="E150" s="9">
        <v>440</v>
      </c>
      <c r="F150" s="9">
        <v>0</v>
      </c>
      <c r="G150" s="9">
        <v>440</v>
      </c>
      <c r="H150" s="10">
        <f t="shared" si="13"/>
        <v>-16.6666666666667</v>
      </c>
      <c r="I150" s="10">
        <f t="shared" si="14"/>
        <v>0</v>
      </c>
      <c r="J150" s="27">
        <f t="shared" si="15"/>
        <v>-16.6666666666667</v>
      </c>
    </row>
    <row r="151" spans="1:10">
      <c r="A151" s="11" t="s">
        <v>23</v>
      </c>
      <c r="B151" s="12">
        <v>251</v>
      </c>
      <c r="C151" s="12">
        <v>31</v>
      </c>
      <c r="D151" s="12">
        <v>282</v>
      </c>
      <c r="E151" s="12">
        <v>165</v>
      </c>
      <c r="F151" s="12">
        <v>21</v>
      </c>
      <c r="G151" s="12">
        <v>186</v>
      </c>
      <c r="H151" s="13">
        <f t="shared" si="13"/>
        <v>-34.2629482071713</v>
      </c>
      <c r="I151" s="13">
        <f t="shared" si="14"/>
        <v>-32.258064516129</v>
      </c>
      <c r="J151" s="28">
        <f t="shared" si="15"/>
        <v>-34.0425531914894</v>
      </c>
    </row>
    <row r="152" spans="1:10">
      <c r="A152" s="8" t="s">
        <v>24</v>
      </c>
      <c r="B152" s="9">
        <v>5180</v>
      </c>
      <c r="C152" s="9">
        <v>0</v>
      </c>
      <c r="D152" s="9">
        <v>5180</v>
      </c>
      <c r="E152" s="9">
        <v>5180</v>
      </c>
      <c r="F152" s="9">
        <v>0</v>
      </c>
      <c r="G152" s="9">
        <v>5180</v>
      </c>
      <c r="H152" s="10">
        <f t="shared" si="13"/>
        <v>0</v>
      </c>
      <c r="I152" s="10">
        <f t="shared" si="14"/>
        <v>0</v>
      </c>
      <c r="J152" s="27">
        <f t="shared" si="15"/>
        <v>0</v>
      </c>
    </row>
    <row r="153" spans="1:10">
      <c r="A153" s="11" t="s">
        <v>25</v>
      </c>
      <c r="B153" s="12">
        <v>4675</v>
      </c>
      <c r="C153" s="12">
        <v>20</v>
      </c>
      <c r="D153" s="12">
        <v>4695</v>
      </c>
      <c r="E153" s="12">
        <v>2610</v>
      </c>
      <c r="F153" s="12">
        <v>0</v>
      </c>
      <c r="G153" s="12">
        <v>2610</v>
      </c>
      <c r="H153" s="13">
        <f t="shared" si="13"/>
        <v>-44.1711229946524</v>
      </c>
      <c r="I153" s="13">
        <f t="shared" si="14"/>
        <v>-100</v>
      </c>
      <c r="J153" s="28">
        <f t="shared" si="15"/>
        <v>-44.408945686901</v>
      </c>
    </row>
    <row r="154" spans="1:10">
      <c r="A154" s="8" t="s">
        <v>26</v>
      </c>
      <c r="B154" s="9">
        <v>15</v>
      </c>
      <c r="C154" s="9">
        <v>0</v>
      </c>
      <c r="D154" s="9">
        <v>15</v>
      </c>
      <c r="E154" s="9">
        <v>16</v>
      </c>
      <c r="F154" s="9">
        <v>0</v>
      </c>
      <c r="G154" s="9">
        <v>16</v>
      </c>
      <c r="H154" s="10">
        <f t="shared" si="13"/>
        <v>6.66666666666667</v>
      </c>
      <c r="I154" s="10">
        <f t="shared" si="14"/>
        <v>0</v>
      </c>
      <c r="J154" s="27">
        <f t="shared" si="15"/>
        <v>6.66666666666667</v>
      </c>
    </row>
    <row r="155" spans="1:10">
      <c r="A155" s="11" t="s">
        <v>27</v>
      </c>
      <c r="B155" s="12">
        <v>784</v>
      </c>
      <c r="C155" s="12">
        <v>6</v>
      </c>
      <c r="D155" s="12">
        <v>790</v>
      </c>
      <c r="E155" s="12">
        <v>790</v>
      </c>
      <c r="F155" s="12">
        <v>0</v>
      </c>
      <c r="G155" s="12">
        <v>790</v>
      </c>
      <c r="H155" s="13">
        <f t="shared" si="13"/>
        <v>0.76530612244898</v>
      </c>
      <c r="I155" s="13">
        <f t="shared" si="14"/>
        <v>-100</v>
      </c>
      <c r="J155" s="28">
        <f t="shared" si="15"/>
        <v>0</v>
      </c>
    </row>
    <row r="156" spans="1:10">
      <c r="A156" s="8" t="s">
        <v>28</v>
      </c>
      <c r="B156" s="9">
        <v>358</v>
      </c>
      <c r="C156" s="9">
        <v>0</v>
      </c>
      <c r="D156" s="9">
        <v>358</v>
      </c>
      <c r="E156" s="9">
        <v>258</v>
      </c>
      <c r="F156" s="9">
        <v>0</v>
      </c>
      <c r="G156" s="9">
        <v>258</v>
      </c>
      <c r="H156" s="10">
        <f t="shared" si="13"/>
        <v>-27.9329608938547</v>
      </c>
      <c r="I156" s="10">
        <f t="shared" si="14"/>
        <v>0</v>
      </c>
      <c r="J156" s="27">
        <f t="shared" si="15"/>
        <v>-27.9329608938547</v>
      </c>
    </row>
    <row r="157" spans="1:10">
      <c r="A157" s="11" t="s">
        <v>29</v>
      </c>
      <c r="B157" s="12">
        <v>2487</v>
      </c>
      <c r="C157" s="12">
        <v>82</v>
      </c>
      <c r="D157" s="12">
        <v>2569</v>
      </c>
      <c r="E157" s="12">
        <v>2711</v>
      </c>
      <c r="F157" s="12">
        <v>36</v>
      </c>
      <c r="G157" s="12">
        <v>2747</v>
      </c>
      <c r="H157" s="13">
        <f t="shared" si="13"/>
        <v>9.00683554483313</v>
      </c>
      <c r="I157" s="13">
        <f t="shared" si="14"/>
        <v>-56.0975609756098</v>
      </c>
      <c r="J157" s="28">
        <f t="shared" si="15"/>
        <v>6.92876605683145</v>
      </c>
    </row>
    <row r="158" spans="1:10">
      <c r="A158" s="8" t="s">
        <v>30</v>
      </c>
      <c r="B158" s="9">
        <v>1249</v>
      </c>
      <c r="C158" s="9">
        <v>16</v>
      </c>
      <c r="D158" s="9">
        <v>1265</v>
      </c>
      <c r="E158" s="9">
        <v>1186</v>
      </c>
      <c r="F158" s="9">
        <v>0</v>
      </c>
      <c r="G158" s="9">
        <v>1186</v>
      </c>
      <c r="H158" s="10">
        <f t="shared" si="13"/>
        <v>-5.04403522818255</v>
      </c>
      <c r="I158" s="10">
        <f t="shared" si="14"/>
        <v>-100</v>
      </c>
      <c r="J158" s="27">
        <f t="shared" si="15"/>
        <v>-6.24505928853755</v>
      </c>
    </row>
    <row r="159" spans="1:10">
      <c r="A159" s="11" t="s">
        <v>31</v>
      </c>
      <c r="B159" s="12">
        <v>8</v>
      </c>
      <c r="C159" s="12">
        <v>0</v>
      </c>
      <c r="D159" s="12">
        <v>8</v>
      </c>
      <c r="E159" s="12">
        <v>80</v>
      </c>
      <c r="F159" s="12">
        <v>0</v>
      </c>
      <c r="G159" s="12">
        <v>80</v>
      </c>
      <c r="H159" s="13">
        <f t="shared" si="13"/>
        <v>900</v>
      </c>
      <c r="I159" s="13">
        <f t="shared" si="14"/>
        <v>0</v>
      </c>
      <c r="J159" s="28">
        <f t="shared" si="15"/>
        <v>900</v>
      </c>
    </row>
    <row r="160" spans="1:10">
      <c r="A160" s="8" t="s">
        <v>32</v>
      </c>
      <c r="B160" s="9">
        <v>1453</v>
      </c>
      <c r="C160" s="9">
        <v>44</v>
      </c>
      <c r="D160" s="9">
        <v>1497</v>
      </c>
      <c r="E160" s="9">
        <v>866</v>
      </c>
      <c r="F160" s="9">
        <v>16</v>
      </c>
      <c r="G160" s="9">
        <v>882</v>
      </c>
      <c r="H160" s="10">
        <f t="shared" si="13"/>
        <v>-40.3991741225052</v>
      </c>
      <c r="I160" s="10">
        <f t="shared" si="14"/>
        <v>-63.6363636363636</v>
      </c>
      <c r="J160" s="27">
        <f t="shared" si="15"/>
        <v>-41.0821643286573</v>
      </c>
    </row>
    <row r="161" spans="1:10">
      <c r="A161" s="11" t="s">
        <v>33</v>
      </c>
      <c r="B161" s="12">
        <v>2512</v>
      </c>
      <c r="C161" s="12">
        <v>70</v>
      </c>
      <c r="D161" s="12">
        <v>2582</v>
      </c>
      <c r="E161" s="12">
        <v>2077</v>
      </c>
      <c r="F161" s="12">
        <v>7</v>
      </c>
      <c r="G161" s="12">
        <v>2084</v>
      </c>
      <c r="H161" s="13">
        <f t="shared" si="13"/>
        <v>-17.3168789808917</v>
      </c>
      <c r="I161" s="13">
        <f t="shared" si="14"/>
        <v>-90</v>
      </c>
      <c r="J161" s="28">
        <f t="shared" si="15"/>
        <v>-19.2873741285825</v>
      </c>
    </row>
    <row r="162" spans="1:10">
      <c r="A162" s="8" t="s">
        <v>34</v>
      </c>
      <c r="B162" s="9">
        <v>1744</v>
      </c>
      <c r="C162" s="9">
        <v>29</v>
      </c>
      <c r="D162" s="9">
        <v>1773</v>
      </c>
      <c r="E162" s="9">
        <v>1216</v>
      </c>
      <c r="F162" s="9">
        <v>2</v>
      </c>
      <c r="G162" s="9">
        <v>1218</v>
      </c>
      <c r="H162" s="10">
        <f t="shared" si="13"/>
        <v>-30.2752293577982</v>
      </c>
      <c r="I162" s="10">
        <f t="shared" si="14"/>
        <v>-93.1034482758621</v>
      </c>
      <c r="J162" s="27">
        <f t="shared" si="15"/>
        <v>-31.3028764805415</v>
      </c>
    </row>
    <row r="163" spans="1:10">
      <c r="A163" s="11" t="s">
        <v>35</v>
      </c>
      <c r="B163" s="12">
        <v>578</v>
      </c>
      <c r="C163" s="12">
        <v>4</v>
      </c>
      <c r="D163" s="12">
        <v>582</v>
      </c>
      <c r="E163" s="12">
        <v>444</v>
      </c>
      <c r="F163" s="12">
        <v>24</v>
      </c>
      <c r="G163" s="12">
        <v>468</v>
      </c>
      <c r="H163" s="13">
        <f t="shared" si="13"/>
        <v>-23.1833910034602</v>
      </c>
      <c r="I163" s="13">
        <f t="shared" si="14"/>
        <v>500</v>
      </c>
      <c r="J163" s="28">
        <f t="shared" si="15"/>
        <v>-19.5876288659794</v>
      </c>
    </row>
    <row r="164" spans="1:10">
      <c r="A164" s="8" t="s">
        <v>36</v>
      </c>
      <c r="B164" s="9">
        <v>928</v>
      </c>
      <c r="C164" s="9">
        <v>80</v>
      </c>
      <c r="D164" s="9">
        <v>1008</v>
      </c>
      <c r="E164" s="9">
        <v>750</v>
      </c>
      <c r="F164" s="9">
        <v>37</v>
      </c>
      <c r="G164" s="9">
        <v>787</v>
      </c>
      <c r="H164" s="10">
        <f t="shared" si="13"/>
        <v>-19.1810344827586</v>
      </c>
      <c r="I164" s="10">
        <f t="shared" si="14"/>
        <v>-53.75</v>
      </c>
      <c r="J164" s="27">
        <f t="shared" si="15"/>
        <v>-21.9246031746032</v>
      </c>
    </row>
    <row r="165" spans="1:10">
      <c r="A165" s="11" t="s">
        <v>37</v>
      </c>
      <c r="B165" s="12">
        <v>211</v>
      </c>
      <c r="C165" s="12">
        <v>0</v>
      </c>
      <c r="D165" s="12">
        <v>211</v>
      </c>
      <c r="E165" s="12">
        <v>176</v>
      </c>
      <c r="F165" s="12">
        <v>0</v>
      </c>
      <c r="G165" s="12">
        <v>176</v>
      </c>
      <c r="H165" s="13">
        <f t="shared" si="13"/>
        <v>-16.5876777251185</v>
      </c>
      <c r="I165" s="13">
        <f t="shared" si="14"/>
        <v>0</v>
      </c>
      <c r="J165" s="28">
        <f t="shared" si="15"/>
        <v>-16.5876777251185</v>
      </c>
    </row>
    <row r="166" spans="1:10">
      <c r="A166" s="8" t="s">
        <v>38</v>
      </c>
      <c r="B166" s="9">
        <v>1818</v>
      </c>
      <c r="C166" s="9">
        <v>389</v>
      </c>
      <c r="D166" s="9">
        <v>2207</v>
      </c>
      <c r="E166" s="9">
        <v>1406</v>
      </c>
      <c r="F166" s="9">
        <v>43</v>
      </c>
      <c r="G166" s="9">
        <v>1449</v>
      </c>
      <c r="H166" s="10">
        <f t="shared" si="13"/>
        <v>-22.6622662266227</v>
      </c>
      <c r="I166" s="10">
        <f t="shared" si="14"/>
        <v>-88.9460154241645</v>
      </c>
      <c r="J166" s="27">
        <f t="shared" si="15"/>
        <v>-34.3452650657</v>
      </c>
    </row>
    <row r="167" spans="1:10">
      <c r="A167" s="11" t="s">
        <v>39</v>
      </c>
      <c r="B167" s="12">
        <v>455</v>
      </c>
      <c r="C167" s="12">
        <v>0</v>
      </c>
      <c r="D167" s="12">
        <v>455</v>
      </c>
      <c r="E167" s="12">
        <v>369</v>
      </c>
      <c r="F167" s="12">
        <v>0</v>
      </c>
      <c r="G167" s="12">
        <v>369</v>
      </c>
      <c r="H167" s="13">
        <f t="shared" si="13"/>
        <v>-18.9010989010989</v>
      </c>
      <c r="I167" s="13">
        <f t="shared" si="14"/>
        <v>0</v>
      </c>
      <c r="J167" s="28">
        <f t="shared" si="15"/>
        <v>-18.9010989010989</v>
      </c>
    </row>
    <row r="168" spans="1:10">
      <c r="A168" s="8" t="s">
        <v>40</v>
      </c>
      <c r="B168" s="9">
        <v>5077</v>
      </c>
      <c r="C168" s="9">
        <v>59</v>
      </c>
      <c r="D168" s="9">
        <v>5136</v>
      </c>
      <c r="E168" s="9">
        <v>5024</v>
      </c>
      <c r="F168" s="9">
        <v>24</v>
      </c>
      <c r="G168" s="9">
        <v>5048</v>
      </c>
      <c r="H168" s="10">
        <f t="shared" si="13"/>
        <v>-1.0439235769155</v>
      </c>
      <c r="I168" s="10">
        <f t="shared" si="14"/>
        <v>-59.3220338983051</v>
      </c>
      <c r="J168" s="27">
        <f t="shared" si="15"/>
        <v>-1.71339563862928</v>
      </c>
    </row>
    <row r="169" spans="1:10">
      <c r="A169" s="11" t="s">
        <v>41</v>
      </c>
      <c r="B169" s="12">
        <v>525</v>
      </c>
      <c r="C169" s="12">
        <v>6</v>
      </c>
      <c r="D169" s="12">
        <v>531</v>
      </c>
      <c r="E169" s="12">
        <v>385</v>
      </c>
      <c r="F169" s="12">
        <v>1</v>
      </c>
      <c r="G169" s="12">
        <v>386</v>
      </c>
      <c r="H169" s="13">
        <f t="shared" si="13"/>
        <v>-26.6666666666667</v>
      </c>
      <c r="I169" s="13">
        <f t="shared" si="14"/>
        <v>-83.3333333333333</v>
      </c>
      <c r="J169" s="28">
        <f t="shared" si="15"/>
        <v>-27.3069679849341</v>
      </c>
    </row>
    <row r="170" spans="1:10">
      <c r="A170" s="8" t="s">
        <v>42</v>
      </c>
      <c r="B170" s="9">
        <v>926</v>
      </c>
      <c r="C170" s="9">
        <v>0</v>
      </c>
      <c r="D170" s="9">
        <v>926</v>
      </c>
      <c r="E170" s="9">
        <v>828</v>
      </c>
      <c r="F170" s="9">
        <v>2</v>
      </c>
      <c r="G170" s="9">
        <v>830</v>
      </c>
      <c r="H170" s="10">
        <f t="shared" si="13"/>
        <v>-10.5831533477322</v>
      </c>
      <c r="I170" s="10">
        <f t="shared" si="14"/>
        <v>0</v>
      </c>
      <c r="J170" s="27">
        <f t="shared" si="15"/>
        <v>-10.3671706263499</v>
      </c>
    </row>
    <row r="171" spans="1:10">
      <c r="A171" s="11" t="s">
        <v>43</v>
      </c>
      <c r="B171" s="12">
        <v>143</v>
      </c>
      <c r="C171" s="12">
        <v>11</v>
      </c>
      <c r="D171" s="12">
        <v>154</v>
      </c>
      <c r="E171" s="12">
        <v>92</v>
      </c>
      <c r="F171" s="12">
        <v>2</v>
      </c>
      <c r="G171" s="12">
        <v>94</v>
      </c>
      <c r="H171" s="13">
        <f t="shared" si="13"/>
        <v>-35.6643356643357</v>
      </c>
      <c r="I171" s="13">
        <f t="shared" si="14"/>
        <v>-81.8181818181818</v>
      </c>
      <c r="J171" s="28">
        <f t="shared" si="15"/>
        <v>-38.961038961039</v>
      </c>
    </row>
    <row r="172" spans="1:10">
      <c r="A172" s="8" t="s">
        <v>44</v>
      </c>
      <c r="B172" s="9">
        <v>2877</v>
      </c>
      <c r="C172" s="9">
        <v>432</v>
      </c>
      <c r="D172" s="9">
        <v>3309</v>
      </c>
      <c r="E172" s="9">
        <v>1829</v>
      </c>
      <c r="F172" s="9">
        <v>214</v>
      </c>
      <c r="G172" s="9">
        <v>2043</v>
      </c>
      <c r="H172" s="10">
        <f t="shared" si="13"/>
        <v>-36.4268335071255</v>
      </c>
      <c r="I172" s="10">
        <f t="shared" si="14"/>
        <v>-50.462962962963</v>
      </c>
      <c r="J172" s="27">
        <f t="shared" si="15"/>
        <v>-38.2592928377153</v>
      </c>
    </row>
    <row r="173" spans="1:10">
      <c r="A173" s="11" t="s">
        <v>45</v>
      </c>
      <c r="B173" s="12">
        <v>248</v>
      </c>
      <c r="C173" s="12">
        <v>25</v>
      </c>
      <c r="D173" s="12">
        <v>273</v>
      </c>
      <c r="E173" s="12">
        <v>474</v>
      </c>
      <c r="F173" s="12">
        <v>3</v>
      </c>
      <c r="G173" s="12">
        <v>477</v>
      </c>
      <c r="H173" s="13">
        <f t="shared" si="13"/>
        <v>91.1290322580645</v>
      </c>
      <c r="I173" s="13">
        <f t="shared" si="14"/>
        <v>-88</v>
      </c>
      <c r="J173" s="28">
        <f t="shared" si="15"/>
        <v>74.7252747252747</v>
      </c>
    </row>
    <row r="174" spans="1:10">
      <c r="A174" s="8" t="s">
        <v>46</v>
      </c>
      <c r="B174" s="9">
        <v>1385</v>
      </c>
      <c r="C174" s="9">
        <v>152</v>
      </c>
      <c r="D174" s="9">
        <v>1537</v>
      </c>
      <c r="E174" s="9">
        <v>1067</v>
      </c>
      <c r="F174" s="9">
        <v>43</v>
      </c>
      <c r="G174" s="9">
        <v>1110</v>
      </c>
      <c r="H174" s="10">
        <f t="shared" si="13"/>
        <v>-22.9602888086643</v>
      </c>
      <c r="I174" s="10">
        <f t="shared" si="14"/>
        <v>-71.7105263157895</v>
      </c>
      <c r="J174" s="27">
        <f t="shared" si="15"/>
        <v>-27.7813923227066</v>
      </c>
    </row>
    <row r="175" spans="1:10">
      <c r="A175" s="11" t="s">
        <v>47</v>
      </c>
      <c r="B175" s="12">
        <v>1312</v>
      </c>
      <c r="C175" s="12">
        <v>14</v>
      </c>
      <c r="D175" s="12">
        <v>1326</v>
      </c>
      <c r="E175" s="12">
        <v>1072</v>
      </c>
      <c r="F175" s="12">
        <v>12</v>
      </c>
      <c r="G175" s="12">
        <v>1084</v>
      </c>
      <c r="H175" s="13">
        <f t="shared" si="13"/>
        <v>-18.2926829268293</v>
      </c>
      <c r="I175" s="13">
        <f t="shared" si="14"/>
        <v>-14.2857142857143</v>
      </c>
      <c r="J175" s="28">
        <f t="shared" si="15"/>
        <v>-18.2503770739065</v>
      </c>
    </row>
    <row r="176" spans="1:10">
      <c r="A176" s="8" t="s">
        <v>48</v>
      </c>
      <c r="B176" s="9">
        <v>870</v>
      </c>
      <c r="C176" s="9">
        <v>2</v>
      </c>
      <c r="D176" s="9">
        <v>872</v>
      </c>
      <c r="E176" s="9">
        <v>854</v>
      </c>
      <c r="F176" s="9">
        <v>4</v>
      </c>
      <c r="G176" s="9">
        <v>858</v>
      </c>
      <c r="H176" s="10">
        <f t="shared" si="13"/>
        <v>-1.83908045977011</v>
      </c>
      <c r="I176" s="10">
        <f t="shared" si="14"/>
        <v>100</v>
      </c>
      <c r="J176" s="27">
        <f t="shared" si="15"/>
        <v>-1.60550458715596</v>
      </c>
    </row>
    <row r="177" spans="1:10">
      <c r="A177" s="11" t="s">
        <v>49</v>
      </c>
      <c r="B177" s="12">
        <v>525</v>
      </c>
      <c r="C177" s="12">
        <v>7</v>
      </c>
      <c r="D177" s="12">
        <v>532</v>
      </c>
      <c r="E177" s="12">
        <v>553</v>
      </c>
      <c r="F177" s="12">
        <v>0</v>
      </c>
      <c r="G177" s="12">
        <v>553</v>
      </c>
      <c r="H177" s="13">
        <f t="shared" si="13"/>
        <v>5.33333333333333</v>
      </c>
      <c r="I177" s="13">
        <f t="shared" si="14"/>
        <v>-100</v>
      </c>
      <c r="J177" s="28">
        <f t="shared" si="15"/>
        <v>3.94736842105263</v>
      </c>
    </row>
    <row r="178" spans="1:10">
      <c r="A178" s="8" t="s">
        <v>50</v>
      </c>
      <c r="B178" s="9">
        <v>2593</v>
      </c>
      <c r="C178" s="9">
        <v>11</v>
      </c>
      <c r="D178" s="9">
        <v>2604</v>
      </c>
      <c r="E178" s="9">
        <v>2727</v>
      </c>
      <c r="F178" s="9">
        <v>22</v>
      </c>
      <c r="G178" s="9">
        <v>2749</v>
      </c>
      <c r="H178" s="10">
        <f t="shared" si="13"/>
        <v>5.16775935210181</v>
      </c>
      <c r="I178" s="10">
        <f t="shared" si="14"/>
        <v>100</v>
      </c>
      <c r="J178" s="27">
        <f t="shared" si="15"/>
        <v>5.56835637480799</v>
      </c>
    </row>
    <row r="179" spans="1:10">
      <c r="A179" s="11" t="s">
        <v>51</v>
      </c>
      <c r="B179" s="12">
        <v>1510</v>
      </c>
      <c r="C179" s="12">
        <v>28</v>
      </c>
      <c r="D179" s="12">
        <v>1538</v>
      </c>
      <c r="E179" s="12">
        <v>934</v>
      </c>
      <c r="F179" s="12">
        <v>2</v>
      </c>
      <c r="G179" s="12">
        <v>936</v>
      </c>
      <c r="H179" s="13">
        <f t="shared" si="13"/>
        <v>-38.1456953642384</v>
      </c>
      <c r="I179" s="13">
        <f t="shared" si="14"/>
        <v>-92.8571428571429</v>
      </c>
      <c r="J179" s="28">
        <f t="shared" si="15"/>
        <v>-39.1417425227568</v>
      </c>
    </row>
    <row r="180" spans="1:10">
      <c r="A180" s="8" t="s">
        <v>52</v>
      </c>
      <c r="B180" s="9">
        <v>3310</v>
      </c>
      <c r="C180" s="9">
        <v>208</v>
      </c>
      <c r="D180" s="9">
        <v>3518</v>
      </c>
      <c r="E180" s="9">
        <v>2148</v>
      </c>
      <c r="F180" s="9">
        <v>108</v>
      </c>
      <c r="G180" s="9">
        <v>2256</v>
      </c>
      <c r="H180" s="10">
        <f t="shared" si="13"/>
        <v>-35.1057401812689</v>
      </c>
      <c r="I180" s="10">
        <f t="shared" si="14"/>
        <v>-48.0769230769231</v>
      </c>
      <c r="J180" s="27">
        <f t="shared" si="15"/>
        <v>-35.8726549175668</v>
      </c>
    </row>
    <row r="181" spans="1:10">
      <c r="A181" s="11" t="s">
        <v>53</v>
      </c>
      <c r="B181" s="12">
        <v>98</v>
      </c>
      <c r="C181" s="12">
        <v>0</v>
      </c>
      <c r="D181" s="12">
        <v>98</v>
      </c>
      <c r="E181" s="12">
        <v>90</v>
      </c>
      <c r="F181" s="12">
        <v>0</v>
      </c>
      <c r="G181" s="12">
        <v>90</v>
      </c>
      <c r="H181" s="13">
        <f t="shared" si="13"/>
        <v>-8.16326530612245</v>
      </c>
      <c r="I181" s="13">
        <f t="shared" si="14"/>
        <v>0</v>
      </c>
      <c r="J181" s="28">
        <f t="shared" si="15"/>
        <v>-8.16326530612245</v>
      </c>
    </row>
    <row r="182" spans="1:10">
      <c r="A182" s="8" t="s">
        <v>54</v>
      </c>
      <c r="B182" s="9">
        <v>286</v>
      </c>
      <c r="C182" s="9">
        <v>1</v>
      </c>
      <c r="D182" s="9">
        <v>287</v>
      </c>
      <c r="E182" s="9">
        <v>200</v>
      </c>
      <c r="F182" s="9">
        <v>6</v>
      </c>
      <c r="G182" s="9">
        <v>206</v>
      </c>
      <c r="H182" s="10">
        <f t="shared" si="13"/>
        <v>-30.0699300699301</v>
      </c>
      <c r="I182" s="10">
        <f t="shared" si="14"/>
        <v>500</v>
      </c>
      <c r="J182" s="27">
        <f t="shared" si="15"/>
        <v>-28.2229965156794</v>
      </c>
    </row>
    <row r="183" spans="1:10">
      <c r="A183" s="11" t="s">
        <v>55</v>
      </c>
      <c r="B183" s="12">
        <v>736</v>
      </c>
      <c r="C183" s="12">
        <v>21</v>
      </c>
      <c r="D183" s="12">
        <v>757</v>
      </c>
      <c r="E183" s="12">
        <v>738</v>
      </c>
      <c r="F183" s="12">
        <v>9</v>
      </c>
      <c r="G183" s="12">
        <v>747</v>
      </c>
      <c r="H183" s="13">
        <f t="shared" si="13"/>
        <v>0.271739130434783</v>
      </c>
      <c r="I183" s="13">
        <f t="shared" si="14"/>
        <v>-57.1428571428571</v>
      </c>
      <c r="J183" s="28">
        <f t="shared" si="15"/>
        <v>-1.32100396301189</v>
      </c>
    </row>
    <row r="184" spans="1:10">
      <c r="A184" s="8" t="s">
        <v>56</v>
      </c>
      <c r="B184" s="9">
        <v>1311</v>
      </c>
      <c r="C184" s="9">
        <v>47</v>
      </c>
      <c r="D184" s="9">
        <v>1358</v>
      </c>
      <c r="E184" s="9">
        <v>1283</v>
      </c>
      <c r="F184" s="9">
        <v>7</v>
      </c>
      <c r="G184" s="9">
        <v>1290</v>
      </c>
      <c r="H184" s="10">
        <f t="shared" si="13"/>
        <v>-2.13577421815408</v>
      </c>
      <c r="I184" s="10">
        <f t="shared" si="14"/>
        <v>-85.1063829787234</v>
      </c>
      <c r="J184" s="27">
        <f t="shared" si="15"/>
        <v>-5.00736377025037</v>
      </c>
    </row>
    <row r="185" spans="1:10">
      <c r="A185" s="11" t="s">
        <v>57</v>
      </c>
      <c r="B185" s="12">
        <v>540</v>
      </c>
      <c r="C185" s="12">
        <v>1</v>
      </c>
      <c r="D185" s="12">
        <v>541</v>
      </c>
      <c r="E185" s="12">
        <v>1283</v>
      </c>
      <c r="F185" s="12">
        <v>0</v>
      </c>
      <c r="G185" s="12">
        <v>1283</v>
      </c>
      <c r="H185" s="13">
        <f t="shared" si="13"/>
        <v>137.592592592593</v>
      </c>
      <c r="I185" s="13">
        <f t="shared" si="14"/>
        <v>-100</v>
      </c>
      <c r="J185" s="28">
        <f t="shared" si="15"/>
        <v>137.153419593346</v>
      </c>
    </row>
    <row r="186" spans="1:10">
      <c r="A186" s="8" t="s">
        <v>58</v>
      </c>
      <c r="B186" s="9">
        <v>5404</v>
      </c>
      <c r="C186" s="9">
        <v>119</v>
      </c>
      <c r="D186" s="9">
        <v>5523</v>
      </c>
      <c r="E186" s="9">
        <v>5905</v>
      </c>
      <c r="F186" s="9">
        <v>127</v>
      </c>
      <c r="G186" s="9">
        <v>6032</v>
      </c>
      <c r="H186" s="10">
        <f t="shared" si="13"/>
        <v>9.27091043671355</v>
      </c>
      <c r="I186" s="10">
        <f t="shared" si="14"/>
        <v>6.72268907563025</v>
      </c>
      <c r="J186" s="27">
        <f t="shared" si="15"/>
        <v>9.21600579395256</v>
      </c>
    </row>
    <row r="187" spans="1:10">
      <c r="A187" s="11" t="s">
        <v>59</v>
      </c>
      <c r="B187" s="12">
        <v>71</v>
      </c>
      <c r="C187" s="12">
        <v>0</v>
      </c>
      <c r="D187" s="12">
        <v>71</v>
      </c>
      <c r="E187" s="12">
        <v>72</v>
      </c>
      <c r="F187" s="12">
        <v>0</v>
      </c>
      <c r="G187" s="12">
        <v>72</v>
      </c>
      <c r="H187" s="13">
        <f t="shared" si="13"/>
        <v>1.40845070422535</v>
      </c>
      <c r="I187" s="13">
        <f t="shared" si="14"/>
        <v>0</v>
      </c>
      <c r="J187" s="28">
        <f t="shared" si="15"/>
        <v>1.40845070422535</v>
      </c>
    </row>
    <row r="188" spans="1:10">
      <c r="A188" s="8" t="s">
        <v>60</v>
      </c>
      <c r="B188" s="9">
        <v>1460</v>
      </c>
      <c r="C188" s="9">
        <v>2</v>
      </c>
      <c r="D188" s="9">
        <v>1462</v>
      </c>
      <c r="E188" s="9">
        <v>1250</v>
      </c>
      <c r="F188" s="9">
        <v>0</v>
      </c>
      <c r="G188" s="9">
        <v>1250</v>
      </c>
      <c r="H188" s="10">
        <f t="shared" si="13"/>
        <v>-14.3835616438356</v>
      </c>
      <c r="I188" s="10">
        <f t="shared" si="14"/>
        <v>-100</v>
      </c>
      <c r="J188" s="27">
        <f t="shared" si="15"/>
        <v>-14.500683994528</v>
      </c>
    </row>
    <row r="189" spans="1:10">
      <c r="A189" s="11" t="s">
        <v>61</v>
      </c>
      <c r="B189" s="12">
        <v>3131</v>
      </c>
      <c r="C189" s="12">
        <v>13</v>
      </c>
      <c r="D189" s="12">
        <v>3144</v>
      </c>
      <c r="E189" s="12">
        <v>3313</v>
      </c>
      <c r="F189" s="12">
        <v>29</v>
      </c>
      <c r="G189" s="12">
        <v>3342</v>
      </c>
      <c r="H189" s="13">
        <f t="shared" si="13"/>
        <v>5.81283934845097</v>
      </c>
      <c r="I189" s="13">
        <f t="shared" si="14"/>
        <v>123.076923076923</v>
      </c>
      <c r="J189" s="28">
        <f t="shared" si="15"/>
        <v>6.29770992366412</v>
      </c>
    </row>
    <row r="190" spans="1:10">
      <c r="A190" s="8" t="s">
        <v>62</v>
      </c>
      <c r="B190" s="9">
        <v>137</v>
      </c>
      <c r="C190" s="9">
        <v>35</v>
      </c>
      <c r="D190" s="9">
        <v>172</v>
      </c>
      <c r="E190" s="9">
        <v>140</v>
      </c>
      <c r="F190" s="9">
        <v>2</v>
      </c>
      <c r="G190" s="9">
        <v>142</v>
      </c>
      <c r="H190" s="10">
        <f t="shared" si="13"/>
        <v>2.18978102189781</v>
      </c>
      <c r="I190" s="10">
        <f t="shared" si="14"/>
        <v>-94.2857142857143</v>
      </c>
      <c r="J190" s="27">
        <f t="shared" si="15"/>
        <v>-17.4418604651163</v>
      </c>
    </row>
    <row r="191" spans="1:10">
      <c r="A191" s="11" t="s">
        <v>63</v>
      </c>
      <c r="B191" s="12">
        <v>119</v>
      </c>
      <c r="C191" s="12">
        <v>1</v>
      </c>
      <c r="D191" s="12">
        <v>120</v>
      </c>
      <c r="E191" s="12">
        <v>0</v>
      </c>
      <c r="F191" s="12">
        <v>0</v>
      </c>
      <c r="G191" s="12">
        <v>0</v>
      </c>
      <c r="H191" s="13">
        <f t="shared" si="13"/>
        <v>-100</v>
      </c>
      <c r="I191" s="13">
        <f t="shared" si="14"/>
        <v>-100</v>
      </c>
      <c r="J191" s="28">
        <f t="shared" si="15"/>
        <v>-100</v>
      </c>
    </row>
    <row r="192" spans="1:10">
      <c r="A192" s="14" t="s">
        <v>64</v>
      </c>
      <c r="B192" s="34">
        <f t="shared" ref="B192:G192" si="16">B193-SUM(B138+B142+B152+B164+B190+B191+B137)</f>
        <v>120267</v>
      </c>
      <c r="C192" s="34">
        <f t="shared" si="16"/>
        <v>24595</v>
      </c>
      <c r="D192" s="34">
        <f t="shared" si="16"/>
        <v>144862</v>
      </c>
      <c r="E192" s="34">
        <f t="shared" si="16"/>
        <v>96759</v>
      </c>
      <c r="F192" s="34">
        <f t="shared" si="16"/>
        <v>14087</v>
      </c>
      <c r="G192" s="34">
        <f t="shared" si="16"/>
        <v>110846</v>
      </c>
      <c r="H192" s="35">
        <f t="shared" si="13"/>
        <v>-19.5465090174362</v>
      </c>
      <c r="I192" s="35">
        <f t="shared" si="14"/>
        <v>-42.7241309209189</v>
      </c>
      <c r="J192" s="55">
        <f t="shared" si="15"/>
        <v>-23.4816584059312</v>
      </c>
    </row>
    <row r="193" spans="1:10">
      <c r="A193" s="17" t="s">
        <v>65</v>
      </c>
      <c r="B193" s="36">
        <f t="shared" ref="B193:G193" si="17">SUM(B136:B191)</f>
        <v>177753</v>
      </c>
      <c r="C193" s="36">
        <f t="shared" si="17"/>
        <v>108841</v>
      </c>
      <c r="D193" s="36">
        <f t="shared" si="17"/>
        <v>286594</v>
      </c>
      <c r="E193" s="36">
        <f t="shared" si="17"/>
        <v>136825</v>
      </c>
      <c r="F193" s="36">
        <f t="shared" si="17"/>
        <v>59236</v>
      </c>
      <c r="G193" s="36">
        <f t="shared" si="17"/>
        <v>196061</v>
      </c>
      <c r="H193" s="37">
        <f t="shared" si="13"/>
        <v>-23.0252091385237</v>
      </c>
      <c r="I193" s="37">
        <f t="shared" si="14"/>
        <v>-45.5756562324859</v>
      </c>
      <c r="J193" s="57">
        <f t="shared" si="15"/>
        <v>-31.5892865865999</v>
      </c>
    </row>
    <row r="194" ht="15.15" spans="1:10">
      <c r="A194" s="39" t="s">
        <v>66</v>
      </c>
      <c r="B194" s="40"/>
      <c r="C194" s="40"/>
      <c r="D194" s="40">
        <v>89164</v>
      </c>
      <c r="E194" s="40"/>
      <c r="F194" s="40"/>
      <c r="G194" s="40">
        <v>42387</v>
      </c>
      <c r="H194" s="41">
        <f>+IFERROR(((G194-D194)/D194)*100,0)</f>
        <v>-52.461755865596</v>
      </c>
      <c r="I194" s="41"/>
      <c r="J194" s="42"/>
    </row>
    <row r="195" spans="1:10">
      <c r="A195" s="17" t="s">
        <v>67</v>
      </c>
      <c r="B195" s="50"/>
      <c r="C195" s="50"/>
      <c r="D195" s="50">
        <f>+D193+D194</f>
        <v>375758</v>
      </c>
      <c r="E195" s="50"/>
      <c r="F195" s="50"/>
      <c r="G195" s="50">
        <f>+G193+G194</f>
        <v>238448</v>
      </c>
      <c r="H195" s="51">
        <f>+IFERROR(((G195-D195)/D195)*100,0)</f>
        <v>-36.5421361621043</v>
      </c>
      <c r="I195" s="51"/>
      <c r="J195" s="58"/>
    </row>
    <row r="196" spans="1:10">
      <c r="A196" s="52"/>
      <c r="B196" s="53"/>
      <c r="C196" s="53"/>
      <c r="D196" s="53"/>
      <c r="E196" s="53"/>
      <c r="F196" s="53"/>
      <c r="G196" s="53"/>
      <c r="H196" s="53"/>
      <c r="I196" s="53"/>
      <c r="J196" s="59"/>
    </row>
    <row r="197" ht="15.15" spans="1:10">
      <c r="A197" s="60"/>
      <c r="B197" s="61"/>
      <c r="C197" s="61"/>
      <c r="D197" s="61"/>
      <c r="E197" s="61"/>
      <c r="F197" s="61"/>
      <c r="G197" s="61"/>
      <c r="H197" s="61"/>
      <c r="I197" s="61"/>
      <c r="J197" s="62"/>
    </row>
    <row r="198" spans="1:10">
      <c r="A198" s="31" t="s">
        <v>68</v>
      </c>
      <c r="B198" s="31"/>
      <c r="C198" s="31"/>
      <c r="D198" s="31"/>
      <c r="E198" s="31"/>
      <c r="F198" s="31"/>
      <c r="G198" s="31"/>
      <c r="H198" s="31"/>
      <c r="I198" s="31"/>
      <c r="J198" s="31"/>
    </row>
    <row r="199" spans="1:1">
      <c r="A199" s="32" t="s">
        <v>69</v>
      </c>
    </row>
    <row r="200" spans="1:10">
      <c r="A200" s="48" t="s">
        <v>1</v>
      </c>
      <c r="B200" s="4" t="s">
        <v>74</v>
      </c>
      <c r="C200" s="4"/>
      <c r="D200" s="4"/>
      <c r="E200" s="4" t="s">
        <v>75</v>
      </c>
      <c r="F200" s="4"/>
      <c r="G200" s="4"/>
      <c r="H200" s="5" t="s">
        <v>4</v>
      </c>
      <c r="I200" s="5"/>
      <c r="J200" s="25"/>
    </row>
    <row r="201" spans="1:10">
      <c r="A201" s="49"/>
      <c r="B201" s="7" t="s">
        <v>5</v>
      </c>
      <c r="C201" s="7" t="s">
        <v>6</v>
      </c>
      <c r="D201" s="7" t="s">
        <v>7</v>
      </c>
      <c r="E201" s="7" t="s">
        <v>5</v>
      </c>
      <c r="F201" s="7" t="s">
        <v>6</v>
      </c>
      <c r="G201" s="7" t="s">
        <v>7</v>
      </c>
      <c r="H201" s="7" t="s">
        <v>5</v>
      </c>
      <c r="I201" s="7" t="s">
        <v>6</v>
      </c>
      <c r="J201" s="26" t="s">
        <v>7</v>
      </c>
    </row>
    <row r="202" spans="1:10">
      <c r="A202" s="8" t="s">
        <v>8</v>
      </c>
      <c r="B202" s="9">
        <v>2177</v>
      </c>
      <c r="C202" s="9">
        <v>7651</v>
      </c>
      <c r="D202" s="9">
        <v>9828</v>
      </c>
      <c r="E202" s="9">
        <v>3138</v>
      </c>
      <c r="F202" s="9">
        <v>9147</v>
      </c>
      <c r="G202" s="9">
        <v>12285</v>
      </c>
      <c r="H202" s="10">
        <f t="shared" ref="H202:H259" si="18">+IFERROR(((E202-B202)/B202)*100,0)</f>
        <v>44.1433164905834</v>
      </c>
      <c r="I202" s="10">
        <f t="shared" ref="I202:I259" si="19">+IFERROR(((F202-C202)/C202)*100,0)</f>
        <v>19.5529996078944</v>
      </c>
      <c r="J202" s="27">
        <f t="shared" ref="J202:J259" si="20">+IFERROR(((G202-D202)/D202)*100,0)</f>
        <v>25</v>
      </c>
    </row>
    <row r="203" spans="1:10">
      <c r="A203" s="11" t="s">
        <v>9</v>
      </c>
      <c r="B203" s="12">
        <v>22242</v>
      </c>
      <c r="C203" s="12">
        <v>65485</v>
      </c>
      <c r="D203" s="12">
        <v>87727</v>
      </c>
      <c r="E203" s="12">
        <v>16959</v>
      </c>
      <c r="F203" s="12">
        <v>47507</v>
      </c>
      <c r="G203" s="12">
        <v>64466</v>
      </c>
      <c r="H203" s="13">
        <f t="shared" si="18"/>
        <v>-23.7523603992447</v>
      </c>
      <c r="I203" s="13">
        <f t="shared" si="19"/>
        <v>-27.4536153317554</v>
      </c>
      <c r="J203" s="28">
        <f t="shared" si="20"/>
        <v>-26.5152119643895</v>
      </c>
    </row>
    <row r="204" spans="1:10">
      <c r="A204" s="8" t="s">
        <v>10</v>
      </c>
      <c r="B204" s="9">
        <v>28501</v>
      </c>
      <c r="C204" s="9">
        <v>19685</v>
      </c>
      <c r="D204" s="9">
        <v>48186</v>
      </c>
      <c r="E204" s="9">
        <v>28520</v>
      </c>
      <c r="F204" s="9">
        <v>15160</v>
      </c>
      <c r="G204" s="9">
        <v>43680</v>
      </c>
      <c r="H204" s="63">
        <f t="shared" si="18"/>
        <v>0.0666643275674538</v>
      </c>
      <c r="I204" s="10">
        <f t="shared" si="19"/>
        <v>-22.9870459740919</v>
      </c>
      <c r="J204" s="27">
        <f t="shared" si="20"/>
        <v>-9.35126385257129</v>
      </c>
    </row>
    <row r="205" spans="1:10">
      <c r="A205" s="11" t="s">
        <v>11</v>
      </c>
      <c r="B205" s="12">
        <v>16363</v>
      </c>
      <c r="C205" s="12">
        <v>3972</v>
      </c>
      <c r="D205" s="12">
        <v>20335</v>
      </c>
      <c r="E205" s="12">
        <v>13277</v>
      </c>
      <c r="F205" s="12">
        <v>2064</v>
      </c>
      <c r="G205" s="12">
        <v>15341</v>
      </c>
      <c r="H205" s="13">
        <f t="shared" si="18"/>
        <v>-18.8596223186457</v>
      </c>
      <c r="I205" s="13">
        <f t="shared" si="19"/>
        <v>-48.036253776435</v>
      </c>
      <c r="J205" s="28">
        <f t="shared" si="20"/>
        <v>-24.5586427342021</v>
      </c>
    </row>
    <row r="206" spans="1:10">
      <c r="A206" s="8" t="s">
        <v>12</v>
      </c>
      <c r="B206" s="9">
        <v>13341</v>
      </c>
      <c r="C206" s="9">
        <v>2965</v>
      </c>
      <c r="D206" s="9">
        <v>16306</v>
      </c>
      <c r="E206" s="9">
        <v>11285</v>
      </c>
      <c r="F206" s="9">
        <v>1397</v>
      </c>
      <c r="G206" s="9">
        <v>12682</v>
      </c>
      <c r="H206" s="10">
        <f t="shared" si="18"/>
        <v>-15.4111385953077</v>
      </c>
      <c r="I206" s="10">
        <f t="shared" si="19"/>
        <v>-52.8836424957841</v>
      </c>
      <c r="J206" s="27">
        <f t="shared" si="20"/>
        <v>-22.224947871949</v>
      </c>
    </row>
    <row r="207" spans="1:10">
      <c r="A207" s="11" t="s">
        <v>13</v>
      </c>
      <c r="B207" s="12">
        <v>12169</v>
      </c>
      <c r="C207" s="12">
        <v>8433</v>
      </c>
      <c r="D207" s="12">
        <v>20602</v>
      </c>
      <c r="E207" s="12">
        <v>11274</v>
      </c>
      <c r="F207" s="12">
        <v>6220</v>
      </c>
      <c r="G207" s="12">
        <v>17494</v>
      </c>
      <c r="H207" s="13">
        <f t="shared" si="18"/>
        <v>-7.35475388281699</v>
      </c>
      <c r="I207" s="13">
        <f t="shared" si="19"/>
        <v>-26.2421439582592</v>
      </c>
      <c r="J207" s="28">
        <f t="shared" si="20"/>
        <v>-15.0859139889331</v>
      </c>
    </row>
    <row r="208" spans="1:10">
      <c r="A208" s="8" t="s">
        <v>14</v>
      </c>
      <c r="B208" s="9">
        <v>595</v>
      </c>
      <c r="C208" s="9">
        <v>103</v>
      </c>
      <c r="D208" s="9">
        <v>698</v>
      </c>
      <c r="E208" s="9">
        <v>614</v>
      </c>
      <c r="F208" s="9">
        <v>198</v>
      </c>
      <c r="G208" s="9">
        <v>812</v>
      </c>
      <c r="H208" s="10">
        <f t="shared" si="18"/>
        <v>3.19327731092437</v>
      </c>
      <c r="I208" s="10">
        <f t="shared" si="19"/>
        <v>92.2330097087379</v>
      </c>
      <c r="J208" s="27">
        <f t="shared" si="20"/>
        <v>16.3323782234957</v>
      </c>
    </row>
    <row r="209" spans="1:10">
      <c r="A209" s="11" t="s">
        <v>15</v>
      </c>
      <c r="B209" s="12">
        <v>3975</v>
      </c>
      <c r="C209" s="12">
        <v>95</v>
      </c>
      <c r="D209" s="12">
        <v>4070</v>
      </c>
      <c r="E209" s="12">
        <v>5780</v>
      </c>
      <c r="F209" s="12">
        <v>219</v>
      </c>
      <c r="G209" s="12">
        <v>5999</v>
      </c>
      <c r="H209" s="13">
        <f t="shared" si="18"/>
        <v>45.4088050314465</v>
      </c>
      <c r="I209" s="13">
        <f t="shared" si="19"/>
        <v>130.526315789474</v>
      </c>
      <c r="J209" s="28">
        <f t="shared" si="20"/>
        <v>47.3955773955774</v>
      </c>
    </row>
    <row r="210" spans="1:10">
      <c r="A210" s="8" t="s">
        <v>16</v>
      </c>
      <c r="B210" s="9">
        <v>2445</v>
      </c>
      <c r="C210" s="9">
        <v>47</v>
      </c>
      <c r="D210" s="9">
        <v>2492</v>
      </c>
      <c r="E210" s="9">
        <v>2661</v>
      </c>
      <c r="F210" s="9">
        <v>281</v>
      </c>
      <c r="G210" s="9">
        <v>2942</v>
      </c>
      <c r="H210" s="10">
        <f t="shared" si="18"/>
        <v>8.83435582822086</v>
      </c>
      <c r="I210" s="10">
        <f t="shared" si="19"/>
        <v>497.872340425532</v>
      </c>
      <c r="J210" s="27">
        <f t="shared" si="20"/>
        <v>18.0577849117175</v>
      </c>
    </row>
    <row r="211" spans="1:10">
      <c r="A211" s="11" t="s">
        <v>17</v>
      </c>
      <c r="B211" s="12">
        <v>7926</v>
      </c>
      <c r="C211" s="12">
        <v>1163</v>
      </c>
      <c r="D211" s="12">
        <v>9089</v>
      </c>
      <c r="E211" s="12">
        <v>8548</v>
      </c>
      <c r="F211" s="12">
        <v>337</v>
      </c>
      <c r="G211" s="12">
        <v>8885</v>
      </c>
      <c r="H211" s="13">
        <f t="shared" si="18"/>
        <v>7.8475902094373</v>
      </c>
      <c r="I211" s="13">
        <f t="shared" si="19"/>
        <v>-71.0232158211522</v>
      </c>
      <c r="J211" s="28">
        <f t="shared" si="20"/>
        <v>-2.24447133898119</v>
      </c>
    </row>
    <row r="212" spans="1:10">
      <c r="A212" s="8" t="s">
        <v>18</v>
      </c>
      <c r="B212" s="9">
        <v>4171</v>
      </c>
      <c r="C212" s="9">
        <v>361</v>
      </c>
      <c r="D212" s="9">
        <v>4532</v>
      </c>
      <c r="E212" s="9">
        <v>4082</v>
      </c>
      <c r="F212" s="9">
        <v>397</v>
      </c>
      <c r="G212" s="9">
        <v>4479</v>
      </c>
      <c r="H212" s="10">
        <f t="shared" si="18"/>
        <v>-2.13378086789739</v>
      </c>
      <c r="I212" s="10">
        <f t="shared" si="19"/>
        <v>9.97229916897507</v>
      </c>
      <c r="J212" s="27">
        <f t="shared" si="20"/>
        <v>-1.16946160635481</v>
      </c>
    </row>
    <row r="213" spans="1:10">
      <c r="A213" s="11" t="s">
        <v>19</v>
      </c>
      <c r="B213" s="12">
        <v>1286</v>
      </c>
      <c r="C213" s="12">
        <v>38</v>
      </c>
      <c r="D213" s="12">
        <v>1324</v>
      </c>
      <c r="E213" s="12">
        <v>1828</v>
      </c>
      <c r="F213" s="12">
        <v>39</v>
      </c>
      <c r="G213" s="12">
        <v>1867</v>
      </c>
      <c r="H213" s="13">
        <f t="shared" si="18"/>
        <v>42.1461897356143</v>
      </c>
      <c r="I213" s="13">
        <f t="shared" si="19"/>
        <v>2.63157894736842</v>
      </c>
      <c r="J213" s="28">
        <f t="shared" si="20"/>
        <v>41.012084592145</v>
      </c>
    </row>
    <row r="214" spans="1:10">
      <c r="A214" s="8" t="s">
        <v>20</v>
      </c>
      <c r="B214" s="9">
        <v>4399</v>
      </c>
      <c r="C214" s="9">
        <v>517</v>
      </c>
      <c r="D214" s="9">
        <v>4916</v>
      </c>
      <c r="E214" s="9">
        <v>4236</v>
      </c>
      <c r="F214" s="9">
        <v>77</v>
      </c>
      <c r="G214" s="9">
        <v>4313</v>
      </c>
      <c r="H214" s="10">
        <f t="shared" si="18"/>
        <v>-3.7053875880882</v>
      </c>
      <c r="I214" s="10">
        <f t="shared" si="19"/>
        <v>-85.1063829787234</v>
      </c>
      <c r="J214" s="27">
        <f t="shared" si="20"/>
        <v>-12.2660699755899</v>
      </c>
    </row>
    <row r="215" spans="1:10">
      <c r="A215" s="11" t="s">
        <v>21</v>
      </c>
      <c r="B215" s="12">
        <v>406</v>
      </c>
      <c r="C215" s="12">
        <v>10</v>
      </c>
      <c r="D215" s="12">
        <v>416</v>
      </c>
      <c r="E215" s="12">
        <v>372</v>
      </c>
      <c r="F215" s="12">
        <v>0</v>
      </c>
      <c r="G215" s="12">
        <v>372</v>
      </c>
      <c r="H215" s="13">
        <f t="shared" si="18"/>
        <v>-8.3743842364532</v>
      </c>
      <c r="I215" s="13">
        <f t="shared" si="19"/>
        <v>-100</v>
      </c>
      <c r="J215" s="28">
        <f t="shared" si="20"/>
        <v>-10.5769230769231</v>
      </c>
    </row>
    <row r="216" spans="1:10">
      <c r="A216" s="8" t="s">
        <v>22</v>
      </c>
      <c r="B216" s="9">
        <v>540</v>
      </c>
      <c r="C216" s="9">
        <v>2</v>
      </c>
      <c r="D216" s="9">
        <v>542</v>
      </c>
      <c r="E216" s="9">
        <v>609</v>
      </c>
      <c r="F216" s="9">
        <v>0</v>
      </c>
      <c r="G216" s="9">
        <v>609</v>
      </c>
      <c r="H216" s="10">
        <f t="shared" si="18"/>
        <v>12.7777777777778</v>
      </c>
      <c r="I216" s="10">
        <f t="shared" si="19"/>
        <v>-100</v>
      </c>
      <c r="J216" s="27">
        <f t="shared" si="20"/>
        <v>12.3616236162362</v>
      </c>
    </row>
    <row r="217" spans="1:10">
      <c r="A217" s="11" t="s">
        <v>23</v>
      </c>
      <c r="B217" s="12">
        <v>258</v>
      </c>
      <c r="C217" s="12">
        <v>33</v>
      </c>
      <c r="D217" s="12">
        <v>291</v>
      </c>
      <c r="E217" s="12">
        <v>227</v>
      </c>
      <c r="F217" s="12">
        <v>37</v>
      </c>
      <c r="G217" s="12">
        <v>264</v>
      </c>
      <c r="H217" s="13">
        <f t="shared" si="18"/>
        <v>-12.015503875969</v>
      </c>
      <c r="I217" s="13">
        <f t="shared" si="19"/>
        <v>12.1212121212121</v>
      </c>
      <c r="J217" s="28">
        <f t="shared" si="20"/>
        <v>-9.27835051546392</v>
      </c>
    </row>
    <row r="218" spans="1:10">
      <c r="A218" s="8" t="s">
        <v>24</v>
      </c>
      <c r="B218" s="9">
        <v>5180</v>
      </c>
      <c r="C218" s="9">
        <v>0</v>
      </c>
      <c r="D218" s="9">
        <v>5180</v>
      </c>
      <c r="E218" s="9">
        <v>7597</v>
      </c>
      <c r="F218" s="9">
        <v>0</v>
      </c>
      <c r="G218" s="9">
        <v>7597</v>
      </c>
      <c r="H218" s="10">
        <f t="shared" si="18"/>
        <v>46.6602316602317</v>
      </c>
      <c r="I218" s="10">
        <f t="shared" si="19"/>
        <v>0</v>
      </c>
      <c r="J218" s="27">
        <f t="shared" si="20"/>
        <v>46.6602316602317</v>
      </c>
    </row>
    <row r="219" spans="1:10">
      <c r="A219" s="11" t="s">
        <v>25</v>
      </c>
      <c r="B219" s="12">
        <v>4688</v>
      </c>
      <c r="C219" s="12">
        <v>22</v>
      </c>
      <c r="D219" s="12">
        <v>4710</v>
      </c>
      <c r="E219" s="12">
        <v>3853</v>
      </c>
      <c r="F219" s="12">
        <v>0</v>
      </c>
      <c r="G219" s="12">
        <v>3853</v>
      </c>
      <c r="H219" s="13">
        <f t="shared" si="18"/>
        <v>-17.811433447099</v>
      </c>
      <c r="I219" s="13">
        <f t="shared" si="19"/>
        <v>-100</v>
      </c>
      <c r="J219" s="28">
        <f t="shared" si="20"/>
        <v>-18.1953290870488</v>
      </c>
    </row>
    <row r="220" spans="1:10">
      <c r="A220" s="8" t="s">
        <v>26</v>
      </c>
      <c r="B220" s="9">
        <v>17</v>
      </c>
      <c r="C220" s="9">
        <v>0</v>
      </c>
      <c r="D220" s="9">
        <v>17</v>
      </c>
      <c r="E220" s="9">
        <v>20</v>
      </c>
      <c r="F220" s="9">
        <v>0</v>
      </c>
      <c r="G220" s="9">
        <v>20</v>
      </c>
      <c r="H220" s="10">
        <f t="shared" si="18"/>
        <v>17.6470588235294</v>
      </c>
      <c r="I220" s="10">
        <f t="shared" si="19"/>
        <v>0</v>
      </c>
      <c r="J220" s="27">
        <f t="shared" si="20"/>
        <v>17.6470588235294</v>
      </c>
    </row>
    <row r="221" spans="1:10">
      <c r="A221" s="11" t="s">
        <v>27</v>
      </c>
      <c r="B221" s="12">
        <v>797</v>
      </c>
      <c r="C221" s="12">
        <v>7</v>
      </c>
      <c r="D221" s="12">
        <v>804</v>
      </c>
      <c r="E221" s="12">
        <v>1046</v>
      </c>
      <c r="F221" s="12">
        <v>0</v>
      </c>
      <c r="G221" s="12">
        <v>1046</v>
      </c>
      <c r="H221" s="13">
        <f t="shared" si="18"/>
        <v>31.2421580928482</v>
      </c>
      <c r="I221" s="13">
        <f t="shared" si="19"/>
        <v>-100</v>
      </c>
      <c r="J221" s="28">
        <f t="shared" si="20"/>
        <v>30.0995024875622</v>
      </c>
    </row>
    <row r="222" spans="1:10">
      <c r="A222" s="8" t="s">
        <v>28</v>
      </c>
      <c r="B222" s="9">
        <v>361</v>
      </c>
      <c r="C222" s="9">
        <v>3</v>
      </c>
      <c r="D222" s="9">
        <v>364</v>
      </c>
      <c r="E222" s="9">
        <v>354</v>
      </c>
      <c r="F222" s="9">
        <v>0</v>
      </c>
      <c r="G222" s="9">
        <v>354</v>
      </c>
      <c r="H222" s="10">
        <f t="shared" si="18"/>
        <v>-1.93905817174515</v>
      </c>
      <c r="I222" s="10">
        <f t="shared" si="19"/>
        <v>-100</v>
      </c>
      <c r="J222" s="27">
        <f t="shared" si="20"/>
        <v>-2.74725274725275</v>
      </c>
    </row>
    <row r="223" spans="1:10">
      <c r="A223" s="11" t="s">
        <v>29</v>
      </c>
      <c r="B223" s="12">
        <v>2505</v>
      </c>
      <c r="C223" s="12">
        <v>82</v>
      </c>
      <c r="D223" s="12">
        <v>2587</v>
      </c>
      <c r="E223" s="12">
        <v>3874</v>
      </c>
      <c r="F223" s="12">
        <v>59</v>
      </c>
      <c r="G223" s="12">
        <v>3933</v>
      </c>
      <c r="H223" s="13">
        <f t="shared" si="18"/>
        <v>54.6506986027944</v>
      </c>
      <c r="I223" s="13">
        <f t="shared" si="19"/>
        <v>-28.0487804878049</v>
      </c>
      <c r="J223" s="28">
        <f t="shared" si="20"/>
        <v>52.0293776575184</v>
      </c>
    </row>
    <row r="224" spans="1:10">
      <c r="A224" s="8" t="s">
        <v>30</v>
      </c>
      <c r="B224" s="9">
        <v>1299</v>
      </c>
      <c r="C224" s="9">
        <v>16</v>
      </c>
      <c r="D224" s="9">
        <v>1315</v>
      </c>
      <c r="E224" s="9">
        <v>1355</v>
      </c>
      <c r="F224" s="9">
        <v>0</v>
      </c>
      <c r="G224" s="9">
        <v>1355</v>
      </c>
      <c r="H224" s="10">
        <f t="shared" si="18"/>
        <v>4.31100846805235</v>
      </c>
      <c r="I224" s="10">
        <f t="shared" si="19"/>
        <v>-100</v>
      </c>
      <c r="J224" s="27">
        <f t="shared" si="20"/>
        <v>3.04182509505703</v>
      </c>
    </row>
    <row r="225" spans="1:10">
      <c r="A225" s="11" t="s">
        <v>31</v>
      </c>
      <c r="B225" s="12">
        <v>8</v>
      </c>
      <c r="C225" s="12">
        <v>0</v>
      </c>
      <c r="D225" s="12">
        <v>8</v>
      </c>
      <c r="E225" s="12">
        <v>108</v>
      </c>
      <c r="F225" s="12">
        <v>0</v>
      </c>
      <c r="G225" s="12">
        <v>108</v>
      </c>
      <c r="H225" s="13">
        <f t="shared" si="18"/>
        <v>1250</v>
      </c>
      <c r="I225" s="13">
        <f t="shared" si="19"/>
        <v>0</v>
      </c>
      <c r="J225" s="28">
        <f t="shared" si="20"/>
        <v>1250</v>
      </c>
    </row>
    <row r="226" spans="1:10">
      <c r="A226" s="8" t="s">
        <v>32</v>
      </c>
      <c r="B226" s="9">
        <v>1461</v>
      </c>
      <c r="C226" s="9">
        <v>50</v>
      </c>
      <c r="D226" s="9">
        <v>1511</v>
      </c>
      <c r="E226" s="9">
        <v>1144</v>
      </c>
      <c r="F226" s="9">
        <v>22</v>
      </c>
      <c r="G226" s="9">
        <v>1166</v>
      </c>
      <c r="H226" s="10">
        <f t="shared" si="18"/>
        <v>-21.6974674880219</v>
      </c>
      <c r="I226" s="10">
        <f t="shared" si="19"/>
        <v>-56</v>
      </c>
      <c r="J226" s="27">
        <f t="shared" si="20"/>
        <v>-22.8325612177366</v>
      </c>
    </row>
    <row r="227" spans="1:10">
      <c r="A227" s="11" t="s">
        <v>33</v>
      </c>
      <c r="B227" s="12">
        <v>2539</v>
      </c>
      <c r="C227" s="12">
        <v>76</v>
      </c>
      <c r="D227" s="12">
        <v>2615</v>
      </c>
      <c r="E227" s="12">
        <v>2736</v>
      </c>
      <c r="F227" s="12">
        <v>21</v>
      </c>
      <c r="G227" s="12">
        <v>2757</v>
      </c>
      <c r="H227" s="13">
        <f t="shared" si="18"/>
        <v>7.75896022055928</v>
      </c>
      <c r="I227" s="13">
        <f t="shared" si="19"/>
        <v>-72.3684210526316</v>
      </c>
      <c r="J227" s="28">
        <f t="shared" si="20"/>
        <v>5.4302103250478</v>
      </c>
    </row>
    <row r="228" spans="1:10">
      <c r="A228" s="8" t="s">
        <v>34</v>
      </c>
      <c r="B228" s="9">
        <v>1857</v>
      </c>
      <c r="C228" s="9">
        <v>29</v>
      </c>
      <c r="D228" s="9">
        <v>1886</v>
      </c>
      <c r="E228" s="9">
        <v>1624</v>
      </c>
      <c r="F228" s="9">
        <v>2</v>
      </c>
      <c r="G228" s="9">
        <v>1626</v>
      </c>
      <c r="H228" s="10">
        <f t="shared" si="18"/>
        <v>-12.5471190091545</v>
      </c>
      <c r="I228" s="10">
        <f t="shared" si="19"/>
        <v>-93.1034482758621</v>
      </c>
      <c r="J228" s="27">
        <f t="shared" si="20"/>
        <v>-13.7857900318134</v>
      </c>
    </row>
    <row r="229" spans="1:10">
      <c r="A229" s="11" t="s">
        <v>76</v>
      </c>
      <c r="B229" s="12">
        <v>591</v>
      </c>
      <c r="C229" s="12">
        <v>5</v>
      </c>
      <c r="D229" s="12">
        <v>596</v>
      </c>
      <c r="E229" s="12">
        <v>593</v>
      </c>
      <c r="F229" s="12">
        <v>32</v>
      </c>
      <c r="G229" s="12">
        <v>625</v>
      </c>
      <c r="H229" s="64">
        <f t="shared" si="18"/>
        <v>0.338409475465313</v>
      </c>
      <c r="I229" s="13">
        <f t="shared" si="19"/>
        <v>540</v>
      </c>
      <c r="J229" s="28">
        <f t="shared" si="20"/>
        <v>4.86577181208054</v>
      </c>
    </row>
    <row r="230" spans="1:10">
      <c r="A230" s="8" t="s">
        <v>36</v>
      </c>
      <c r="B230" s="9">
        <v>937</v>
      </c>
      <c r="C230" s="9">
        <v>83</v>
      </c>
      <c r="D230" s="9">
        <v>1020</v>
      </c>
      <c r="E230" s="9">
        <v>1023</v>
      </c>
      <c r="F230" s="9">
        <v>60</v>
      </c>
      <c r="G230" s="9">
        <v>1083</v>
      </c>
      <c r="H230" s="10">
        <f t="shared" si="18"/>
        <v>9.17822838847385</v>
      </c>
      <c r="I230" s="10">
        <f t="shared" si="19"/>
        <v>-27.710843373494</v>
      </c>
      <c r="J230" s="27">
        <f t="shared" si="20"/>
        <v>6.17647058823529</v>
      </c>
    </row>
    <row r="231" spans="1:10">
      <c r="A231" s="11" t="s">
        <v>37</v>
      </c>
      <c r="B231" s="12">
        <v>235</v>
      </c>
      <c r="C231" s="12">
        <v>0</v>
      </c>
      <c r="D231" s="12">
        <v>235</v>
      </c>
      <c r="E231" s="12">
        <v>316</v>
      </c>
      <c r="F231" s="12">
        <v>0</v>
      </c>
      <c r="G231" s="12">
        <v>316</v>
      </c>
      <c r="H231" s="13">
        <f t="shared" si="18"/>
        <v>34.468085106383</v>
      </c>
      <c r="I231" s="13">
        <f t="shared" si="19"/>
        <v>0</v>
      </c>
      <c r="J231" s="28">
        <f t="shared" si="20"/>
        <v>34.468085106383</v>
      </c>
    </row>
    <row r="232" spans="1:10">
      <c r="A232" s="8" t="s">
        <v>38</v>
      </c>
      <c r="B232" s="9">
        <v>1849</v>
      </c>
      <c r="C232" s="9">
        <v>391</v>
      </c>
      <c r="D232" s="9">
        <v>2240</v>
      </c>
      <c r="E232" s="9">
        <v>1917</v>
      </c>
      <c r="F232" s="9">
        <v>55</v>
      </c>
      <c r="G232" s="9">
        <v>1972</v>
      </c>
      <c r="H232" s="10">
        <f t="shared" si="18"/>
        <v>3.677663601947</v>
      </c>
      <c r="I232" s="10">
        <f t="shared" si="19"/>
        <v>-85.9335038363171</v>
      </c>
      <c r="J232" s="27">
        <f t="shared" si="20"/>
        <v>-11.9642857142857</v>
      </c>
    </row>
    <row r="233" spans="1:10">
      <c r="A233" s="11" t="s">
        <v>39</v>
      </c>
      <c r="B233" s="12">
        <v>512</v>
      </c>
      <c r="C233" s="12">
        <v>2</v>
      </c>
      <c r="D233" s="12">
        <v>514</v>
      </c>
      <c r="E233" s="12">
        <v>491</v>
      </c>
      <c r="F233" s="12">
        <v>0</v>
      </c>
      <c r="G233" s="12">
        <v>491</v>
      </c>
      <c r="H233" s="13">
        <f t="shared" si="18"/>
        <v>-4.1015625</v>
      </c>
      <c r="I233" s="13">
        <f t="shared" si="19"/>
        <v>-100</v>
      </c>
      <c r="J233" s="28">
        <f t="shared" si="20"/>
        <v>-4.47470817120623</v>
      </c>
    </row>
    <row r="234" spans="1:10">
      <c r="A234" s="8" t="s">
        <v>40</v>
      </c>
      <c r="B234" s="9">
        <v>5170</v>
      </c>
      <c r="C234" s="9">
        <v>59</v>
      </c>
      <c r="D234" s="9">
        <v>5229</v>
      </c>
      <c r="E234" s="9">
        <v>6873</v>
      </c>
      <c r="F234" s="9">
        <v>28</v>
      </c>
      <c r="G234" s="9">
        <v>6901</v>
      </c>
      <c r="H234" s="10">
        <f t="shared" si="18"/>
        <v>32.9400386847195</v>
      </c>
      <c r="I234" s="10">
        <f t="shared" si="19"/>
        <v>-52.5423728813559</v>
      </c>
      <c r="J234" s="27">
        <f t="shared" si="20"/>
        <v>31.9755211321476</v>
      </c>
    </row>
    <row r="235" spans="1:10">
      <c r="A235" s="11" t="s">
        <v>41</v>
      </c>
      <c r="B235" s="12">
        <v>527</v>
      </c>
      <c r="C235" s="12">
        <v>6</v>
      </c>
      <c r="D235" s="12">
        <v>533</v>
      </c>
      <c r="E235" s="12">
        <v>517</v>
      </c>
      <c r="F235" s="12">
        <v>1</v>
      </c>
      <c r="G235" s="12">
        <v>518</v>
      </c>
      <c r="H235" s="13">
        <f t="shared" si="18"/>
        <v>-1.89753320683112</v>
      </c>
      <c r="I235" s="13">
        <f t="shared" si="19"/>
        <v>-83.3333333333333</v>
      </c>
      <c r="J235" s="28">
        <f t="shared" si="20"/>
        <v>-2.81425891181989</v>
      </c>
    </row>
    <row r="236" spans="1:10">
      <c r="A236" s="8" t="s">
        <v>42</v>
      </c>
      <c r="B236" s="9">
        <v>940</v>
      </c>
      <c r="C236" s="9">
        <v>2</v>
      </c>
      <c r="D236" s="9">
        <v>942</v>
      </c>
      <c r="E236" s="9">
        <v>1058</v>
      </c>
      <c r="F236" s="9">
        <v>2</v>
      </c>
      <c r="G236" s="9">
        <v>1060</v>
      </c>
      <c r="H236" s="10">
        <f t="shared" si="18"/>
        <v>12.5531914893617</v>
      </c>
      <c r="I236" s="10">
        <f t="shared" si="19"/>
        <v>0</v>
      </c>
      <c r="J236" s="27">
        <f t="shared" si="20"/>
        <v>12.5265392781316</v>
      </c>
    </row>
    <row r="237" spans="1:10">
      <c r="A237" s="11" t="s">
        <v>43</v>
      </c>
      <c r="B237" s="12">
        <v>146</v>
      </c>
      <c r="C237" s="12">
        <v>14</v>
      </c>
      <c r="D237" s="12">
        <v>160</v>
      </c>
      <c r="E237" s="12">
        <v>118</v>
      </c>
      <c r="F237" s="12">
        <v>2</v>
      </c>
      <c r="G237" s="12">
        <v>120</v>
      </c>
      <c r="H237" s="13">
        <f t="shared" si="18"/>
        <v>-19.1780821917808</v>
      </c>
      <c r="I237" s="13">
        <f t="shared" si="19"/>
        <v>-85.7142857142857</v>
      </c>
      <c r="J237" s="28">
        <f t="shared" si="20"/>
        <v>-25</v>
      </c>
    </row>
    <row r="238" spans="1:10">
      <c r="A238" s="8" t="s">
        <v>44</v>
      </c>
      <c r="B238" s="9">
        <v>2897</v>
      </c>
      <c r="C238" s="9">
        <v>440</v>
      </c>
      <c r="D238" s="9">
        <v>3337</v>
      </c>
      <c r="E238" s="9">
        <v>2577</v>
      </c>
      <c r="F238" s="9">
        <v>309</v>
      </c>
      <c r="G238" s="9">
        <v>2886</v>
      </c>
      <c r="H238" s="10">
        <f t="shared" si="18"/>
        <v>-11.0459095616155</v>
      </c>
      <c r="I238" s="10">
        <f t="shared" si="19"/>
        <v>-29.7727272727273</v>
      </c>
      <c r="J238" s="27">
        <f t="shared" si="20"/>
        <v>-13.5151333533114</v>
      </c>
    </row>
    <row r="239" spans="1:10">
      <c r="A239" s="11" t="s">
        <v>45</v>
      </c>
      <c r="B239" s="12">
        <v>248</v>
      </c>
      <c r="C239" s="12">
        <v>25</v>
      </c>
      <c r="D239" s="12">
        <v>273</v>
      </c>
      <c r="E239" s="12">
        <v>806</v>
      </c>
      <c r="F239" s="12">
        <v>5</v>
      </c>
      <c r="G239" s="12">
        <v>811</v>
      </c>
      <c r="H239" s="13">
        <f t="shared" si="18"/>
        <v>225</v>
      </c>
      <c r="I239" s="13">
        <f t="shared" si="19"/>
        <v>-80</v>
      </c>
      <c r="J239" s="28">
        <f t="shared" si="20"/>
        <v>197.069597069597</v>
      </c>
    </row>
    <row r="240" spans="1:10">
      <c r="A240" s="8" t="s">
        <v>46</v>
      </c>
      <c r="B240" s="9">
        <v>1411</v>
      </c>
      <c r="C240" s="9">
        <v>160</v>
      </c>
      <c r="D240" s="9">
        <v>1571</v>
      </c>
      <c r="E240" s="9">
        <v>1361</v>
      </c>
      <c r="F240" s="9">
        <v>56</v>
      </c>
      <c r="G240" s="9">
        <v>1417</v>
      </c>
      <c r="H240" s="10">
        <f t="shared" si="18"/>
        <v>-3.54358610914245</v>
      </c>
      <c r="I240" s="10">
        <f t="shared" si="19"/>
        <v>-65</v>
      </c>
      <c r="J240" s="27">
        <f t="shared" si="20"/>
        <v>-9.8026734563972</v>
      </c>
    </row>
    <row r="241" spans="1:10">
      <c r="A241" s="11" t="s">
        <v>47</v>
      </c>
      <c r="B241" s="12">
        <v>1362</v>
      </c>
      <c r="C241" s="12">
        <v>18</v>
      </c>
      <c r="D241" s="12">
        <v>1380</v>
      </c>
      <c r="E241" s="12">
        <v>1403</v>
      </c>
      <c r="F241" s="12">
        <v>14</v>
      </c>
      <c r="G241" s="12">
        <v>1417</v>
      </c>
      <c r="H241" s="13">
        <f t="shared" si="18"/>
        <v>3.01027900146843</v>
      </c>
      <c r="I241" s="13">
        <f t="shared" si="19"/>
        <v>-22.2222222222222</v>
      </c>
      <c r="J241" s="28">
        <f t="shared" si="20"/>
        <v>2.68115942028985</v>
      </c>
    </row>
    <row r="242" spans="1:10">
      <c r="A242" s="8" t="s">
        <v>48</v>
      </c>
      <c r="B242" s="9">
        <v>883</v>
      </c>
      <c r="C242" s="9">
        <v>3</v>
      </c>
      <c r="D242" s="9">
        <v>886</v>
      </c>
      <c r="E242" s="9">
        <v>1130</v>
      </c>
      <c r="F242" s="9">
        <v>6</v>
      </c>
      <c r="G242" s="9">
        <v>1136</v>
      </c>
      <c r="H242" s="10">
        <f t="shared" si="18"/>
        <v>27.9728199320498</v>
      </c>
      <c r="I242" s="10">
        <f t="shared" si="19"/>
        <v>100</v>
      </c>
      <c r="J242" s="27">
        <f t="shared" si="20"/>
        <v>28.2167042889391</v>
      </c>
    </row>
    <row r="243" spans="1:10">
      <c r="A243" s="11" t="s">
        <v>49</v>
      </c>
      <c r="B243" s="12">
        <v>531</v>
      </c>
      <c r="C243" s="12">
        <v>9</v>
      </c>
      <c r="D243" s="12">
        <v>540</v>
      </c>
      <c r="E243" s="12">
        <v>750</v>
      </c>
      <c r="F243" s="12">
        <v>0</v>
      </c>
      <c r="G243" s="12">
        <v>750</v>
      </c>
      <c r="H243" s="13">
        <f t="shared" si="18"/>
        <v>41.2429378531073</v>
      </c>
      <c r="I243" s="13">
        <f t="shared" si="19"/>
        <v>-100</v>
      </c>
      <c r="J243" s="28">
        <f t="shared" si="20"/>
        <v>38.8888888888889</v>
      </c>
    </row>
    <row r="244" spans="1:10">
      <c r="A244" s="8" t="s">
        <v>50</v>
      </c>
      <c r="B244" s="9">
        <v>2711</v>
      </c>
      <c r="C244" s="9">
        <v>15</v>
      </c>
      <c r="D244" s="9">
        <v>2726</v>
      </c>
      <c r="E244" s="9">
        <v>3998</v>
      </c>
      <c r="F244" s="9">
        <v>57</v>
      </c>
      <c r="G244" s="9">
        <v>4055</v>
      </c>
      <c r="H244" s="10">
        <f t="shared" si="18"/>
        <v>47.4732571007008</v>
      </c>
      <c r="I244" s="10">
        <f t="shared" si="19"/>
        <v>280</v>
      </c>
      <c r="J244" s="27">
        <f t="shared" si="20"/>
        <v>48.7527512839325</v>
      </c>
    </row>
    <row r="245" spans="1:10">
      <c r="A245" s="11" t="s">
        <v>51</v>
      </c>
      <c r="B245" s="12">
        <v>1524</v>
      </c>
      <c r="C245" s="12">
        <v>38</v>
      </c>
      <c r="D245" s="12">
        <v>1562</v>
      </c>
      <c r="E245" s="12">
        <v>1271</v>
      </c>
      <c r="F245" s="12">
        <v>2</v>
      </c>
      <c r="G245" s="12">
        <v>1273</v>
      </c>
      <c r="H245" s="13">
        <f t="shared" si="18"/>
        <v>-16.6010498687664</v>
      </c>
      <c r="I245" s="13">
        <f t="shared" si="19"/>
        <v>-94.7368421052632</v>
      </c>
      <c r="J245" s="28">
        <f t="shared" si="20"/>
        <v>-18.5019206145967</v>
      </c>
    </row>
    <row r="246" spans="1:10">
      <c r="A246" s="8" t="s">
        <v>52</v>
      </c>
      <c r="B246" s="9">
        <v>3363</v>
      </c>
      <c r="C246" s="9">
        <v>226</v>
      </c>
      <c r="D246" s="9">
        <v>3589</v>
      </c>
      <c r="E246" s="9">
        <v>2936</v>
      </c>
      <c r="F246" s="9">
        <v>157</v>
      </c>
      <c r="G246" s="9">
        <v>3093</v>
      </c>
      <c r="H246" s="10">
        <f t="shared" si="18"/>
        <v>-12.6969967291109</v>
      </c>
      <c r="I246" s="10">
        <f t="shared" si="19"/>
        <v>-30.5309734513274</v>
      </c>
      <c r="J246" s="27">
        <f t="shared" si="20"/>
        <v>-13.8200055725829</v>
      </c>
    </row>
    <row r="247" spans="1:10">
      <c r="A247" s="11" t="s">
        <v>53</v>
      </c>
      <c r="B247" s="12">
        <v>100</v>
      </c>
      <c r="C247" s="12">
        <v>0</v>
      </c>
      <c r="D247" s="12">
        <v>100</v>
      </c>
      <c r="E247" s="12">
        <v>136</v>
      </c>
      <c r="F247" s="12">
        <v>0</v>
      </c>
      <c r="G247" s="12">
        <v>136</v>
      </c>
      <c r="H247" s="13">
        <f t="shared" si="18"/>
        <v>36</v>
      </c>
      <c r="I247" s="13">
        <f t="shared" si="19"/>
        <v>0</v>
      </c>
      <c r="J247" s="28">
        <f t="shared" si="20"/>
        <v>36</v>
      </c>
    </row>
    <row r="248" spans="1:10">
      <c r="A248" s="8" t="s">
        <v>54</v>
      </c>
      <c r="B248" s="9">
        <v>288</v>
      </c>
      <c r="C248" s="9">
        <v>1</v>
      </c>
      <c r="D248" s="9">
        <v>289</v>
      </c>
      <c r="E248" s="9">
        <v>234</v>
      </c>
      <c r="F248" s="9">
        <v>6</v>
      </c>
      <c r="G248" s="9">
        <v>240</v>
      </c>
      <c r="H248" s="10">
        <f t="shared" si="18"/>
        <v>-18.75</v>
      </c>
      <c r="I248" s="10">
        <f t="shared" si="19"/>
        <v>500</v>
      </c>
      <c r="J248" s="27">
        <f t="shared" si="20"/>
        <v>-16.9550173010381</v>
      </c>
    </row>
    <row r="249" spans="1:10">
      <c r="A249" s="11" t="s">
        <v>55</v>
      </c>
      <c r="B249" s="12">
        <v>755</v>
      </c>
      <c r="C249" s="12">
        <v>27</v>
      </c>
      <c r="D249" s="12">
        <v>782</v>
      </c>
      <c r="E249" s="12">
        <v>994</v>
      </c>
      <c r="F249" s="12">
        <v>10</v>
      </c>
      <c r="G249" s="12">
        <v>1004</v>
      </c>
      <c r="H249" s="13">
        <f t="shared" si="18"/>
        <v>31.6556291390729</v>
      </c>
      <c r="I249" s="13">
        <f t="shared" si="19"/>
        <v>-62.962962962963</v>
      </c>
      <c r="J249" s="28">
        <f t="shared" si="20"/>
        <v>28.3887468030691</v>
      </c>
    </row>
    <row r="250" spans="1:10">
      <c r="A250" s="8" t="s">
        <v>56</v>
      </c>
      <c r="B250" s="9">
        <v>1405</v>
      </c>
      <c r="C250" s="9">
        <v>48</v>
      </c>
      <c r="D250" s="9">
        <v>1453</v>
      </c>
      <c r="E250" s="9">
        <v>1654</v>
      </c>
      <c r="F250" s="9">
        <v>8</v>
      </c>
      <c r="G250" s="9">
        <v>1662</v>
      </c>
      <c r="H250" s="10">
        <f t="shared" si="18"/>
        <v>17.7224199288256</v>
      </c>
      <c r="I250" s="10">
        <f t="shared" si="19"/>
        <v>-83.3333333333333</v>
      </c>
      <c r="J250" s="27">
        <f t="shared" si="20"/>
        <v>14.3840330350998</v>
      </c>
    </row>
    <row r="251" spans="1:10">
      <c r="A251" s="11" t="s">
        <v>57</v>
      </c>
      <c r="B251" s="12">
        <v>580</v>
      </c>
      <c r="C251" s="12">
        <v>1</v>
      </c>
      <c r="D251" s="12">
        <v>581</v>
      </c>
      <c r="E251" s="12">
        <v>1825</v>
      </c>
      <c r="F251" s="12">
        <v>0</v>
      </c>
      <c r="G251" s="12">
        <v>1825</v>
      </c>
      <c r="H251" s="13">
        <f t="shared" si="18"/>
        <v>214.655172413793</v>
      </c>
      <c r="I251" s="13">
        <f t="shared" si="19"/>
        <v>-100</v>
      </c>
      <c r="J251" s="28">
        <f t="shared" si="20"/>
        <v>214.113597246127</v>
      </c>
    </row>
    <row r="252" spans="1:10">
      <c r="A252" s="8" t="s">
        <v>58</v>
      </c>
      <c r="B252" s="9">
        <v>5416</v>
      </c>
      <c r="C252" s="9">
        <v>131</v>
      </c>
      <c r="D252" s="9">
        <v>5547</v>
      </c>
      <c r="E252" s="9">
        <v>7492</v>
      </c>
      <c r="F252" s="9">
        <v>172</v>
      </c>
      <c r="G252" s="9">
        <v>7664</v>
      </c>
      <c r="H252" s="10">
        <f t="shared" si="18"/>
        <v>38.3308714918759</v>
      </c>
      <c r="I252" s="10">
        <f t="shared" si="19"/>
        <v>31.2977099236641</v>
      </c>
      <c r="J252" s="27">
        <f t="shared" si="20"/>
        <v>38.1647737515774</v>
      </c>
    </row>
    <row r="253" spans="1:10">
      <c r="A253" s="11" t="s">
        <v>59</v>
      </c>
      <c r="B253" s="12">
        <v>245</v>
      </c>
      <c r="C253" s="12">
        <v>0</v>
      </c>
      <c r="D253" s="12">
        <v>245</v>
      </c>
      <c r="E253" s="12">
        <v>219</v>
      </c>
      <c r="F253" s="12">
        <v>0</v>
      </c>
      <c r="G253" s="12">
        <v>219</v>
      </c>
      <c r="H253" s="13">
        <f t="shared" si="18"/>
        <v>-10.6122448979592</v>
      </c>
      <c r="I253" s="13">
        <f t="shared" si="19"/>
        <v>0</v>
      </c>
      <c r="J253" s="28">
        <f t="shared" si="20"/>
        <v>-10.6122448979592</v>
      </c>
    </row>
    <row r="254" spans="1:10">
      <c r="A254" s="8" t="s">
        <v>60</v>
      </c>
      <c r="B254" s="9">
        <v>1471</v>
      </c>
      <c r="C254" s="9">
        <v>7</v>
      </c>
      <c r="D254" s="9">
        <v>1478</v>
      </c>
      <c r="E254" s="9">
        <v>1733</v>
      </c>
      <c r="F254" s="9">
        <v>0</v>
      </c>
      <c r="G254" s="9">
        <v>1733</v>
      </c>
      <c r="H254" s="10">
        <f t="shared" si="18"/>
        <v>17.8110129163834</v>
      </c>
      <c r="I254" s="10">
        <f t="shared" si="19"/>
        <v>-100</v>
      </c>
      <c r="J254" s="27">
        <f t="shared" si="20"/>
        <v>17.2530446549391</v>
      </c>
    </row>
    <row r="255" spans="1:10">
      <c r="A255" s="11" t="s">
        <v>61</v>
      </c>
      <c r="B255" s="12">
        <v>3533</v>
      </c>
      <c r="C255" s="12">
        <v>15</v>
      </c>
      <c r="D255" s="12">
        <v>3548</v>
      </c>
      <c r="E255" s="12">
        <v>4413</v>
      </c>
      <c r="F255" s="12">
        <v>32</v>
      </c>
      <c r="G255" s="12">
        <v>4445</v>
      </c>
      <c r="H255" s="13">
        <f t="shared" si="18"/>
        <v>24.9080101896405</v>
      </c>
      <c r="I255" s="13">
        <f t="shared" si="19"/>
        <v>113.333333333333</v>
      </c>
      <c r="J255" s="28">
        <f t="shared" si="20"/>
        <v>25.2818489289741</v>
      </c>
    </row>
    <row r="256" spans="1:10">
      <c r="A256" s="8" t="s">
        <v>62</v>
      </c>
      <c r="B256" s="9">
        <v>164</v>
      </c>
      <c r="C256" s="9">
        <v>44</v>
      </c>
      <c r="D256" s="9">
        <v>208</v>
      </c>
      <c r="E256" s="9">
        <v>185</v>
      </c>
      <c r="F256" s="9">
        <v>3</v>
      </c>
      <c r="G256" s="9">
        <v>188</v>
      </c>
      <c r="H256" s="10">
        <f t="shared" si="18"/>
        <v>12.8048780487805</v>
      </c>
      <c r="I256" s="10">
        <f t="shared" si="19"/>
        <v>-93.1818181818182</v>
      </c>
      <c r="J256" s="27">
        <f t="shared" si="20"/>
        <v>-9.61538461538462</v>
      </c>
    </row>
    <row r="257" spans="1:10">
      <c r="A257" s="11" t="s">
        <v>63</v>
      </c>
      <c r="B257" s="12">
        <v>119</v>
      </c>
      <c r="C257" s="12">
        <v>3</v>
      </c>
      <c r="D257" s="12">
        <v>122</v>
      </c>
      <c r="E257" s="12">
        <v>12</v>
      </c>
      <c r="F257" s="12">
        <v>0</v>
      </c>
      <c r="G257" s="12">
        <v>12</v>
      </c>
      <c r="H257" s="13">
        <f t="shared" si="18"/>
        <v>-89.9159663865546</v>
      </c>
      <c r="I257" s="13">
        <f t="shared" si="19"/>
        <v>-100</v>
      </c>
      <c r="J257" s="28">
        <f t="shared" si="20"/>
        <v>-90.1639344262295</v>
      </c>
    </row>
    <row r="258" spans="1:10">
      <c r="A258" s="14" t="s">
        <v>64</v>
      </c>
      <c r="B258" s="34">
        <f t="shared" ref="B258:G258" si="21">B259-SUM(B204+B208+B218+B230+B256+B257+B203)</f>
        <v>123681</v>
      </c>
      <c r="C258" s="34">
        <f t="shared" si="21"/>
        <v>27215</v>
      </c>
      <c r="D258" s="34">
        <f t="shared" si="21"/>
        <v>150896</v>
      </c>
      <c r="E258" s="34">
        <f t="shared" si="21"/>
        <v>130246</v>
      </c>
      <c r="F258" s="34">
        <f t="shared" si="21"/>
        <v>21273</v>
      </c>
      <c r="G258" s="34">
        <f t="shared" si="21"/>
        <v>151519</v>
      </c>
      <c r="H258" s="35">
        <f t="shared" si="18"/>
        <v>5.30801012281595</v>
      </c>
      <c r="I258" s="35">
        <f t="shared" si="19"/>
        <v>-21.833547675914</v>
      </c>
      <c r="J258" s="55">
        <f t="shared" si="20"/>
        <v>0.412867140282049</v>
      </c>
    </row>
    <row r="259" spans="1:10">
      <c r="A259" s="17" t="s">
        <v>65</v>
      </c>
      <c r="B259" s="36">
        <f t="shared" ref="B259:G259" si="22">SUM(B202:B257)</f>
        <v>181419</v>
      </c>
      <c r="C259" s="36">
        <f t="shared" si="22"/>
        <v>112618</v>
      </c>
      <c r="D259" s="36">
        <f t="shared" si="22"/>
        <v>294037</v>
      </c>
      <c r="E259" s="36">
        <f t="shared" si="22"/>
        <v>185156</v>
      </c>
      <c r="F259" s="36">
        <f t="shared" si="22"/>
        <v>84201</v>
      </c>
      <c r="G259" s="36">
        <f t="shared" si="22"/>
        <v>269357</v>
      </c>
      <c r="H259" s="37">
        <f t="shared" si="18"/>
        <v>2.0598724499639</v>
      </c>
      <c r="I259" s="37">
        <f t="shared" si="19"/>
        <v>-25.2330888490295</v>
      </c>
      <c r="J259" s="57">
        <f t="shared" si="20"/>
        <v>-8.39350149811078</v>
      </c>
    </row>
    <row r="260" ht="15.15" spans="1:10">
      <c r="A260" s="39" t="s">
        <v>66</v>
      </c>
      <c r="B260" s="40"/>
      <c r="C260" s="40"/>
      <c r="D260" s="40">
        <v>95648</v>
      </c>
      <c r="E260" s="40"/>
      <c r="F260" s="40"/>
      <c r="G260" s="40">
        <v>115683</v>
      </c>
      <c r="H260" s="41">
        <f>+IFERROR(((G260-D260)/D260)*100,0)</f>
        <v>20.9465958514553</v>
      </c>
      <c r="I260" s="41"/>
      <c r="J260" s="42"/>
    </row>
    <row r="261" spans="1:10">
      <c r="A261" s="17" t="s">
        <v>67</v>
      </c>
      <c r="B261" s="50"/>
      <c r="C261" s="50"/>
      <c r="D261" s="50">
        <f>+D259+D260</f>
        <v>389685</v>
      </c>
      <c r="E261" s="50"/>
      <c r="F261" s="50"/>
      <c r="G261" s="50">
        <f>+G259+G260</f>
        <v>385040</v>
      </c>
      <c r="H261" s="51">
        <f>+IFERROR(((G261-D261)/D261)*100,0)</f>
        <v>-1.1919884008879</v>
      </c>
      <c r="I261" s="51"/>
      <c r="J261" s="58"/>
    </row>
    <row r="262" spans="1:10">
      <c r="A262" s="52"/>
      <c r="B262" s="53"/>
      <c r="C262" s="53"/>
      <c r="D262" s="53"/>
      <c r="E262" s="53"/>
      <c r="F262" s="53"/>
      <c r="G262" s="53"/>
      <c r="H262" s="53"/>
      <c r="I262" s="53"/>
      <c r="J262" s="59"/>
    </row>
    <row r="263" ht="15.15" spans="1:10">
      <c r="A263" s="60"/>
      <c r="B263" s="61"/>
      <c r="C263" s="61"/>
      <c r="D263" s="61"/>
      <c r="E263" s="61"/>
      <c r="F263" s="61"/>
      <c r="G263" s="61"/>
      <c r="H263" s="61"/>
      <c r="I263" s="61"/>
      <c r="J263" s="62"/>
    </row>
    <row r="264" spans="1:10">
      <c r="A264" s="31" t="s">
        <v>68</v>
      </c>
      <c r="B264" s="31"/>
      <c r="C264" s="31"/>
      <c r="D264" s="31"/>
      <c r="E264" s="31"/>
      <c r="F264" s="31"/>
      <c r="G264" s="31"/>
      <c r="H264" s="31"/>
      <c r="I264" s="31"/>
      <c r="J264" s="31"/>
    </row>
    <row r="265" spans="1:1">
      <c r="A265" s="32" t="s">
        <v>69</v>
      </c>
    </row>
  </sheetData>
  <mergeCells count="37">
    <mergeCell ref="A1:J1"/>
    <mergeCell ref="B2:D2"/>
    <mergeCell ref="E2:G2"/>
    <mergeCell ref="H2:J2"/>
    <mergeCell ref="H62:J62"/>
    <mergeCell ref="H63:J63"/>
    <mergeCell ref="A64:J64"/>
    <mergeCell ref="A65:J65"/>
    <mergeCell ref="A66:J66"/>
    <mergeCell ref="B68:D68"/>
    <mergeCell ref="E68:G68"/>
    <mergeCell ref="H68:J68"/>
    <mergeCell ref="H128:J128"/>
    <mergeCell ref="H129:J129"/>
    <mergeCell ref="A130:J130"/>
    <mergeCell ref="A131:J131"/>
    <mergeCell ref="A132:J132"/>
    <mergeCell ref="B134:D134"/>
    <mergeCell ref="E134:G134"/>
    <mergeCell ref="H134:J134"/>
    <mergeCell ref="H194:J194"/>
    <mergeCell ref="H195:J195"/>
    <mergeCell ref="A196:J196"/>
    <mergeCell ref="A197:J197"/>
    <mergeCell ref="A198:J198"/>
    <mergeCell ref="B200:D200"/>
    <mergeCell ref="E200:G200"/>
    <mergeCell ref="H200:J200"/>
    <mergeCell ref="H260:J260"/>
    <mergeCell ref="H261:J261"/>
    <mergeCell ref="A262:J262"/>
    <mergeCell ref="A263:J263"/>
    <mergeCell ref="A264:J264"/>
    <mergeCell ref="A2:A3"/>
    <mergeCell ref="A68:A69"/>
    <mergeCell ref="A134:A135"/>
    <mergeCell ref="A200:A201"/>
  </mergeCells>
  <conditionalFormatting sqref="D4:D5">
    <cfRule type="cellIs" dxfId="0" priority="30" operator="equal">
      <formula>0</formula>
    </cfRule>
  </conditionalFormatting>
  <conditionalFormatting sqref="D6:D7">
    <cfRule type="cellIs" dxfId="0" priority="29" operator="equal">
      <formula>0</formula>
    </cfRule>
  </conditionalFormatting>
  <conditionalFormatting sqref="D8:D59">
    <cfRule type="cellIs" dxfId="0" priority="28" operator="equal">
      <formula>0</formula>
    </cfRule>
  </conditionalFormatting>
  <conditionalFormatting sqref="D70:D71">
    <cfRule type="cellIs" dxfId="0" priority="21" operator="equal">
      <formula>0</formula>
    </cfRule>
  </conditionalFormatting>
  <conditionalFormatting sqref="D72:D73">
    <cfRule type="cellIs" dxfId="0" priority="20" operator="equal">
      <formula>0</formula>
    </cfRule>
  </conditionalFormatting>
  <conditionalFormatting sqref="D74:D125">
    <cfRule type="cellIs" dxfId="0" priority="19" operator="equal">
      <formula>0</formula>
    </cfRule>
  </conditionalFormatting>
  <conditionalFormatting sqref="D136:D137">
    <cfRule type="cellIs" dxfId="0" priority="12" operator="equal">
      <formula>0</formula>
    </cfRule>
  </conditionalFormatting>
  <conditionalFormatting sqref="D138:D139">
    <cfRule type="cellIs" dxfId="0" priority="11" operator="equal">
      <formula>0</formula>
    </cfRule>
  </conditionalFormatting>
  <conditionalFormatting sqref="D140:D191">
    <cfRule type="cellIs" dxfId="0" priority="10" operator="equal">
      <formula>0</formula>
    </cfRule>
  </conditionalFormatting>
  <conditionalFormatting sqref="D202:D203">
    <cfRule type="cellIs" dxfId="0" priority="3" operator="equal">
      <formula>0</formula>
    </cfRule>
  </conditionalFormatting>
  <conditionalFormatting sqref="D204:D205">
    <cfRule type="cellIs" dxfId="0" priority="2" operator="equal">
      <formula>0</formula>
    </cfRule>
  </conditionalFormatting>
  <conditionalFormatting sqref="D206:D257">
    <cfRule type="cellIs" dxfId="0" priority="1" operator="equal">
      <formula>0</formula>
    </cfRule>
  </conditionalFormatting>
  <conditionalFormatting sqref="B4:C5;E4:G5">
    <cfRule type="cellIs" dxfId="0" priority="36" operator="equal">
      <formula>0</formula>
    </cfRule>
  </conditionalFormatting>
  <conditionalFormatting sqref="H4:J5">
    <cfRule type="cellIs" dxfId="0" priority="35" operator="equal">
      <formula>0</formula>
    </cfRule>
  </conditionalFormatting>
  <conditionalFormatting sqref="B6:C7;E6:G7">
    <cfRule type="cellIs" dxfId="0" priority="34" operator="equal">
      <formula>0</formula>
    </cfRule>
  </conditionalFormatting>
  <conditionalFormatting sqref="H6:J7">
    <cfRule type="cellIs" dxfId="0" priority="33" operator="equal">
      <formula>0</formula>
    </cfRule>
  </conditionalFormatting>
  <conditionalFormatting sqref="B8:C59;E8:G59">
    <cfRule type="cellIs" dxfId="0" priority="32" operator="equal">
      <formula>0</formula>
    </cfRule>
  </conditionalFormatting>
  <conditionalFormatting sqref="H8:J59">
    <cfRule type="cellIs" dxfId="0" priority="31" operator="equal">
      <formula>0</formula>
    </cfRule>
  </conditionalFormatting>
  <conditionalFormatting sqref="B70:C71;E70:G71">
    <cfRule type="cellIs" dxfId="0" priority="27" operator="equal">
      <formula>0</formula>
    </cfRule>
  </conditionalFormatting>
  <conditionalFormatting sqref="H70:J71">
    <cfRule type="cellIs" dxfId="0" priority="26" operator="equal">
      <formula>0</formula>
    </cfRule>
  </conditionalFormatting>
  <conditionalFormatting sqref="B72:C73;E72:G73">
    <cfRule type="cellIs" dxfId="0" priority="25" operator="equal">
      <formula>0</formula>
    </cfRule>
  </conditionalFormatting>
  <conditionalFormatting sqref="H72:J73">
    <cfRule type="cellIs" dxfId="0" priority="24" operator="equal">
      <formula>0</formula>
    </cfRule>
  </conditionalFormatting>
  <conditionalFormatting sqref="B74:C125;E74:G125">
    <cfRule type="cellIs" dxfId="0" priority="23" operator="equal">
      <formula>0</formula>
    </cfRule>
  </conditionalFormatting>
  <conditionalFormatting sqref="H74:J125">
    <cfRule type="cellIs" dxfId="0" priority="22" operator="equal">
      <formula>0</formula>
    </cfRule>
  </conditionalFormatting>
  <conditionalFormatting sqref="B136:C137;E136:G137">
    <cfRule type="cellIs" dxfId="0" priority="18" operator="equal">
      <formula>0</formula>
    </cfRule>
  </conditionalFormatting>
  <conditionalFormatting sqref="H136:J137">
    <cfRule type="cellIs" dxfId="0" priority="17" operator="equal">
      <formula>0</formula>
    </cfRule>
  </conditionalFormatting>
  <conditionalFormatting sqref="B138:C139;E138:G139">
    <cfRule type="cellIs" dxfId="0" priority="16" operator="equal">
      <formula>0</formula>
    </cfRule>
  </conditionalFormatting>
  <conditionalFormatting sqref="H138:J139">
    <cfRule type="cellIs" dxfId="0" priority="15" operator="equal">
      <formula>0</formula>
    </cfRule>
  </conditionalFormatting>
  <conditionalFormatting sqref="B140:C191;E140:G191">
    <cfRule type="cellIs" dxfId="0" priority="14" operator="equal">
      <formula>0</formula>
    </cfRule>
  </conditionalFormatting>
  <conditionalFormatting sqref="H140:J191">
    <cfRule type="cellIs" dxfId="0" priority="13" operator="equal">
      <formula>0</formula>
    </cfRule>
  </conditionalFormatting>
  <conditionalFormatting sqref="B202:C203;E202:G203">
    <cfRule type="cellIs" dxfId="0" priority="9" operator="equal">
      <formula>0</formula>
    </cfRule>
  </conditionalFormatting>
  <conditionalFormatting sqref="H202:J203">
    <cfRule type="cellIs" dxfId="0" priority="8" operator="equal">
      <formula>0</formula>
    </cfRule>
  </conditionalFormatting>
  <conditionalFormatting sqref="B204:C205;E204:G205">
    <cfRule type="cellIs" dxfId="0" priority="7" operator="equal">
      <formula>0</formula>
    </cfRule>
  </conditionalFormatting>
  <conditionalFormatting sqref="H204:J205">
    <cfRule type="cellIs" dxfId="0" priority="6" operator="equal">
      <formula>0</formula>
    </cfRule>
  </conditionalFormatting>
  <conditionalFormatting sqref="B206:C257;E206:G257">
    <cfRule type="cellIs" dxfId="0" priority="5" operator="equal">
      <formula>0</formula>
    </cfRule>
  </conditionalFormatting>
  <conditionalFormatting sqref="H206:J257">
    <cfRule type="cellIs" dxfId="0" priority="4" operator="equal">
      <formula>0</formula>
    </cfRule>
  </conditionalFormatting>
  <printOptions horizontalCentered="1" verticalCentered="1"/>
  <pageMargins left="0.708661417322835" right="0.708661417322835" top="0.748031496062992" bottom="0.748031496062992" header="0.31496062992126" footer="0.31496062992126"/>
  <pageSetup paperSize="9" scale="52" orientation="portrait" verticalDpi="597"/>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67"/>
  <sheetViews>
    <sheetView zoomScale="80" zoomScaleNormal="80" topLeftCell="A34" workbookViewId="0">
      <selection activeCell="B60" sqref="B60:G65"/>
    </sheetView>
  </sheetViews>
  <sheetFormatPr defaultColWidth="9" defaultRowHeight="14.4"/>
  <cols>
    <col min="1" max="1" width="41.1388888888889" customWidth="1"/>
    <col min="2" max="10" width="14.287037037037" customWidth="1"/>
  </cols>
  <sheetData>
    <row r="1" ht="25.5" customHeight="1" spans="1:10">
      <c r="A1" s="1" t="s">
        <v>77</v>
      </c>
      <c r="B1" s="2"/>
      <c r="C1" s="2"/>
      <c r="D1" s="2"/>
      <c r="E1" s="2"/>
      <c r="F1" s="2"/>
      <c r="G1" s="2"/>
      <c r="H1" s="2"/>
      <c r="I1" s="2"/>
      <c r="J1" s="24"/>
    </row>
    <row r="2" ht="35.25" customHeight="1" spans="1:10">
      <c r="A2" s="3" t="s">
        <v>1</v>
      </c>
      <c r="B2" s="4" t="s">
        <v>2</v>
      </c>
      <c r="C2" s="4"/>
      <c r="D2" s="4"/>
      <c r="E2" s="4" t="s">
        <v>3</v>
      </c>
      <c r="F2" s="4"/>
      <c r="G2" s="4"/>
      <c r="H2" s="5" t="s">
        <v>78</v>
      </c>
      <c r="I2" s="5"/>
      <c r="J2" s="25"/>
    </row>
    <row r="3" spans="1:10">
      <c r="A3" s="6"/>
      <c r="B3" s="7" t="s">
        <v>5</v>
      </c>
      <c r="C3" s="7" t="s">
        <v>6</v>
      </c>
      <c r="D3" s="7" t="s">
        <v>7</v>
      </c>
      <c r="E3" s="7" t="s">
        <v>5</v>
      </c>
      <c r="F3" s="7" t="s">
        <v>6</v>
      </c>
      <c r="G3" s="7" t="s">
        <v>7</v>
      </c>
      <c r="H3" s="7" t="s">
        <v>5</v>
      </c>
      <c r="I3" s="7" t="s">
        <v>6</v>
      </c>
      <c r="J3" s="26" t="s">
        <v>7</v>
      </c>
    </row>
    <row r="4" spans="1:10">
      <c r="A4" s="8" t="s">
        <v>8</v>
      </c>
      <c r="B4" s="9">
        <v>0</v>
      </c>
      <c r="C4" s="9">
        <v>0</v>
      </c>
      <c r="D4" s="9">
        <v>0</v>
      </c>
      <c r="E4" s="9">
        <v>0</v>
      </c>
      <c r="F4" s="9">
        <v>0</v>
      </c>
      <c r="G4" s="9">
        <v>0</v>
      </c>
      <c r="H4" s="10"/>
      <c r="I4" s="10"/>
      <c r="J4" s="27"/>
    </row>
    <row r="5" spans="1:10">
      <c r="A5" s="11" t="s">
        <v>9</v>
      </c>
      <c r="B5" s="12">
        <v>1263808</v>
      </c>
      <c r="C5" s="12">
        <v>4012452</v>
      </c>
      <c r="D5" s="12">
        <v>5276260</v>
      </c>
      <c r="E5" s="12">
        <v>423107</v>
      </c>
      <c r="F5" s="12">
        <v>1258625</v>
      </c>
      <c r="G5" s="12">
        <v>1681732</v>
      </c>
      <c r="H5" s="13">
        <f t="shared" ref="H5" si="0">+IFERROR(((E5-B5)/B5)*100,0)</f>
        <v>-66.5212595584139</v>
      </c>
      <c r="I5" s="13">
        <f t="shared" ref="I5" si="1">+IFERROR(((F5-C5)/C5)*100,0)</f>
        <v>-68.6320235108109</v>
      </c>
      <c r="J5" s="28">
        <f t="shared" ref="J5" si="2">+IFERROR(((G5-D5)/D5)*100,0)</f>
        <v>-68.1264380451305</v>
      </c>
    </row>
    <row r="6" spans="1:10">
      <c r="A6" s="8" t="s">
        <v>10</v>
      </c>
      <c r="B6" s="9">
        <v>1721039</v>
      </c>
      <c r="C6" s="9">
        <v>1214579</v>
      </c>
      <c r="D6" s="9">
        <v>2935618</v>
      </c>
      <c r="E6" s="9">
        <v>890789</v>
      </c>
      <c r="F6" s="9">
        <v>411433</v>
      </c>
      <c r="G6" s="9">
        <v>1302222</v>
      </c>
      <c r="H6" s="10">
        <f t="shared" ref="H6:H59" si="3">+IFERROR(((E6-B6)/B6)*100,0)</f>
        <v>-48.2412077820433</v>
      </c>
      <c r="I6" s="10">
        <f t="shared" ref="I6:I59" si="4">+IFERROR(((F6-C6)/C6)*100,0)</f>
        <v>-66.1254640496831</v>
      </c>
      <c r="J6" s="27">
        <f t="shared" ref="J6:J59" si="5">+IFERROR(((G6-D6)/D6)*100,0)</f>
        <v>-55.6406180913184</v>
      </c>
    </row>
    <row r="7" spans="1:10">
      <c r="A7" s="11" t="s">
        <v>11</v>
      </c>
      <c r="B7" s="12">
        <v>870774</v>
      </c>
      <c r="C7" s="12">
        <v>176185</v>
      </c>
      <c r="D7" s="12">
        <v>1046959</v>
      </c>
      <c r="E7" s="12">
        <v>283962</v>
      </c>
      <c r="F7" s="12">
        <v>27114</v>
      </c>
      <c r="G7" s="12">
        <v>311076</v>
      </c>
      <c r="H7" s="13">
        <f t="shared" si="3"/>
        <v>-67.3897015758394</v>
      </c>
      <c r="I7" s="13">
        <f t="shared" si="4"/>
        <v>-84.6104946505094</v>
      </c>
      <c r="J7" s="28">
        <f t="shared" si="5"/>
        <v>-70.2876616944885</v>
      </c>
    </row>
    <row r="8" spans="1:10">
      <c r="A8" s="8" t="s">
        <v>12</v>
      </c>
      <c r="B8" s="9">
        <v>740633</v>
      </c>
      <c r="C8" s="9">
        <v>147099</v>
      </c>
      <c r="D8" s="9">
        <v>887732</v>
      </c>
      <c r="E8" s="9">
        <v>297077</v>
      </c>
      <c r="F8" s="9">
        <v>21269</v>
      </c>
      <c r="G8" s="9">
        <v>318346</v>
      </c>
      <c r="H8" s="10">
        <f t="shared" si="3"/>
        <v>-59.888770821716</v>
      </c>
      <c r="I8" s="10">
        <f t="shared" si="4"/>
        <v>-85.5410301905519</v>
      </c>
      <c r="J8" s="27">
        <f t="shared" si="5"/>
        <v>-64.1394024322656</v>
      </c>
    </row>
    <row r="9" spans="1:10">
      <c r="A9" s="11" t="s">
        <v>13</v>
      </c>
      <c r="B9" s="12">
        <v>530826</v>
      </c>
      <c r="C9" s="12">
        <v>401615</v>
      </c>
      <c r="D9" s="12">
        <v>932441</v>
      </c>
      <c r="E9" s="12">
        <v>185359</v>
      </c>
      <c r="F9" s="12">
        <v>107928</v>
      </c>
      <c r="G9" s="12">
        <v>293287</v>
      </c>
      <c r="H9" s="13">
        <f t="shared" si="3"/>
        <v>-65.0810246672168</v>
      </c>
      <c r="I9" s="13">
        <f t="shared" si="4"/>
        <v>-73.1265017491877</v>
      </c>
      <c r="J9" s="28">
        <f t="shared" si="5"/>
        <v>-68.5463208932254</v>
      </c>
    </row>
    <row r="10" spans="1:10">
      <c r="A10" s="8" t="s">
        <v>14</v>
      </c>
      <c r="B10" s="9">
        <v>26294</v>
      </c>
      <c r="C10" s="9">
        <v>3713</v>
      </c>
      <c r="D10" s="9">
        <v>30007</v>
      </c>
      <c r="E10" s="9">
        <v>13365</v>
      </c>
      <c r="F10" s="9">
        <v>4719</v>
      </c>
      <c r="G10" s="9">
        <v>18084</v>
      </c>
      <c r="H10" s="10">
        <f t="shared" si="3"/>
        <v>-49.1709135163916</v>
      </c>
      <c r="I10" s="10">
        <f t="shared" si="4"/>
        <v>27.0939940748721</v>
      </c>
      <c r="J10" s="27">
        <f t="shared" si="5"/>
        <v>-39.7340620521878</v>
      </c>
    </row>
    <row r="11" spans="1:10">
      <c r="A11" s="11" t="s">
        <v>15</v>
      </c>
      <c r="B11" s="12">
        <v>65704</v>
      </c>
      <c r="C11" s="12">
        <v>558</v>
      </c>
      <c r="D11" s="12">
        <v>66262</v>
      </c>
      <c r="E11" s="12">
        <v>32948</v>
      </c>
      <c r="F11" s="12">
        <v>0</v>
      </c>
      <c r="G11" s="12">
        <v>32948</v>
      </c>
      <c r="H11" s="13">
        <f t="shared" si="3"/>
        <v>-49.8538901741142</v>
      </c>
      <c r="I11" s="13">
        <f t="shared" si="4"/>
        <v>-100</v>
      </c>
      <c r="J11" s="28">
        <f t="shared" si="5"/>
        <v>-50.2761763906915</v>
      </c>
    </row>
    <row r="12" spans="1:10">
      <c r="A12" s="8" t="s">
        <v>16</v>
      </c>
      <c r="B12" s="9">
        <v>85149</v>
      </c>
      <c r="C12" s="9">
        <v>0</v>
      </c>
      <c r="D12" s="9">
        <v>85149</v>
      </c>
      <c r="E12" s="9">
        <v>42570</v>
      </c>
      <c r="F12" s="9">
        <v>0</v>
      </c>
      <c r="G12" s="9">
        <v>42570</v>
      </c>
      <c r="H12" s="10">
        <f t="shared" si="3"/>
        <v>-50.0052848536096</v>
      </c>
      <c r="I12" s="10">
        <f t="shared" si="4"/>
        <v>0</v>
      </c>
      <c r="J12" s="27">
        <f t="shared" si="5"/>
        <v>-50.0052848536096</v>
      </c>
    </row>
    <row r="13" spans="1:10">
      <c r="A13" s="11" t="s">
        <v>17</v>
      </c>
      <c r="B13" s="12">
        <v>365373</v>
      </c>
      <c r="C13" s="12">
        <v>50914</v>
      </c>
      <c r="D13" s="12">
        <v>416287</v>
      </c>
      <c r="E13" s="12">
        <v>156986</v>
      </c>
      <c r="F13" s="12">
        <v>4543</v>
      </c>
      <c r="G13" s="12">
        <v>161529</v>
      </c>
      <c r="H13" s="13">
        <f t="shared" si="3"/>
        <v>-57.0340446612092</v>
      </c>
      <c r="I13" s="13">
        <f t="shared" si="4"/>
        <v>-91.0771104214951</v>
      </c>
      <c r="J13" s="28">
        <f t="shared" si="5"/>
        <v>-61.1976833290494</v>
      </c>
    </row>
    <row r="14" spans="1:10">
      <c r="A14" s="8" t="s">
        <v>18</v>
      </c>
      <c r="B14" s="9">
        <v>257470</v>
      </c>
      <c r="C14" s="9">
        <v>9272</v>
      </c>
      <c r="D14" s="9">
        <v>266742</v>
      </c>
      <c r="E14" s="9">
        <v>114844</v>
      </c>
      <c r="F14" s="9">
        <v>384</v>
      </c>
      <c r="G14" s="9">
        <v>115228</v>
      </c>
      <c r="H14" s="10">
        <f t="shared" si="3"/>
        <v>-55.3951916728162</v>
      </c>
      <c r="I14" s="10">
        <f t="shared" si="4"/>
        <v>-95.8584987057808</v>
      </c>
      <c r="J14" s="27">
        <f t="shared" si="5"/>
        <v>-56.801703518756</v>
      </c>
    </row>
    <row r="15" spans="1:10">
      <c r="A15" s="11" t="s">
        <v>19</v>
      </c>
      <c r="B15" s="12">
        <v>68463</v>
      </c>
      <c r="C15" s="12">
        <v>922</v>
      </c>
      <c r="D15" s="12">
        <v>69385</v>
      </c>
      <c r="E15" s="12">
        <v>56331</v>
      </c>
      <c r="F15" s="12">
        <v>1741</v>
      </c>
      <c r="G15" s="12">
        <v>58072</v>
      </c>
      <c r="H15" s="13">
        <f t="shared" si="3"/>
        <v>-17.7205205731563</v>
      </c>
      <c r="I15" s="13">
        <f t="shared" si="4"/>
        <v>88.8286334056399</v>
      </c>
      <c r="J15" s="28">
        <f t="shared" si="5"/>
        <v>-16.3046768033437</v>
      </c>
    </row>
    <row r="16" spans="1:10">
      <c r="A16" s="8" t="s">
        <v>20</v>
      </c>
      <c r="B16" s="9">
        <v>195378</v>
      </c>
      <c r="C16" s="9">
        <v>27384</v>
      </c>
      <c r="D16" s="9">
        <v>222762</v>
      </c>
      <c r="E16" s="9">
        <v>90097</v>
      </c>
      <c r="F16" s="9">
        <v>243</v>
      </c>
      <c r="G16" s="9">
        <v>90340</v>
      </c>
      <c r="H16" s="10">
        <f t="shared" si="3"/>
        <v>-53.8858008578243</v>
      </c>
      <c r="I16" s="10">
        <f t="shared" si="4"/>
        <v>-99.112620508326</v>
      </c>
      <c r="J16" s="27">
        <f t="shared" si="5"/>
        <v>-59.4455068638278</v>
      </c>
    </row>
    <row r="17" spans="1:10">
      <c r="A17" s="11" t="s">
        <v>21</v>
      </c>
      <c r="B17" s="12">
        <v>20849</v>
      </c>
      <c r="C17" s="12">
        <v>190</v>
      </c>
      <c r="D17" s="12">
        <v>21039</v>
      </c>
      <c r="E17" s="12">
        <v>8307</v>
      </c>
      <c r="F17" s="12">
        <v>0</v>
      </c>
      <c r="G17" s="12">
        <v>8307</v>
      </c>
      <c r="H17" s="13">
        <f t="shared" si="3"/>
        <v>-60.1563624154636</v>
      </c>
      <c r="I17" s="13">
        <f t="shared" si="4"/>
        <v>-100</v>
      </c>
      <c r="J17" s="28">
        <f t="shared" si="5"/>
        <v>-60.5161842292885</v>
      </c>
    </row>
    <row r="18" spans="1:10">
      <c r="A18" s="8" t="s">
        <v>22</v>
      </c>
      <c r="B18" s="9">
        <v>25603</v>
      </c>
      <c r="C18" s="9">
        <v>0</v>
      </c>
      <c r="D18" s="9">
        <v>25603</v>
      </c>
      <c r="E18" s="9">
        <v>14708</v>
      </c>
      <c r="F18" s="9">
        <v>0</v>
      </c>
      <c r="G18" s="9">
        <v>14708</v>
      </c>
      <c r="H18" s="10">
        <f t="shared" si="3"/>
        <v>-42.5536069991798</v>
      </c>
      <c r="I18" s="10">
        <f t="shared" si="4"/>
        <v>0</v>
      </c>
      <c r="J18" s="27">
        <f t="shared" si="5"/>
        <v>-42.5536069991798</v>
      </c>
    </row>
    <row r="19" spans="1:10">
      <c r="A19" s="11" t="s">
        <v>23</v>
      </c>
      <c r="B19" s="12">
        <v>14336</v>
      </c>
      <c r="C19" s="12">
        <v>669</v>
      </c>
      <c r="D19" s="12">
        <v>15005</v>
      </c>
      <c r="E19" s="12">
        <v>4551</v>
      </c>
      <c r="F19" s="12">
        <v>0</v>
      </c>
      <c r="G19" s="12">
        <v>4551</v>
      </c>
      <c r="H19" s="13">
        <f t="shared" si="3"/>
        <v>-68.2547433035714</v>
      </c>
      <c r="I19" s="13">
        <f t="shared" si="4"/>
        <v>-100</v>
      </c>
      <c r="J19" s="28">
        <f t="shared" si="5"/>
        <v>-69.6701099633456</v>
      </c>
    </row>
    <row r="20" spans="1:10">
      <c r="A20" s="8" t="s">
        <v>24</v>
      </c>
      <c r="B20" s="9">
        <v>0</v>
      </c>
      <c r="C20" s="9">
        <v>0</v>
      </c>
      <c r="D20" s="9">
        <v>0</v>
      </c>
      <c r="E20" s="9">
        <v>0</v>
      </c>
      <c r="F20" s="9">
        <v>0</v>
      </c>
      <c r="G20" s="9">
        <v>0</v>
      </c>
      <c r="H20" s="10">
        <f t="shared" si="3"/>
        <v>0</v>
      </c>
      <c r="I20" s="10">
        <f t="shared" si="4"/>
        <v>0</v>
      </c>
      <c r="J20" s="27">
        <f t="shared" si="5"/>
        <v>0</v>
      </c>
    </row>
    <row r="21" spans="1:10">
      <c r="A21" s="11" t="s">
        <v>25</v>
      </c>
      <c r="B21" s="12">
        <v>14141</v>
      </c>
      <c r="C21" s="12">
        <v>0</v>
      </c>
      <c r="D21" s="12">
        <v>14141</v>
      </c>
      <c r="E21" s="12">
        <v>6901</v>
      </c>
      <c r="F21" s="12">
        <v>0</v>
      </c>
      <c r="G21" s="12">
        <v>6901</v>
      </c>
      <c r="H21" s="13">
        <f t="shared" si="3"/>
        <v>-51.1986422459515</v>
      </c>
      <c r="I21" s="13">
        <f t="shared" si="4"/>
        <v>0</v>
      </c>
      <c r="J21" s="28">
        <f t="shared" si="5"/>
        <v>-51.1986422459515</v>
      </c>
    </row>
    <row r="22" spans="1:10">
      <c r="A22" s="8" t="s">
        <v>26</v>
      </c>
      <c r="B22" s="9">
        <v>0</v>
      </c>
      <c r="C22" s="9">
        <v>0</v>
      </c>
      <c r="D22" s="9">
        <v>0</v>
      </c>
      <c r="E22" s="9">
        <v>0</v>
      </c>
      <c r="F22" s="9">
        <v>0</v>
      </c>
      <c r="G22" s="9">
        <v>0</v>
      </c>
      <c r="H22" s="10">
        <f t="shared" si="3"/>
        <v>0</v>
      </c>
      <c r="I22" s="10">
        <f t="shared" si="4"/>
        <v>0</v>
      </c>
      <c r="J22" s="27">
        <f t="shared" si="5"/>
        <v>0</v>
      </c>
    </row>
    <row r="23" spans="1:10">
      <c r="A23" s="11" t="s">
        <v>27</v>
      </c>
      <c r="B23" s="12">
        <v>45375</v>
      </c>
      <c r="C23" s="12">
        <v>164</v>
      </c>
      <c r="D23" s="12">
        <v>45539</v>
      </c>
      <c r="E23" s="12">
        <v>35012</v>
      </c>
      <c r="F23" s="12">
        <v>0</v>
      </c>
      <c r="G23" s="12">
        <v>35012</v>
      </c>
      <c r="H23" s="13">
        <f t="shared" si="3"/>
        <v>-22.8385674931129</v>
      </c>
      <c r="I23" s="13">
        <f t="shared" si="4"/>
        <v>-100</v>
      </c>
      <c r="J23" s="28">
        <f t="shared" si="5"/>
        <v>-23.1164496365752</v>
      </c>
    </row>
    <row r="24" spans="1:10">
      <c r="A24" s="8" t="s">
        <v>28</v>
      </c>
      <c r="B24" s="9">
        <v>18049</v>
      </c>
      <c r="C24" s="9">
        <v>0</v>
      </c>
      <c r="D24" s="9">
        <v>18049</v>
      </c>
      <c r="E24" s="9">
        <v>9416</v>
      </c>
      <c r="F24" s="9">
        <v>0</v>
      </c>
      <c r="G24" s="9">
        <v>9416</v>
      </c>
      <c r="H24" s="10">
        <f t="shared" si="3"/>
        <v>-47.8309047592664</v>
      </c>
      <c r="I24" s="10">
        <f t="shared" si="4"/>
        <v>0</v>
      </c>
      <c r="J24" s="27">
        <f t="shared" si="5"/>
        <v>-47.8309047592664</v>
      </c>
    </row>
    <row r="25" spans="1:10">
      <c r="A25" s="11" t="s">
        <v>29</v>
      </c>
      <c r="B25" s="12">
        <v>19861</v>
      </c>
      <c r="C25" s="12">
        <v>4453</v>
      </c>
      <c r="D25" s="12">
        <v>24314</v>
      </c>
      <c r="E25" s="12">
        <v>100</v>
      </c>
      <c r="F25" s="12">
        <v>0</v>
      </c>
      <c r="G25" s="12">
        <v>100</v>
      </c>
      <c r="H25" s="13">
        <f t="shared" si="3"/>
        <v>-99.4965006797241</v>
      </c>
      <c r="I25" s="13">
        <f t="shared" si="4"/>
        <v>-100</v>
      </c>
      <c r="J25" s="28">
        <f t="shared" si="5"/>
        <v>-99.5887143209673</v>
      </c>
    </row>
    <row r="26" spans="1:10">
      <c r="A26" s="8" t="s">
        <v>30</v>
      </c>
      <c r="B26" s="9">
        <v>8982</v>
      </c>
      <c r="C26" s="9">
        <v>546</v>
      </c>
      <c r="D26" s="9">
        <v>9528</v>
      </c>
      <c r="E26" s="9">
        <v>2798</v>
      </c>
      <c r="F26" s="9">
        <v>0</v>
      </c>
      <c r="G26" s="9">
        <v>2798</v>
      </c>
      <c r="H26" s="10">
        <f t="shared" si="3"/>
        <v>-68.8488087285682</v>
      </c>
      <c r="I26" s="10">
        <f t="shared" si="4"/>
        <v>-100</v>
      </c>
      <c r="J26" s="27">
        <f t="shared" si="5"/>
        <v>-70.6339210747271</v>
      </c>
    </row>
    <row r="27" spans="1:10">
      <c r="A27" s="11" t="s">
        <v>31</v>
      </c>
      <c r="B27" s="12">
        <v>0</v>
      </c>
      <c r="C27" s="12">
        <v>0</v>
      </c>
      <c r="D27" s="12">
        <v>0</v>
      </c>
      <c r="E27" s="12">
        <v>0</v>
      </c>
      <c r="F27" s="12">
        <v>0</v>
      </c>
      <c r="G27" s="12">
        <v>0</v>
      </c>
      <c r="H27" s="13">
        <f t="shared" si="3"/>
        <v>0</v>
      </c>
      <c r="I27" s="13">
        <f t="shared" si="4"/>
        <v>0</v>
      </c>
      <c r="J27" s="28">
        <f t="shared" si="5"/>
        <v>0</v>
      </c>
    </row>
    <row r="28" spans="1:10">
      <c r="A28" s="8" t="s">
        <v>32</v>
      </c>
      <c r="B28" s="9">
        <v>50526</v>
      </c>
      <c r="C28" s="9">
        <v>2435</v>
      </c>
      <c r="D28" s="9">
        <v>52961</v>
      </c>
      <c r="E28" s="9">
        <v>13997</v>
      </c>
      <c r="F28" s="9">
        <v>394</v>
      </c>
      <c r="G28" s="9">
        <v>14391</v>
      </c>
      <c r="H28" s="10">
        <f t="shared" si="3"/>
        <v>-72.2974310256106</v>
      </c>
      <c r="I28" s="10">
        <f t="shared" si="4"/>
        <v>-83.8193018480493</v>
      </c>
      <c r="J28" s="27">
        <f t="shared" si="5"/>
        <v>-72.8271747134684</v>
      </c>
    </row>
    <row r="29" spans="1:10">
      <c r="A29" s="11" t="s">
        <v>33</v>
      </c>
      <c r="B29" s="12">
        <v>159461</v>
      </c>
      <c r="C29" s="12">
        <v>2182</v>
      </c>
      <c r="D29" s="12">
        <v>161643</v>
      </c>
      <c r="E29" s="12">
        <v>83302</v>
      </c>
      <c r="F29" s="12">
        <v>0</v>
      </c>
      <c r="G29" s="12">
        <v>83302</v>
      </c>
      <c r="H29" s="13">
        <f t="shared" si="3"/>
        <v>-47.7602674008065</v>
      </c>
      <c r="I29" s="13">
        <f t="shared" si="4"/>
        <v>-100</v>
      </c>
      <c r="J29" s="28">
        <f t="shared" si="5"/>
        <v>-48.4654454569638</v>
      </c>
    </row>
    <row r="30" spans="1:10">
      <c r="A30" s="8" t="s">
        <v>34</v>
      </c>
      <c r="B30" s="9">
        <v>78449</v>
      </c>
      <c r="C30" s="9">
        <v>1611</v>
      </c>
      <c r="D30" s="9">
        <v>80060</v>
      </c>
      <c r="E30" s="9">
        <v>34893</v>
      </c>
      <c r="F30" s="9">
        <v>0</v>
      </c>
      <c r="G30" s="9">
        <v>34893</v>
      </c>
      <c r="H30" s="10">
        <f t="shared" si="3"/>
        <v>-55.5214215605043</v>
      </c>
      <c r="I30" s="10">
        <f t="shared" si="4"/>
        <v>-100</v>
      </c>
      <c r="J30" s="27">
        <f t="shared" si="5"/>
        <v>-56.4164376717462</v>
      </c>
    </row>
    <row r="31" spans="1:10">
      <c r="A31" s="11" t="s">
        <v>35</v>
      </c>
      <c r="B31" s="12">
        <v>37210</v>
      </c>
      <c r="C31" s="12">
        <v>193</v>
      </c>
      <c r="D31" s="12">
        <v>37403</v>
      </c>
      <c r="E31" s="12">
        <v>14208</v>
      </c>
      <c r="F31" s="12">
        <v>0</v>
      </c>
      <c r="G31" s="12">
        <v>14208</v>
      </c>
      <c r="H31" s="13">
        <f t="shared" si="3"/>
        <v>-61.8167159365762</v>
      </c>
      <c r="I31" s="13">
        <f t="shared" si="4"/>
        <v>-100</v>
      </c>
      <c r="J31" s="28">
        <f t="shared" si="5"/>
        <v>-62.0137422131915</v>
      </c>
    </row>
    <row r="32" spans="1:10">
      <c r="A32" s="8" t="s">
        <v>36</v>
      </c>
      <c r="B32" s="9">
        <v>0</v>
      </c>
      <c r="C32" s="9">
        <v>4951</v>
      </c>
      <c r="D32" s="9">
        <v>4951</v>
      </c>
      <c r="E32" s="9">
        <v>0</v>
      </c>
      <c r="F32" s="9">
        <v>2542</v>
      </c>
      <c r="G32" s="9">
        <v>2542</v>
      </c>
      <c r="H32" s="10">
        <f t="shared" si="3"/>
        <v>0</v>
      </c>
      <c r="I32" s="10">
        <f t="shared" si="4"/>
        <v>-48.6568370026257</v>
      </c>
      <c r="J32" s="27">
        <f t="shared" si="5"/>
        <v>-48.6568370026257</v>
      </c>
    </row>
    <row r="33" spans="1:10">
      <c r="A33" s="11" t="s">
        <v>37</v>
      </c>
      <c r="B33" s="12">
        <v>3839</v>
      </c>
      <c r="C33" s="12">
        <v>0</v>
      </c>
      <c r="D33" s="12">
        <v>3839</v>
      </c>
      <c r="E33" s="12">
        <v>3025</v>
      </c>
      <c r="F33" s="12">
        <v>0</v>
      </c>
      <c r="G33" s="12">
        <v>3025</v>
      </c>
      <c r="H33" s="13">
        <f t="shared" si="3"/>
        <v>-21.2034383954155</v>
      </c>
      <c r="I33" s="13">
        <f t="shared" si="4"/>
        <v>0</v>
      </c>
      <c r="J33" s="28">
        <f t="shared" si="5"/>
        <v>-21.2034383954155</v>
      </c>
    </row>
    <row r="34" spans="1:10">
      <c r="A34" s="8" t="s">
        <v>38</v>
      </c>
      <c r="B34" s="9">
        <v>86929</v>
      </c>
      <c r="C34" s="9">
        <v>19614</v>
      </c>
      <c r="D34" s="9">
        <v>106543</v>
      </c>
      <c r="E34" s="9">
        <v>43940</v>
      </c>
      <c r="F34" s="9">
        <v>1528</v>
      </c>
      <c r="G34" s="9">
        <v>45468</v>
      </c>
      <c r="H34" s="10">
        <f t="shared" si="3"/>
        <v>-49.4530018750935</v>
      </c>
      <c r="I34" s="10">
        <f t="shared" si="4"/>
        <v>-92.2096461711023</v>
      </c>
      <c r="J34" s="27">
        <f t="shared" si="5"/>
        <v>-57.3242728288109</v>
      </c>
    </row>
    <row r="35" spans="1:10">
      <c r="A35" s="11" t="s">
        <v>39</v>
      </c>
      <c r="B35" s="12">
        <v>19181</v>
      </c>
      <c r="C35" s="12">
        <v>0</v>
      </c>
      <c r="D35" s="12">
        <v>19181</v>
      </c>
      <c r="E35" s="12">
        <v>6291</v>
      </c>
      <c r="F35" s="12">
        <v>0</v>
      </c>
      <c r="G35" s="12">
        <v>6291</v>
      </c>
      <c r="H35" s="13">
        <f t="shared" si="3"/>
        <v>-67.2019185652469</v>
      </c>
      <c r="I35" s="13">
        <f t="shared" si="4"/>
        <v>0</v>
      </c>
      <c r="J35" s="28">
        <f t="shared" si="5"/>
        <v>-67.2019185652469</v>
      </c>
    </row>
    <row r="36" spans="1:10">
      <c r="A36" s="8" t="s">
        <v>40</v>
      </c>
      <c r="B36" s="9">
        <v>7635</v>
      </c>
      <c r="C36" s="9">
        <v>1551</v>
      </c>
      <c r="D36" s="9">
        <v>9186</v>
      </c>
      <c r="E36" s="9">
        <v>791</v>
      </c>
      <c r="F36" s="9">
        <v>0</v>
      </c>
      <c r="G36" s="9">
        <v>791</v>
      </c>
      <c r="H36" s="10">
        <f t="shared" si="3"/>
        <v>-89.6398166339227</v>
      </c>
      <c r="I36" s="10">
        <f t="shared" si="4"/>
        <v>-100</v>
      </c>
      <c r="J36" s="27">
        <f t="shared" si="5"/>
        <v>-91.3890703244067</v>
      </c>
    </row>
    <row r="37" spans="1:10">
      <c r="A37" s="11" t="s">
        <v>41</v>
      </c>
      <c r="B37" s="12">
        <v>24366</v>
      </c>
      <c r="C37" s="12">
        <v>424</v>
      </c>
      <c r="D37" s="12">
        <v>24790</v>
      </c>
      <c r="E37" s="12">
        <v>9095</v>
      </c>
      <c r="F37" s="12">
        <v>0</v>
      </c>
      <c r="G37" s="12">
        <v>9095</v>
      </c>
      <c r="H37" s="13">
        <f t="shared" si="3"/>
        <v>-62.6733973569728</v>
      </c>
      <c r="I37" s="13">
        <f t="shared" si="4"/>
        <v>-100</v>
      </c>
      <c r="J37" s="28">
        <f t="shared" si="5"/>
        <v>-63.3118192819685</v>
      </c>
    </row>
    <row r="38" spans="1:10">
      <c r="A38" s="8" t="s">
        <v>42</v>
      </c>
      <c r="B38" s="9">
        <v>53712</v>
      </c>
      <c r="C38" s="9">
        <v>0</v>
      </c>
      <c r="D38" s="9">
        <v>53712</v>
      </c>
      <c r="E38" s="9">
        <v>31584</v>
      </c>
      <c r="F38" s="9">
        <v>0</v>
      </c>
      <c r="G38" s="9">
        <v>31584</v>
      </c>
      <c r="H38" s="10">
        <f t="shared" si="3"/>
        <v>-41.1974977658624</v>
      </c>
      <c r="I38" s="10">
        <f t="shared" si="4"/>
        <v>0</v>
      </c>
      <c r="J38" s="27">
        <f t="shared" si="5"/>
        <v>-41.1974977658624</v>
      </c>
    </row>
    <row r="39" spans="1:10">
      <c r="A39" s="11" t="s">
        <v>43</v>
      </c>
      <c r="B39" s="12">
        <v>5425</v>
      </c>
      <c r="C39" s="12">
        <v>726</v>
      </c>
      <c r="D39" s="12">
        <v>6151</v>
      </c>
      <c r="E39" s="12">
        <v>1249</v>
      </c>
      <c r="F39" s="12">
        <v>0</v>
      </c>
      <c r="G39" s="12">
        <v>1249</v>
      </c>
      <c r="H39" s="13">
        <f t="shared" si="3"/>
        <v>-76.9769585253456</v>
      </c>
      <c r="I39" s="13">
        <f t="shared" si="4"/>
        <v>-100</v>
      </c>
      <c r="J39" s="28">
        <f t="shared" si="5"/>
        <v>-79.6943586408714</v>
      </c>
    </row>
    <row r="40" spans="1:10">
      <c r="A40" s="8" t="s">
        <v>44</v>
      </c>
      <c r="B40" s="9">
        <v>174972</v>
      </c>
      <c r="C40" s="9">
        <v>27228</v>
      </c>
      <c r="D40" s="9">
        <v>202200</v>
      </c>
      <c r="E40" s="9">
        <v>67665</v>
      </c>
      <c r="F40" s="9">
        <v>11835</v>
      </c>
      <c r="G40" s="9">
        <v>79500</v>
      </c>
      <c r="H40" s="10">
        <f t="shared" si="3"/>
        <v>-61.3280982099993</v>
      </c>
      <c r="I40" s="10">
        <f t="shared" si="4"/>
        <v>-56.5337152930807</v>
      </c>
      <c r="J40" s="27">
        <f t="shared" si="5"/>
        <v>-60.6824925816024</v>
      </c>
    </row>
    <row r="41" spans="1:10">
      <c r="A41" s="11" t="s">
        <v>45</v>
      </c>
      <c r="B41" s="12">
        <v>4374</v>
      </c>
      <c r="C41" s="12">
        <v>321</v>
      </c>
      <c r="D41" s="12">
        <v>4695</v>
      </c>
      <c r="E41" s="12">
        <v>0</v>
      </c>
      <c r="F41" s="12">
        <v>0</v>
      </c>
      <c r="G41" s="12">
        <v>0</v>
      </c>
      <c r="H41" s="13">
        <f t="shared" si="3"/>
        <v>-100</v>
      </c>
      <c r="I41" s="13">
        <f t="shared" si="4"/>
        <v>-100</v>
      </c>
      <c r="J41" s="28">
        <f t="shared" si="5"/>
        <v>-100</v>
      </c>
    </row>
    <row r="42" spans="1:10">
      <c r="A42" s="8" t="s">
        <v>46</v>
      </c>
      <c r="B42" s="9">
        <v>73217</v>
      </c>
      <c r="C42" s="9">
        <v>6760</v>
      </c>
      <c r="D42" s="9">
        <v>79977</v>
      </c>
      <c r="E42" s="9">
        <v>30888</v>
      </c>
      <c r="F42" s="9">
        <v>1006</v>
      </c>
      <c r="G42" s="9">
        <v>31894</v>
      </c>
      <c r="H42" s="10">
        <f t="shared" si="3"/>
        <v>-57.8130761981507</v>
      </c>
      <c r="I42" s="10">
        <f t="shared" si="4"/>
        <v>-85.1183431952663</v>
      </c>
      <c r="J42" s="27">
        <f t="shared" si="5"/>
        <v>-60.1210347975043</v>
      </c>
    </row>
    <row r="43" spans="1:10">
      <c r="A43" s="11" t="s">
        <v>47</v>
      </c>
      <c r="B43" s="12">
        <v>73955</v>
      </c>
      <c r="C43" s="12">
        <v>604</v>
      </c>
      <c r="D43" s="12">
        <v>74559</v>
      </c>
      <c r="E43" s="12">
        <v>34596</v>
      </c>
      <c r="F43" s="12">
        <v>0</v>
      </c>
      <c r="G43" s="12">
        <v>34596</v>
      </c>
      <c r="H43" s="13">
        <f t="shared" si="3"/>
        <v>-53.2202014738692</v>
      </c>
      <c r="I43" s="13">
        <f t="shared" si="4"/>
        <v>-100</v>
      </c>
      <c r="J43" s="28">
        <f t="shared" si="5"/>
        <v>-53.599163078904</v>
      </c>
    </row>
    <row r="44" spans="1:10">
      <c r="A44" s="8" t="s">
        <v>48</v>
      </c>
      <c r="B44" s="9">
        <v>48363</v>
      </c>
      <c r="C44" s="9">
        <v>0</v>
      </c>
      <c r="D44" s="9">
        <v>48363</v>
      </c>
      <c r="E44" s="9">
        <v>32478</v>
      </c>
      <c r="F44" s="9">
        <v>0</v>
      </c>
      <c r="G44" s="9">
        <v>32478</v>
      </c>
      <c r="H44" s="10">
        <f t="shared" si="3"/>
        <v>-32.8453569877799</v>
      </c>
      <c r="I44" s="10">
        <f t="shared" si="4"/>
        <v>0</v>
      </c>
      <c r="J44" s="27">
        <f t="shared" si="5"/>
        <v>-32.8453569877799</v>
      </c>
    </row>
    <row r="45" spans="1:10">
      <c r="A45" s="11" t="s">
        <v>49</v>
      </c>
      <c r="B45" s="12">
        <v>30148</v>
      </c>
      <c r="C45" s="12">
        <v>144</v>
      </c>
      <c r="D45" s="12">
        <v>30292</v>
      </c>
      <c r="E45" s="12">
        <v>22632</v>
      </c>
      <c r="F45" s="12">
        <v>0</v>
      </c>
      <c r="G45" s="12">
        <v>22632</v>
      </c>
      <c r="H45" s="13">
        <f t="shared" si="3"/>
        <v>-24.9303436380523</v>
      </c>
      <c r="I45" s="13">
        <f t="shared" si="4"/>
        <v>-100</v>
      </c>
      <c r="J45" s="28">
        <f t="shared" si="5"/>
        <v>-25.2872045424535</v>
      </c>
    </row>
    <row r="46" spans="1:10">
      <c r="A46" s="8" t="s">
        <v>50</v>
      </c>
      <c r="B46" s="9">
        <v>37844</v>
      </c>
      <c r="C46" s="9">
        <v>70</v>
      </c>
      <c r="D46" s="9">
        <v>37914</v>
      </c>
      <c r="E46" s="9">
        <v>4757</v>
      </c>
      <c r="F46" s="9">
        <v>0</v>
      </c>
      <c r="G46" s="9">
        <v>4757</v>
      </c>
      <c r="H46" s="10">
        <f t="shared" si="3"/>
        <v>-87.4299756896734</v>
      </c>
      <c r="I46" s="10">
        <f t="shared" si="4"/>
        <v>-100</v>
      </c>
      <c r="J46" s="27">
        <f t="shared" si="5"/>
        <v>-87.4531835205993</v>
      </c>
    </row>
    <row r="47" spans="1:10">
      <c r="A47" s="11" t="s">
        <v>51</v>
      </c>
      <c r="B47" s="12">
        <v>81895</v>
      </c>
      <c r="C47" s="12">
        <v>694</v>
      </c>
      <c r="D47" s="12">
        <v>82589</v>
      </c>
      <c r="E47" s="12">
        <v>37023</v>
      </c>
      <c r="F47" s="12">
        <v>0</v>
      </c>
      <c r="G47" s="12">
        <v>37023</v>
      </c>
      <c r="H47" s="13">
        <f t="shared" si="3"/>
        <v>-54.7921118505403</v>
      </c>
      <c r="I47" s="13">
        <f t="shared" si="4"/>
        <v>-100</v>
      </c>
      <c r="J47" s="28">
        <f t="shared" si="5"/>
        <v>-55.1719962706898</v>
      </c>
    </row>
    <row r="48" spans="1:10">
      <c r="A48" s="8" t="s">
        <v>52</v>
      </c>
      <c r="B48" s="9">
        <v>121747</v>
      </c>
      <c r="C48" s="9">
        <v>9748</v>
      </c>
      <c r="D48" s="9">
        <v>131495</v>
      </c>
      <c r="E48" s="9">
        <v>57881</v>
      </c>
      <c r="F48" s="9">
        <v>2722</v>
      </c>
      <c r="G48" s="9">
        <v>60603</v>
      </c>
      <c r="H48" s="10">
        <f t="shared" si="3"/>
        <v>-52.4579661100479</v>
      </c>
      <c r="I48" s="10">
        <f t="shared" si="4"/>
        <v>-72.0763233483792</v>
      </c>
      <c r="J48" s="27">
        <f t="shared" si="5"/>
        <v>-53.9123160576448</v>
      </c>
    </row>
    <row r="49" spans="1:10">
      <c r="A49" s="11" t="s">
        <v>53</v>
      </c>
      <c r="B49" s="12">
        <v>3468</v>
      </c>
      <c r="C49" s="12">
        <v>0</v>
      </c>
      <c r="D49" s="12">
        <v>3468</v>
      </c>
      <c r="E49" s="12">
        <v>2867</v>
      </c>
      <c r="F49" s="12">
        <v>0</v>
      </c>
      <c r="G49" s="12">
        <v>2867</v>
      </c>
      <c r="H49" s="13">
        <f t="shared" si="3"/>
        <v>-17.3298731257209</v>
      </c>
      <c r="I49" s="13">
        <f t="shared" si="4"/>
        <v>0</v>
      </c>
      <c r="J49" s="28">
        <f t="shared" si="5"/>
        <v>-17.3298731257209</v>
      </c>
    </row>
    <row r="50" spans="1:10">
      <c r="A50" s="8" t="s">
        <v>54</v>
      </c>
      <c r="B50" s="9">
        <v>12413</v>
      </c>
      <c r="C50" s="9">
        <v>0</v>
      </c>
      <c r="D50" s="9">
        <v>12413</v>
      </c>
      <c r="E50" s="9">
        <v>2274</v>
      </c>
      <c r="F50" s="9">
        <v>0</v>
      </c>
      <c r="G50" s="9">
        <v>2274</v>
      </c>
      <c r="H50" s="10">
        <f t="shared" si="3"/>
        <v>-81.6804962539273</v>
      </c>
      <c r="I50" s="10">
        <f t="shared" si="4"/>
        <v>0</v>
      </c>
      <c r="J50" s="27">
        <f t="shared" si="5"/>
        <v>-81.6804962539273</v>
      </c>
    </row>
    <row r="51" spans="1:10">
      <c r="A51" s="11" t="s">
        <v>55</v>
      </c>
      <c r="B51" s="12">
        <v>37274</v>
      </c>
      <c r="C51" s="12">
        <v>0</v>
      </c>
      <c r="D51" s="12">
        <v>37274</v>
      </c>
      <c r="E51" s="12">
        <v>19336</v>
      </c>
      <c r="F51" s="12">
        <v>0</v>
      </c>
      <c r="G51" s="12">
        <v>19336</v>
      </c>
      <c r="H51" s="13">
        <f t="shared" si="3"/>
        <v>-48.1246981810377</v>
      </c>
      <c r="I51" s="13">
        <f t="shared" si="4"/>
        <v>0</v>
      </c>
      <c r="J51" s="28">
        <f t="shared" si="5"/>
        <v>-48.1246981810377</v>
      </c>
    </row>
    <row r="52" spans="1:10">
      <c r="A52" s="8" t="s">
        <v>56</v>
      </c>
      <c r="B52" s="9">
        <v>60770</v>
      </c>
      <c r="C52" s="9">
        <v>1140</v>
      </c>
      <c r="D52" s="9">
        <v>61910</v>
      </c>
      <c r="E52" s="9">
        <v>34306</v>
      </c>
      <c r="F52" s="9">
        <v>0</v>
      </c>
      <c r="G52" s="9">
        <v>34306</v>
      </c>
      <c r="H52" s="10">
        <f t="shared" si="3"/>
        <v>-43.5478031923647</v>
      </c>
      <c r="I52" s="10">
        <f t="shared" si="4"/>
        <v>-100</v>
      </c>
      <c r="J52" s="27">
        <f t="shared" si="5"/>
        <v>-44.5873041511872</v>
      </c>
    </row>
    <row r="53" spans="1:10">
      <c r="A53" s="11" t="s">
        <v>57</v>
      </c>
      <c r="B53" s="12">
        <v>27228</v>
      </c>
      <c r="C53" s="12">
        <v>0</v>
      </c>
      <c r="D53" s="12">
        <v>27228</v>
      </c>
      <c r="E53" s="12">
        <v>21770</v>
      </c>
      <c r="F53" s="12">
        <v>0</v>
      </c>
      <c r="G53" s="12">
        <v>21770</v>
      </c>
      <c r="H53" s="13">
        <f t="shared" si="3"/>
        <v>-20.045541354488</v>
      </c>
      <c r="I53" s="13">
        <f t="shared" si="4"/>
        <v>0</v>
      </c>
      <c r="J53" s="28">
        <f t="shared" si="5"/>
        <v>-20.045541354488</v>
      </c>
    </row>
    <row r="54" spans="1:10">
      <c r="A54" s="8" t="s">
        <v>58</v>
      </c>
      <c r="B54" s="9">
        <v>7077</v>
      </c>
      <c r="C54" s="9">
        <v>0</v>
      </c>
      <c r="D54" s="9">
        <v>7077</v>
      </c>
      <c r="E54" s="9">
        <v>0</v>
      </c>
      <c r="F54" s="9">
        <v>286</v>
      </c>
      <c r="G54" s="9">
        <v>286</v>
      </c>
      <c r="H54" s="10">
        <f t="shared" si="3"/>
        <v>-100</v>
      </c>
      <c r="I54" s="10">
        <f t="shared" si="4"/>
        <v>0</v>
      </c>
      <c r="J54" s="27">
        <f t="shared" si="5"/>
        <v>-95.9587395789176</v>
      </c>
    </row>
    <row r="55" spans="1:10">
      <c r="A55" s="11" t="s">
        <v>59</v>
      </c>
      <c r="B55" s="12">
        <v>0</v>
      </c>
      <c r="C55" s="12">
        <v>0</v>
      </c>
      <c r="D55" s="12">
        <v>0</v>
      </c>
      <c r="E55" s="12">
        <v>0</v>
      </c>
      <c r="F55" s="12">
        <v>0</v>
      </c>
      <c r="G55" s="12">
        <v>0</v>
      </c>
      <c r="H55" s="13">
        <f t="shared" si="3"/>
        <v>0</v>
      </c>
      <c r="I55" s="13">
        <f t="shared" si="4"/>
        <v>0</v>
      </c>
      <c r="J55" s="28">
        <f t="shared" si="5"/>
        <v>0</v>
      </c>
    </row>
    <row r="56" spans="1:10">
      <c r="A56" s="8" t="s">
        <v>60</v>
      </c>
      <c r="B56" s="9">
        <v>2976</v>
      </c>
      <c r="C56" s="9">
        <v>0</v>
      </c>
      <c r="D56" s="9">
        <v>2976</v>
      </c>
      <c r="E56" s="9">
        <v>0</v>
      </c>
      <c r="F56" s="9">
        <v>0</v>
      </c>
      <c r="G56" s="9">
        <v>0</v>
      </c>
      <c r="H56" s="10">
        <f t="shared" si="3"/>
        <v>-100</v>
      </c>
      <c r="I56" s="10">
        <f t="shared" si="4"/>
        <v>0</v>
      </c>
      <c r="J56" s="27">
        <f t="shared" si="5"/>
        <v>-100</v>
      </c>
    </row>
    <row r="57" spans="1:10">
      <c r="A57" s="11" t="s">
        <v>61</v>
      </c>
      <c r="B57" s="12">
        <v>116341</v>
      </c>
      <c r="C57" s="12">
        <v>0</v>
      </c>
      <c r="D57" s="12">
        <v>116341</v>
      </c>
      <c r="E57" s="12">
        <v>85958</v>
      </c>
      <c r="F57" s="12">
        <v>0</v>
      </c>
      <c r="G57" s="12">
        <v>85958</v>
      </c>
      <c r="H57" s="13">
        <f t="shared" si="3"/>
        <v>-26.1154709001986</v>
      </c>
      <c r="I57" s="13">
        <f t="shared" si="4"/>
        <v>0</v>
      </c>
      <c r="J57" s="28">
        <f t="shared" si="5"/>
        <v>-26.1154709001986</v>
      </c>
    </row>
    <row r="58" spans="1:10">
      <c r="A58" s="8" t="s">
        <v>62</v>
      </c>
      <c r="B58" s="9">
        <v>5069</v>
      </c>
      <c r="C58" s="9">
        <v>587</v>
      </c>
      <c r="D58" s="9">
        <v>5656</v>
      </c>
      <c r="E58" s="9">
        <v>0</v>
      </c>
      <c r="F58" s="9">
        <v>0</v>
      </c>
      <c r="G58" s="9">
        <v>0</v>
      </c>
      <c r="H58" s="10">
        <f t="shared" si="3"/>
        <v>-100</v>
      </c>
      <c r="I58" s="10">
        <f t="shared" si="4"/>
        <v>-100</v>
      </c>
      <c r="J58" s="27">
        <f t="shared" si="5"/>
        <v>-100</v>
      </c>
    </row>
    <row r="59" spans="1:10">
      <c r="A59" s="11" t="s">
        <v>63</v>
      </c>
      <c r="B59" s="12">
        <v>1037</v>
      </c>
      <c r="C59" s="12">
        <v>0</v>
      </c>
      <c r="D59" s="12">
        <v>1037</v>
      </c>
      <c r="E59" s="12">
        <v>0</v>
      </c>
      <c r="F59" s="12">
        <v>0</v>
      </c>
      <c r="G59" s="12">
        <v>0</v>
      </c>
      <c r="H59" s="13">
        <f t="shared" si="3"/>
        <v>-100</v>
      </c>
      <c r="I59" s="13">
        <f t="shared" si="4"/>
        <v>0</v>
      </c>
      <c r="J59" s="28">
        <f t="shared" si="5"/>
        <v>-100</v>
      </c>
    </row>
    <row r="60" spans="1:10">
      <c r="A60" s="14" t="s">
        <v>64</v>
      </c>
      <c r="B60" s="34">
        <f>+B61-SUM(B59+B58+B32+B20+B10+B6+B5)</f>
        <v>4787761</v>
      </c>
      <c r="C60" s="34">
        <f t="shared" ref="C60:G60" si="6">+C61-SUM(C59+C58+C32+C20+C10+C6+C5)</f>
        <v>895416</v>
      </c>
      <c r="D60" s="34">
        <f t="shared" si="6"/>
        <v>5683177</v>
      </c>
      <c r="E60" s="34">
        <f t="shared" si="6"/>
        <v>2038773</v>
      </c>
      <c r="F60" s="34">
        <f t="shared" si="6"/>
        <v>180993</v>
      </c>
      <c r="G60" s="34">
        <f t="shared" si="6"/>
        <v>2219766</v>
      </c>
      <c r="H60" s="35">
        <f t="shared" ref="H60:J61" si="7">+IFERROR(((E60-B60)/B60)*100,0)</f>
        <v>-57.4169846824016</v>
      </c>
      <c r="I60" s="35">
        <f t="shared" si="7"/>
        <v>-79.786713661583</v>
      </c>
      <c r="J60" s="35">
        <f t="shared" si="7"/>
        <v>-60.9414593281188</v>
      </c>
    </row>
    <row r="61" spans="1:10">
      <c r="A61" s="17" t="s">
        <v>65</v>
      </c>
      <c r="B61" s="36">
        <f>SUM(B4:B59)</f>
        <v>7805008</v>
      </c>
      <c r="C61" s="36">
        <f t="shared" ref="C61:G61" si="8">SUM(C4:C59)</f>
        <v>6131698</v>
      </c>
      <c r="D61" s="36">
        <f t="shared" si="8"/>
        <v>13936706</v>
      </c>
      <c r="E61" s="36">
        <f t="shared" si="8"/>
        <v>3366034</v>
      </c>
      <c r="F61" s="36">
        <f t="shared" si="8"/>
        <v>1858312</v>
      </c>
      <c r="G61" s="36">
        <f t="shared" si="8"/>
        <v>5224346</v>
      </c>
      <c r="H61" s="37">
        <f t="shared" si="7"/>
        <v>-56.8734074327662</v>
      </c>
      <c r="I61" s="37">
        <f t="shared" si="7"/>
        <v>-69.6933541084378</v>
      </c>
      <c r="J61" s="37">
        <f t="shared" si="7"/>
        <v>-62.5137676004646</v>
      </c>
    </row>
    <row r="62" spans="1:10">
      <c r="A62" s="14" t="s">
        <v>79</v>
      </c>
      <c r="B62" s="34"/>
      <c r="C62" s="34"/>
      <c r="D62" s="34">
        <v>21434</v>
      </c>
      <c r="E62" s="34"/>
      <c r="F62" s="34"/>
      <c r="G62" s="34">
        <v>3101</v>
      </c>
      <c r="H62" s="35"/>
      <c r="I62" s="35"/>
      <c r="J62" s="35">
        <f t="shared" ref="J62:J63" si="9">+IFERROR(((G62-D62)/D62)*100,0)</f>
        <v>-85.532331809275</v>
      </c>
    </row>
    <row r="63" spans="1:10">
      <c r="A63" s="14" t="s">
        <v>80</v>
      </c>
      <c r="B63" s="34"/>
      <c r="C63" s="34"/>
      <c r="D63" s="38">
        <v>75</v>
      </c>
      <c r="E63" s="34"/>
      <c r="F63" s="34"/>
      <c r="G63" s="34">
        <v>5</v>
      </c>
      <c r="H63" s="35"/>
      <c r="I63" s="35"/>
      <c r="J63" s="35">
        <f t="shared" si="9"/>
        <v>-93.3333333333333</v>
      </c>
    </row>
    <row r="64" ht="15.15" spans="1:10">
      <c r="A64" s="39" t="s">
        <v>81</v>
      </c>
      <c r="B64" s="40"/>
      <c r="C64" s="40"/>
      <c r="D64" s="40">
        <f>+D62+D63</f>
        <v>21509</v>
      </c>
      <c r="E64" s="40"/>
      <c r="F64" s="40"/>
      <c r="G64" s="40">
        <f>+G62+G63</f>
        <v>3106</v>
      </c>
      <c r="H64" s="41">
        <f>+IFERROR(((G64-D64)/D64)*100,0)</f>
        <v>-85.5595332186527</v>
      </c>
      <c r="I64" s="41"/>
      <c r="J64" s="42"/>
    </row>
    <row r="65" ht="15.15" spans="1:10">
      <c r="A65" s="43" t="s">
        <v>82</v>
      </c>
      <c r="B65" s="44"/>
      <c r="C65" s="44"/>
      <c r="D65" s="44">
        <f>+D61+D64</f>
        <v>13958215</v>
      </c>
      <c r="E65" s="45"/>
      <c r="F65" s="45"/>
      <c r="G65" s="45">
        <f>+G61+G64</f>
        <v>5227452</v>
      </c>
      <c r="H65" s="46">
        <f>+IFERROR(((G65-D65)/D65)*100,0)</f>
        <v>-62.5492801192703</v>
      </c>
      <c r="I65" s="46"/>
      <c r="J65" s="47"/>
    </row>
    <row r="66" ht="49.5" customHeight="1" spans="1:10">
      <c r="A66" s="31" t="s">
        <v>68</v>
      </c>
      <c r="B66" s="31"/>
      <c r="C66" s="31"/>
      <c r="D66" s="31"/>
      <c r="E66" s="31"/>
      <c r="F66" s="31"/>
      <c r="G66" s="31"/>
      <c r="H66" s="31"/>
      <c r="I66" s="31"/>
      <c r="J66" s="31"/>
    </row>
    <row r="67" spans="1:1">
      <c r="A67" s="32" t="s">
        <v>69</v>
      </c>
    </row>
  </sheetData>
  <mergeCells count="8">
    <mergeCell ref="A1:J1"/>
    <mergeCell ref="B2:D2"/>
    <mergeCell ref="E2:G2"/>
    <mergeCell ref="H2:J2"/>
    <mergeCell ref="H64:J64"/>
    <mergeCell ref="H65:J65"/>
    <mergeCell ref="A66:J66"/>
    <mergeCell ref="A2:A3"/>
  </mergeCells>
  <conditionalFormatting sqref="B4:G5">
    <cfRule type="cellIs" dxfId="0" priority="6" operator="equal">
      <formula>0</formula>
    </cfRule>
  </conditionalFormatting>
  <conditionalFormatting sqref="H4:J5">
    <cfRule type="cellIs" dxfId="0" priority="5" operator="equal">
      <formula>0</formula>
    </cfRule>
  </conditionalFormatting>
  <conditionalFormatting sqref="B6:G7">
    <cfRule type="cellIs" dxfId="0" priority="4" operator="equal">
      <formula>0</formula>
    </cfRule>
  </conditionalFormatting>
  <conditionalFormatting sqref="H6:J7">
    <cfRule type="cellIs" dxfId="0" priority="3" operator="equal">
      <formula>0</formula>
    </cfRule>
  </conditionalFormatting>
  <conditionalFormatting sqref="B8:G59">
    <cfRule type="cellIs" dxfId="0" priority="2" operator="equal">
      <formula>0</formula>
    </cfRule>
  </conditionalFormatting>
  <conditionalFormatting sqref="H8:J59">
    <cfRule type="cellIs" dxfId="0" priority="1" operator="equal">
      <formula>0</formula>
    </cfRule>
  </conditionalFormatting>
  <printOptions horizontalCentered="1" verticalCentered="1"/>
  <pageMargins left="0.708661417322835" right="0.708661417322835" top="0.748031496062992" bottom="0.748031496062992" header="0.31496062992126" footer="0.31496062992126"/>
  <pageSetup paperSize="9" scale="51" orientation="portrait" verticalDpi="597"/>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66"/>
  <sheetViews>
    <sheetView zoomScale="80" zoomScaleNormal="80" topLeftCell="A16" workbookViewId="0">
      <selection activeCell="B4" sqref="B4:G59"/>
    </sheetView>
  </sheetViews>
  <sheetFormatPr defaultColWidth="9" defaultRowHeight="14.4"/>
  <cols>
    <col min="1" max="1" width="34" customWidth="1"/>
    <col min="2" max="10" width="14.287037037037" customWidth="1"/>
  </cols>
  <sheetData>
    <row r="1" ht="24.75" customHeight="1" spans="1:10">
      <c r="A1" s="1" t="s">
        <v>83</v>
      </c>
      <c r="B1" s="2"/>
      <c r="C1" s="2"/>
      <c r="D1" s="2"/>
      <c r="E1" s="2"/>
      <c r="F1" s="2"/>
      <c r="G1" s="2"/>
      <c r="H1" s="2"/>
      <c r="I1" s="2"/>
      <c r="J1" s="24"/>
    </row>
    <row r="2" ht="27" customHeight="1" spans="1:10">
      <c r="A2" s="3" t="s">
        <v>1</v>
      </c>
      <c r="B2" s="4" t="s">
        <v>2</v>
      </c>
      <c r="C2" s="4"/>
      <c r="D2" s="4"/>
      <c r="E2" s="4" t="s">
        <v>3</v>
      </c>
      <c r="F2" s="4"/>
      <c r="G2" s="4"/>
      <c r="H2" s="5" t="s">
        <v>78</v>
      </c>
      <c r="I2" s="5"/>
      <c r="J2" s="25"/>
    </row>
    <row r="3" spans="1:10">
      <c r="A3" s="6"/>
      <c r="B3" s="7" t="s">
        <v>5</v>
      </c>
      <c r="C3" s="7" t="s">
        <v>6</v>
      </c>
      <c r="D3" s="7" t="s">
        <v>7</v>
      </c>
      <c r="E3" s="7" t="s">
        <v>5</v>
      </c>
      <c r="F3" s="7" t="s">
        <v>6</v>
      </c>
      <c r="G3" s="7" t="s">
        <v>7</v>
      </c>
      <c r="H3" s="7" t="s">
        <v>5</v>
      </c>
      <c r="I3" s="7" t="s">
        <v>6</v>
      </c>
      <c r="J3" s="26" t="s">
        <v>7</v>
      </c>
    </row>
    <row r="4" spans="1:10">
      <c r="A4" s="8" t="s">
        <v>8</v>
      </c>
      <c r="B4" s="9">
        <v>23</v>
      </c>
      <c r="C4" s="9">
        <v>1301</v>
      </c>
      <c r="D4" s="9">
        <v>1324</v>
      </c>
      <c r="E4" s="9">
        <v>23</v>
      </c>
      <c r="F4" s="9">
        <v>1636</v>
      </c>
      <c r="G4" s="9">
        <v>1659</v>
      </c>
      <c r="H4" s="10">
        <f t="shared" ref="H4:H5" si="0">+IFERROR(((E4-B4)/B4)*100,)</f>
        <v>0</v>
      </c>
      <c r="I4" s="10">
        <f t="shared" ref="I4:I5" si="1">+IFERROR(((F4-C4)/C4)*100,)</f>
        <v>25.7494235203689</v>
      </c>
      <c r="J4" s="27">
        <f t="shared" ref="J4:J5" si="2">+IFERROR(((G4-D4)/D4)*100,)</f>
        <v>25.3021148036254</v>
      </c>
    </row>
    <row r="5" spans="1:10">
      <c r="A5" s="11" t="s">
        <v>9</v>
      </c>
      <c r="B5" s="12">
        <v>8197</v>
      </c>
      <c r="C5" s="12">
        <v>26428</v>
      </c>
      <c r="D5" s="12">
        <v>34625</v>
      </c>
      <c r="E5" s="12">
        <v>3544</v>
      </c>
      <c r="F5" s="12">
        <v>11143</v>
      </c>
      <c r="G5" s="12">
        <v>14687</v>
      </c>
      <c r="H5" s="13">
        <f t="shared" si="0"/>
        <v>-56.76467000122</v>
      </c>
      <c r="I5" s="13">
        <f t="shared" si="1"/>
        <v>-57.8363856515817</v>
      </c>
      <c r="J5" s="28">
        <f t="shared" si="2"/>
        <v>-57.5826714801444</v>
      </c>
    </row>
    <row r="6" spans="1:10">
      <c r="A6" s="8" t="s">
        <v>10</v>
      </c>
      <c r="B6" s="9">
        <v>10472</v>
      </c>
      <c r="C6" s="9">
        <v>8136</v>
      </c>
      <c r="D6" s="9">
        <v>18608</v>
      </c>
      <c r="E6" s="9">
        <v>6211</v>
      </c>
      <c r="F6" s="9">
        <v>3879</v>
      </c>
      <c r="G6" s="9">
        <v>10090</v>
      </c>
      <c r="H6" s="10">
        <f t="shared" ref="H6:H59" si="3">+IFERROR(((E6-B6)/B6)*100,)</f>
        <v>-40.6894576012223</v>
      </c>
      <c r="I6" s="10">
        <f t="shared" ref="I6:I59" si="4">+IFERROR(((F6-C6)/C6)*100,)</f>
        <v>-52.3230088495575</v>
      </c>
      <c r="J6" s="27">
        <f t="shared" ref="J6:J59" si="5">+IFERROR(((G6-D6)/D6)*100,)</f>
        <v>-45.7760103181427</v>
      </c>
    </row>
    <row r="7" spans="1:10">
      <c r="A7" s="11" t="s">
        <v>11</v>
      </c>
      <c r="B7" s="12">
        <v>5527</v>
      </c>
      <c r="C7" s="12">
        <v>1383</v>
      </c>
      <c r="D7" s="12">
        <v>6910</v>
      </c>
      <c r="E7" s="12">
        <v>2302</v>
      </c>
      <c r="F7" s="12">
        <v>312</v>
      </c>
      <c r="G7" s="12">
        <v>2614</v>
      </c>
      <c r="H7" s="13">
        <f t="shared" si="3"/>
        <v>-58.349918581509</v>
      </c>
      <c r="I7" s="13">
        <f t="shared" si="4"/>
        <v>-77.4403470715835</v>
      </c>
      <c r="J7" s="28">
        <f t="shared" si="5"/>
        <v>-62.1707670043415</v>
      </c>
    </row>
    <row r="8" spans="1:10">
      <c r="A8" s="8" t="s">
        <v>12</v>
      </c>
      <c r="B8" s="9">
        <v>4589</v>
      </c>
      <c r="C8" s="9">
        <v>1129</v>
      </c>
      <c r="D8" s="9">
        <v>5718</v>
      </c>
      <c r="E8" s="9">
        <v>2127</v>
      </c>
      <c r="F8" s="9">
        <v>247</v>
      </c>
      <c r="G8" s="9">
        <v>2374</v>
      </c>
      <c r="H8" s="10">
        <f t="shared" si="3"/>
        <v>-53.6500326868599</v>
      </c>
      <c r="I8" s="10">
        <f t="shared" si="4"/>
        <v>-78.1222320637733</v>
      </c>
      <c r="J8" s="27">
        <f t="shared" si="5"/>
        <v>-58.4819867086394</v>
      </c>
    </row>
    <row r="9" spans="1:10">
      <c r="A9" s="11" t="s">
        <v>13</v>
      </c>
      <c r="B9" s="12">
        <v>3330</v>
      </c>
      <c r="C9" s="12">
        <v>3024</v>
      </c>
      <c r="D9" s="12">
        <v>6354</v>
      </c>
      <c r="E9" s="12">
        <v>1408</v>
      </c>
      <c r="F9" s="12">
        <v>946</v>
      </c>
      <c r="G9" s="12">
        <v>2354</v>
      </c>
      <c r="H9" s="13">
        <f t="shared" si="3"/>
        <v>-57.7177177177177</v>
      </c>
      <c r="I9" s="13">
        <f t="shared" si="4"/>
        <v>-68.7169312169312</v>
      </c>
      <c r="J9" s="28">
        <f t="shared" si="5"/>
        <v>-62.9524708844822</v>
      </c>
    </row>
    <row r="10" spans="1:10">
      <c r="A10" s="8" t="s">
        <v>14</v>
      </c>
      <c r="B10" s="9">
        <v>196</v>
      </c>
      <c r="C10" s="9">
        <v>38</v>
      </c>
      <c r="D10" s="9">
        <v>234</v>
      </c>
      <c r="E10" s="9">
        <v>132</v>
      </c>
      <c r="F10" s="9">
        <v>40</v>
      </c>
      <c r="G10" s="9">
        <v>172</v>
      </c>
      <c r="H10" s="10">
        <f t="shared" si="3"/>
        <v>-32.6530612244898</v>
      </c>
      <c r="I10" s="10">
        <f t="shared" si="4"/>
        <v>5.26315789473684</v>
      </c>
      <c r="J10" s="27">
        <f t="shared" si="5"/>
        <v>-26.4957264957265</v>
      </c>
    </row>
    <row r="11" spans="1:10">
      <c r="A11" s="11" t="s">
        <v>15</v>
      </c>
      <c r="B11" s="12">
        <v>439</v>
      </c>
      <c r="C11" s="12">
        <v>5</v>
      </c>
      <c r="D11" s="12">
        <v>444</v>
      </c>
      <c r="E11" s="12">
        <v>269</v>
      </c>
      <c r="F11" s="12">
        <v>0</v>
      </c>
      <c r="G11" s="12">
        <v>269</v>
      </c>
      <c r="H11" s="13">
        <f t="shared" si="3"/>
        <v>-38.7243735763098</v>
      </c>
      <c r="I11" s="13">
        <f t="shared" si="4"/>
        <v>-100</v>
      </c>
      <c r="J11" s="28">
        <f t="shared" si="5"/>
        <v>-39.4144144144144</v>
      </c>
    </row>
    <row r="12" spans="1:10">
      <c r="A12" s="8" t="s">
        <v>16</v>
      </c>
      <c r="B12" s="9">
        <v>538</v>
      </c>
      <c r="C12" s="9">
        <v>0</v>
      </c>
      <c r="D12" s="9">
        <v>538</v>
      </c>
      <c r="E12" s="9">
        <v>336</v>
      </c>
      <c r="F12" s="9">
        <v>0</v>
      </c>
      <c r="G12" s="9">
        <v>336</v>
      </c>
      <c r="H12" s="10">
        <f t="shared" si="3"/>
        <v>-37.546468401487</v>
      </c>
      <c r="I12" s="10">
        <f t="shared" si="4"/>
        <v>0</v>
      </c>
      <c r="J12" s="27">
        <f t="shared" si="5"/>
        <v>-37.546468401487</v>
      </c>
    </row>
    <row r="13" spans="1:10">
      <c r="A13" s="11" t="s">
        <v>17</v>
      </c>
      <c r="B13" s="12">
        <v>2210</v>
      </c>
      <c r="C13" s="12">
        <v>393</v>
      </c>
      <c r="D13" s="12">
        <v>2603</v>
      </c>
      <c r="E13" s="12">
        <v>1065</v>
      </c>
      <c r="F13" s="12">
        <v>52</v>
      </c>
      <c r="G13" s="12">
        <v>1117</v>
      </c>
      <c r="H13" s="13">
        <f t="shared" si="3"/>
        <v>-51.8099547511312</v>
      </c>
      <c r="I13" s="13">
        <f t="shared" si="4"/>
        <v>-86.7684478371501</v>
      </c>
      <c r="J13" s="28">
        <f t="shared" si="5"/>
        <v>-57.087975412985</v>
      </c>
    </row>
    <row r="14" spans="1:10">
      <c r="A14" s="8" t="s">
        <v>18</v>
      </c>
      <c r="B14" s="9">
        <v>1542</v>
      </c>
      <c r="C14" s="9">
        <v>66</v>
      </c>
      <c r="D14" s="9">
        <v>1608</v>
      </c>
      <c r="E14" s="9">
        <v>860</v>
      </c>
      <c r="F14" s="9">
        <v>4</v>
      </c>
      <c r="G14" s="9">
        <v>864</v>
      </c>
      <c r="H14" s="10">
        <f t="shared" si="3"/>
        <v>-44.2282749675746</v>
      </c>
      <c r="I14" s="10">
        <f t="shared" si="4"/>
        <v>-93.9393939393939</v>
      </c>
      <c r="J14" s="27">
        <f t="shared" si="5"/>
        <v>-46.2686567164179</v>
      </c>
    </row>
    <row r="15" spans="1:10">
      <c r="A15" s="11" t="s">
        <v>19</v>
      </c>
      <c r="B15" s="12">
        <v>399</v>
      </c>
      <c r="C15" s="12">
        <v>7</v>
      </c>
      <c r="D15" s="12">
        <v>406</v>
      </c>
      <c r="E15" s="12">
        <v>378</v>
      </c>
      <c r="F15" s="12">
        <v>11</v>
      </c>
      <c r="G15" s="12">
        <v>389</v>
      </c>
      <c r="H15" s="13">
        <f t="shared" si="3"/>
        <v>-5.26315789473684</v>
      </c>
      <c r="I15" s="13">
        <f t="shared" si="4"/>
        <v>57.1428571428571</v>
      </c>
      <c r="J15" s="28">
        <f t="shared" si="5"/>
        <v>-4.1871921182266</v>
      </c>
    </row>
    <row r="16" spans="1:10">
      <c r="A16" s="8" t="s">
        <v>20</v>
      </c>
      <c r="B16" s="9">
        <v>1228</v>
      </c>
      <c r="C16" s="9">
        <v>200</v>
      </c>
      <c r="D16" s="9">
        <v>1428</v>
      </c>
      <c r="E16" s="9">
        <v>682</v>
      </c>
      <c r="F16" s="9">
        <v>2</v>
      </c>
      <c r="G16" s="9">
        <v>684</v>
      </c>
      <c r="H16" s="10">
        <f t="shared" si="3"/>
        <v>-44.4625407166124</v>
      </c>
      <c r="I16" s="10">
        <f t="shared" si="4"/>
        <v>-99</v>
      </c>
      <c r="J16" s="27">
        <f t="shared" si="5"/>
        <v>-52.1008403361345</v>
      </c>
    </row>
    <row r="17" spans="1:10">
      <c r="A17" s="11" t="s">
        <v>21</v>
      </c>
      <c r="B17" s="12">
        <v>130</v>
      </c>
      <c r="C17" s="12">
        <v>1</v>
      </c>
      <c r="D17" s="12">
        <v>131</v>
      </c>
      <c r="E17" s="12">
        <v>68</v>
      </c>
      <c r="F17" s="12">
        <v>0</v>
      </c>
      <c r="G17" s="12">
        <v>68</v>
      </c>
      <c r="H17" s="13">
        <f t="shared" si="3"/>
        <v>-47.6923076923077</v>
      </c>
      <c r="I17" s="13">
        <f t="shared" si="4"/>
        <v>-100</v>
      </c>
      <c r="J17" s="28">
        <f t="shared" si="5"/>
        <v>-48.0916030534351</v>
      </c>
    </row>
    <row r="18" spans="1:10">
      <c r="A18" s="8" t="s">
        <v>22</v>
      </c>
      <c r="B18" s="9">
        <v>162</v>
      </c>
      <c r="C18" s="9">
        <v>0</v>
      </c>
      <c r="D18" s="9">
        <v>162</v>
      </c>
      <c r="E18" s="9">
        <v>127</v>
      </c>
      <c r="F18" s="9">
        <v>0</v>
      </c>
      <c r="G18" s="9">
        <v>127</v>
      </c>
      <c r="H18" s="10">
        <f t="shared" si="3"/>
        <v>-21.6049382716049</v>
      </c>
      <c r="I18" s="10">
        <f t="shared" si="4"/>
        <v>0</v>
      </c>
      <c r="J18" s="27">
        <f t="shared" si="5"/>
        <v>-21.6049382716049</v>
      </c>
    </row>
    <row r="19" spans="1:10">
      <c r="A19" s="11" t="s">
        <v>23</v>
      </c>
      <c r="B19" s="12">
        <v>91</v>
      </c>
      <c r="C19" s="12">
        <v>4</v>
      </c>
      <c r="D19" s="12">
        <v>95</v>
      </c>
      <c r="E19" s="12">
        <v>38</v>
      </c>
      <c r="F19" s="12">
        <v>0</v>
      </c>
      <c r="G19" s="12">
        <v>38</v>
      </c>
      <c r="H19" s="13">
        <f t="shared" si="3"/>
        <v>-58.2417582417582</v>
      </c>
      <c r="I19" s="13">
        <f t="shared" si="4"/>
        <v>-100</v>
      </c>
      <c r="J19" s="28">
        <f t="shared" si="5"/>
        <v>-60</v>
      </c>
    </row>
    <row r="20" spans="1:10">
      <c r="A20" s="8" t="s">
        <v>24</v>
      </c>
      <c r="B20" s="9">
        <v>0</v>
      </c>
      <c r="C20" s="9">
        <v>0</v>
      </c>
      <c r="D20" s="9">
        <v>0</v>
      </c>
      <c r="E20" s="9">
        <v>0</v>
      </c>
      <c r="F20" s="9">
        <v>0</v>
      </c>
      <c r="G20" s="9">
        <v>0</v>
      </c>
      <c r="H20" s="10">
        <f t="shared" si="3"/>
        <v>0</v>
      </c>
      <c r="I20" s="10">
        <f t="shared" si="4"/>
        <v>0</v>
      </c>
      <c r="J20" s="27">
        <f t="shared" si="5"/>
        <v>0</v>
      </c>
    </row>
    <row r="21" spans="1:10">
      <c r="A21" s="11" t="s">
        <v>25</v>
      </c>
      <c r="B21" s="12">
        <v>110</v>
      </c>
      <c r="C21" s="12">
        <v>0</v>
      </c>
      <c r="D21" s="12">
        <v>110</v>
      </c>
      <c r="E21" s="12">
        <v>64</v>
      </c>
      <c r="F21" s="12">
        <v>0</v>
      </c>
      <c r="G21" s="12">
        <v>64</v>
      </c>
      <c r="H21" s="13">
        <f t="shared" si="3"/>
        <v>-41.8181818181818</v>
      </c>
      <c r="I21" s="13">
        <f t="shared" si="4"/>
        <v>0</v>
      </c>
      <c r="J21" s="28">
        <f t="shared" si="5"/>
        <v>-41.8181818181818</v>
      </c>
    </row>
    <row r="22" spans="1:10">
      <c r="A22" s="8" t="s">
        <v>26</v>
      </c>
      <c r="B22" s="9">
        <v>0</v>
      </c>
      <c r="C22" s="9">
        <v>0</v>
      </c>
      <c r="D22" s="9">
        <v>0</v>
      </c>
      <c r="E22" s="9">
        <v>0</v>
      </c>
      <c r="F22" s="9">
        <v>0</v>
      </c>
      <c r="G22" s="9">
        <v>0</v>
      </c>
      <c r="H22" s="10">
        <f t="shared" si="3"/>
        <v>0</v>
      </c>
      <c r="I22" s="10">
        <f t="shared" si="4"/>
        <v>0</v>
      </c>
      <c r="J22" s="27">
        <f t="shared" si="5"/>
        <v>0</v>
      </c>
    </row>
    <row r="23" spans="1:10">
      <c r="A23" s="11" t="s">
        <v>27</v>
      </c>
      <c r="B23" s="12">
        <v>275</v>
      </c>
      <c r="C23" s="12">
        <v>1</v>
      </c>
      <c r="D23" s="12">
        <v>276</v>
      </c>
      <c r="E23" s="12">
        <v>238</v>
      </c>
      <c r="F23" s="12">
        <v>0</v>
      </c>
      <c r="G23" s="12">
        <v>238</v>
      </c>
      <c r="H23" s="13">
        <f t="shared" si="3"/>
        <v>-13.4545454545455</v>
      </c>
      <c r="I23" s="13">
        <f t="shared" si="4"/>
        <v>-100</v>
      </c>
      <c r="J23" s="28">
        <f t="shared" si="5"/>
        <v>-13.768115942029</v>
      </c>
    </row>
    <row r="24" spans="1:10">
      <c r="A24" s="8" t="s">
        <v>28</v>
      </c>
      <c r="B24" s="9">
        <v>122</v>
      </c>
      <c r="C24" s="9">
        <v>0</v>
      </c>
      <c r="D24" s="9">
        <v>122</v>
      </c>
      <c r="E24" s="9">
        <v>74</v>
      </c>
      <c r="F24" s="9">
        <v>0</v>
      </c>
      <c r="G24" s="9">
        <v>74</v>
      </c>
      <c r="H24" s="10">
        <f t="shared" si="3"/>
        <v>-39.344262295082</v>
      </c>
      <c r="I24" s="10">
        <f t="shared" si="4"/>
        <v>0</v>
      </c>
      <c r="J24" s="27">
        <f t="shared" si="5"/>
        <v>-39.344262295082</v>
      </c>
    </row>
    <row r="25" spans="1:10">
      <c r="A25" s="11" t="s">
        <v>29</v>
      </c>
      <c r="B25" s="12">
        <v>152</v>
      </c>
      <c r="C25" s="12">
        <v>33</v>
      </c>
      <c r="D25" s="12">
        <v>185</v>
      </c>
      <c r="E25" s="12">
        <v>2</v>
      </c>
      <c r="F25" s="12">
        <v>0</v>
      </c>
      <c r="G25" s="12">
        <v>2</v>
      </c>
      <c r="H25" s="13">
        <f t="shared" si="3"/>
        <v>-98.6842105263158</v>
      </c>
      <c r="I25" s="13">
        <f t="shared" si="4"/>
        <v>-100</v>
      </c>
      <c r="J25" s="28">
        <f t="shared" si="5"/>
        <v>-98.9189189189189</v>
      </c>
    </row>
    <row r="26" spans="1:10">
      <c r="A26" s="8" t="s">
        <v>30</v>
      </c>
      <c r="B26" s="9">
        <v>68</v>
      </c>
      <c r="C26" s="9">
        <v>4</v>
      </c>
      <c r="D26" s="9">
        <v>72</v>
      </c>
      <c r="E26" s="9">
        <v>27</v>
      </c>
      <c r="F26" s="9">
        <v>0</v>
      </c>
      <c r="G26" s="9">
        <v>27</v>
      </c>
      <c r="H26" s="10">
        <f t="shared" si="3"/>
        <v>-60.2941176470588</v>
      </c>
      <c r="I26" s="10">
        <f t="shared" si="4"/>
        <v>-100</v>
      </c>
      <c r="J26" s="27">
        <f t="shared" si="5"/>
        <v>-62.5</v>
      </c>
    </row>
    <row r="27" spans="1:10">
      <c r="A27" s="11" t="s">
        <v>31</v>
      </c>
      <c r="B27" s="12">
        <v>0</v>
      </c>
      <c r="C27" s="12">
        <v>0</v>
      </c>
      <c r="D27" s="12">
        <v>0</v>
      </c>
      <c r="E27" s="12">
        <v>0</v>
      </c>
      <c r="F27" s="12">
        <v>0</v>
      </c>
      <c r="G27" s="12">
        <v>0</v>
      </c>
      <c r="H27" s="13">
        <f t="shared" si="3"/>
        <v>0</v>
      </c>
      <c r="I27" s="13">
        <f t="shared" si="4"/>
        <v>0</v>
      </c>
      <c r="J27" s="28">
        <f t="shared" si="5"/>
        <v>0</v>
      </c>
    </row>
    <row r="28" spans="1:10">
      <c r="A28" s="8" t="s">
        <v>32</v>
      </c>
      <c r="B28" s="9">
        <v>364</v>
      </c>
      <c r="C28" s="9">
        <v>15</v>
      </c>
      <c r="D28" s="9">
        <v>379</v>
      </c>
      <c r="E28" s="9">
        <v>134</v>
      </c>
      <c r="F28" s="9">
        <v>4</v>
      </c>
      <c r="G28" s="9">
        <v>138</v>
      </c>
      <c r="H28" s="10">
        <f t="shared" si="3"/>
        <v>-63.1868131868132</v>
      </c>
      <c r="I28" s="10">
        <f t="shared" si="4"/>
        <v>-73.3333333333333</v>
      </c>
      <c r="J28" s="27">
        <f t="shared" si="5"/>
        <v>-63.5883905013193</v>
      </c>
    </row>
    <row r="29" spans="1:10">
      <c r="A29" s="11" t="s">
        <v>33</v>
      </c>
      <c r="B29" s="12">
        <v>928</v>
      </c>
      <c r="C29" s="12">
        <v>20</v>
      </c>
      <c r="D29" s="12">
        <v>948</v>
      </c>
      <c r="E29" s="12">
        <v>560</v>
      </c>
      <c r="F29" s="12">
        <v>0</v>
      </c>
      <c r="G29" s="12">
        <v>560</v>
      </c>
      <c r="H29" s="13">
        <f t="shared" si="3"/>
        <v>-39.6551724137931</v>
      </c>
      <c r="I29" s="13">
        <f t="shared" si="4"/>
        <v>-100</v>
      </c>
      <c r="J29" s="28">
        <f t="shared" si="5"/>
        <v>-40.9282700421941</v>
      </c>
    </row>
    <row r="30" spans="1:10">
      <c r="A30" s="8" t="s">
        <v>34</v>
      </c>
      <c r="B30" s="9">
        <v>476</v>
      </c>
      <c r="C30" s="9">
        <v>13</v>
      </c>
      <c r="D30" s="9">
        <v>489</v>
      </c>
      <c r="E30" s="9">
        <v>268</v>
      </c>
      <c r="F30" s="9">
        <v>0</v>
      </c>
      <c r="G30" s="9">
        <v>268</v>
      </c>
      <c r="H30" s="10">
        <f t="shared" si="3"/>
        <v>-43.6974789915966</v>
      </c>
      <c r="I30" s="10">
        <f t="shared" si="4"/>
        <v>-100</v>
      </c>
      <c r="J30" s="27">
        <f t="shared" si="5"/>
        <v>-45.1942740286299</v>
      </c>
    </row>
    <row r="31" spans="1:10">
      <c r="A31" s="11" t="s">
        <v>35</v>
      </c>
      <c r="B31" s="12">
        <v>207</v>
      </c>
      <c r="C31" s="12">
        <v>1</v>
      </c>
      <c r="D31" s="12">
        <v>208</v>
      </c>
      <c r="E31" s="12">
        <v>129</v>
      </c>
      <c r="F31" s="12">
        <v>0</v>
      </c>
      <c r="G31" s="12">
        <v>129</v>
      </c>
      <c r="H31" s="13">
        <f t="shared" si="3"/>
        <v>-37.6811594202899</v>
      </c>
      <c r="I31" s="13">
        <f t="shared" si="4"/>
        <v>-100</v>
      </c>
      <c r="J31" s="28">
        <f t="shared" si="5"/>
        <v>-37.9807692307692</v>
      </c>
    </row>
    <row r="32" spans="1:10">
      <c r="A32" s="8" t="s">
        <v>36</v>
      </c>
      <c r="B32" s="9">
        <v>0</v>
      </c>
      <c r="C32" s="9">
        <v>31</v>
      </c>
      <c r="D32" s="9">
        <v>31</v>
      </c>
      <c r="E32" s="9">
        <v>0</v>
      </c>
      <c r="F32" s="9">
        <v>22</v>
      </c>
      <c r="G32" s="9">
        <v>22</v>
      </c>
      <c r="H32" s="10">
        <f t="shared" si="3"/>
        <v>0</v>
      </c>
      <c r="I32" s="10">
        <f t="shared" si="4"/>
        <v>-29.0322580645161</v>
      </c>
      <c r="J32" s="27">
        <f t="shared" si="5"/>
        <v>-29.0322580645161</v>
      </c>
    </row>
    <row r="33" spans="1:10">
      <c r="A33" s="11" t="s">
        <v>37</v>
      </c>
      <c r="B33" s="12">
        <v>28</v>
      </c>
      <c r="C33" s="12">
        <v>0</v>
      </c>
      <c r="D33" s="12">
        <v>28</v>
      </c>
      <c r="E33" s="12">
        <v>26</v>
      </c>
      <c r="F33" s="12">
        <v>0</v>
      </c>
      <c r="G33" s="12">
        <v>26</v>
      </c>
      <c r="H33" s="13">
        <f t="shared" si="3"/>
        <v>-7.14285714285714</v>
      </c>
      <c r="I33" s="13">
        <f t="shared" si="4"/>
        <v>0</v>
      </c>
      <c r="J33" s="28">
        <f t="shared" si="5"/>
        <v>-7.14285714285714</v>
      </c>
    </row>
    <row r="34" spans="1:10">
      <c r="A34" s="8" t="s">
        <v>38</v>
      </c>
      <c r="B34" s="9">
        <v>572</v>
      </c>
      <c r="C34" s="9">
        <v>155</v>
      </c>
      <c r="D34" s="9">
        <v>727</v>
      </c>
      <c r="E34" s="9">
        <v>393</v>
      </c>
      <c r="F34" s="9">
        <v>17</v>
      </c>
      <c r="G34" s="9">
        <v>410</v>
      </c>
      <c r="H34" s="10">
        <f t="shared" si="3"/>
        <v>-31.2937062937063</v>
      </c>
      <c r="I34" s="10">
        <f t="shared" si="4"/>
        <v>-89.0322580645161</v>
      </c>
      <c r="J34" s="27">
        <f t="shared" si="5"/>
        <v>-43.6038514442916</v>
      </c>
    </row>
    <row r="35" spans="1:10">
      <c r="A35" s="11" t="s">
        <v>39</v>
      </c>
      <c r="B35" s="12">
        <v>116</v>
      </c>
      <c r="C35" s="12">
        <v>0</v>
      </c>
      <c r="D35" s="12">
        <v>116</v>
      </c>
      <c r="E35" s="12">
        <v>44</v>
      </c>
      <c r="F35" s="12">
        <v>0</v>
      </c>
      <c r="G35" s="12">
        <v>44</v>
      </c>
      <c r="H35" s="13">
        <f t="shared" si="3"/>
        <v>-62.0689655172414</v>
      </c>
      <c r="I35" s="13">
        <f t="shared" si="4"/>
        <v>0</v>
      </c>
      <c r="J35" s="28">
        <f t="shared" si="5"/>
        <v>-62.0689655172414</v>
      </c>
    </row>
    <row r="36" spans="1:10">
      <c r="A36" s="8" t="s">
        <v>40</v>
      </c>
      <c r="B36" s="9">
        <v>54</v>
      </c>
      <c r="C36" s="9">
        <v>10</v>
      </c>
      <c r="D36" s="9">
        <v>64</v>
      </c>
      <c r="E36" s="9">
        <v>8</v>
      </c>
      <c r="F36" s="9">
        <v>0</v>
      </c>
      <c r="G36" s="9">
        <v>8</v>
      </c>
      <c r="H36" s="10">
        <f t="shared" si="3"/>
        <v>-85.1851851851852</v>
      </c>
      <c r="I36" s="10">
        <f t="shared" si="4"/>
        <v>-100</v>
      </c>
      <c r="J36" s="27">
        <f t="shared" si="5"/>
        <v>-87.5</v>
      </c>
    </row>
    <row r="37" spans="1:10">
      <c r="A37" s="11" t="s">
        <v>41</v>
      </c>
      <c r="B37" s="12">
        <v>160</v>
      </c>
      <c r="C37" s="12">
        <v>3</v>
      </c>
      <c r="D37" s="12">
        <v>163</v>
      </c>
      <c r="E37" s="12">
        <v>82</v>
      </c>
      <c r="F37" s="12">
        <v>0</v>
      </c>
      <c r="G37" s="12">
        <v>82</v>
      </c>
      <c r="H37" s="13">
        <f t="shared" si="3"/>
        <v>-48.75</v>
      </c>
      <c r="I37" s="13">
        <f t="shared" si="4"/>
        <v>-100</v>
      </c>
      <c r="J37" s="28">
        <f t="shared" si="5"/>
        <v>-49.6932515337423</v>
      </c>
    </row>
    <row r="38" spans="1:10">
      <c r="A38" s="8" t="s">
        <v>42</v>
      </c>
      <c r="B38" s="9">
        <v>326</v>
      </c>
      <c r="C38" s="9">
        <v>0</v>
      </c>
      <c r="D38" s="9">
        <v>326</v>
      </c>
      <c r="E38" s="9">
        <v>220</v>
      </c>
      <c r="F38" s="9">
        <v>0</v>
      </c>
      <c r="G38" s="9">
        <v>220</v>
      </c>
      <c r="H38" s="10">
        <f t="shared" si="3"/>
        <v>-32.5153374233129</v>
      </c>
      <c r="I38" s="10">
        <f t="shared" si="4"/>
        <v>0</v>
      </c>
      <c r="J38" s="27">
        <f t="shared" si="5"/>
        <v>-32.5153374233129</v>
      </c>
    </row>
    <row r="39" spans="1:10">
      <c r="A39" s="11" t="s">
        <v>43</v>
      </c>
      <c r="B39" s="12">
        <v>44</v>
      </c>
      <c r="C39" s="12">
        <v>6</v>
      </c>
      <c r="D39" s="12">
        <v>50</v>
      </c>
      <c r="E39" s="12">
        <v>18</v>
      </c>
      <c r="F39" s="12">
        <v>0</v>
      </c>
      <c r="G39" s="12">
        <v>18</v>
      </c>
      <c r="H39" s="13">
        <f t="shared" si="3"/>
        <v>-59.0909090909091</v>
      </c>
      <c r="I39" s="13">
        <f t="shared" si="4"/>
        <v>-100</v>
      </c>
      <c r="J39" s="28">
        <f t="shared" si="5"/>
        <v>-64</v>
      </c>
    </row>
    <row r="40" spans="1:10">
      <c r="A40" s="8" t="s">
        <v>44</v>
      </c>
      <c r="B40" s="9">
        <v>1093</v>
      </c>
      <c r="C40" s="9">
        <v>168</v>
      </c>
      <c r="D40" s="9">
        <v>1261</v>
      </c>
      <c r="E40" s="9">
        <v>508</v>
      </c>
      <c r="F40" s="9">
        <v>96</v>
      </c>
      <c r="G40" s="9">
        <v>604</v>
      </c>
      <c r="H40" s="10">
        <f t="shared" si="3"/>
        <v>-53.5224153705398</v>
      </c>
      <c r="I40" s="10">
        <f t="shared" si="4"/>
        <v>-42.8571428571429</v>
      </c>
      <c r="J40" s="27">
        <f t="shared" si="5"/>
        <v>-52.101506740682</v>
      </c>
    </row>
    <row r="41" spans="1:10">
      <c r="A41" s="11" t="s">
        <v>45</v>
      </c>
      <c r="B41" s="12">
        <v>30</v>
      </c>
      <c r="C41" s="12">
        <v>2</v>
      </c>
      <c r="D41" s="12">
        <v>32</v>
      </c>
      <c r="E41" s="12">
        <v>0</v>
      </c>
      <c r="F41" s="12">
        <v>0</v>
      </c>
      <c r="G41" s="12">
        <v>0</v>
      </c>
      <c r="H41" s="13">
        <f t="shared" si="3"/>
        <v>-100</v>
      </c>
      <c r="I41" s="13">
        <f t="shared" si="4"/>
        <v>-100</v>
      </c>
      <c r="J41" s="28">
        <f t="shared" si="5"/>
        <v>-100</v>
      </c>
    </row>
    <row r="42" spans="1:10">
      <c r="A42" s="8" t="s">
        <v>46</v>
      </c>
      <c r="B42" s="9">
        <v>463</v>
      </c>
      <c r="C42" s="9">
        <v>48</v>
      </c>
      <c r="D42" s="9">
        <v>511</v>
      </c>
      <c r="E42" s="9">
        <v>284</v>
      </c>
      <c r="F42" s="9">
        <v>16</v>
      </c>
      <c r="G42" s="9">
        <v>300</v>
      </c>
      <c r="H42" s="10">
        <f t="shared" si="3"/>
        <v>-38.6609071274298</v>
      </c>
      <c r="I42" s="10">
        <f t="shared" si="4"/>
        <v>-66.6666666666667</v>
      </c>
      <c r="J42" s="27">
        <f t="shared" si="5"/>
        <v>-41.2915851272016</v>
      </c>
    </row>
    <row r="43" spans="1:10">
      <c r="A43" s="11" t="s">
        <v>47</v>
      </c>
      <c r="B43" s="12">
        <v>449</v>
      </c>
      <c r="C43" s="12">
        <v>4</v>
      </c>
      <c r="D43" s="12">
        <v>453</v>
      </c>
      <c r="E43" s="12">
        <v>279</v>
      </c>
      <c r="F43" s="12">
        <v>0</v>
      </c>
      <c r="G43" s="12">
        <v>279</v>
      </c>
      <c r="H43" s="13">
        <f t="shared" si="3"/>
        <v>-37.8619153674833</v>
      </c>
      <c r="I43" s="13">
        <f t="shared" si="4"/>
        <v>-100</v>
      </c>
      <c r="J43" s="28">
        <f t="shared" si="5"/>
        <v>-38.4105960264901</v>
      </c>
    </row>
    <row r="44" spans="1:10">
      <c r="A44" s="8" t="s">
        <v>48</v>
      </c>
      <c r="B44" s="9">
        <v>291</v>
      </c>
      <c r="C44" s="9">
        <v>0</v>
      </c>
      <c r="D44" s="9">
        <v>291</v>
      </c>
      <c r="E44" s="9">
        <v>250</v>
      </c>
      <c r="F44" s="9">
        <v>0</v>
      </c>
      <c r="G44" s="9">
        <v>250</v>
      </c>
      <c r="H44" s="10">
        <f t="shared" si="3"/>
        <v>-14.0893470790378</v>
      </c>
      <c r="I44" s="10">
        <f t="shared" si="4"/>
        <v>0</v>
      </c>
      <c r="J44" s="27">
        <f t="shared" si="5"/>
        <v>-14.0893470790378</v>
      </c>
    </row>
    <row r="45" spans="1:10">
      <c r="A45" s="11" t="s">
        <v>49</v>
      </c>
      <c r="B45" s="12">
        <v>181</v>
      </c>
      <c r="C45" s="12">
        <v>1</v>
      </c>
      <c r="D45" s="12">
        <v>182</v>
      </c>
      <c r="E45" s="12">
        <v>163</v>
      </c>
      <c r="F45" s="12">
        <v>0</v>
      </c>
      <c r="G45" s="12">
        <v>163</v>
      </c>
      <c r="H45" s="13">
        <f t="shared" si="3"/>
        <v>-9.94475138121547</v>
      </c>
      <c r="I45" s="13">
        <f t="shared" si="4"/>
        <v>-100</v>
      </c>
      <c r="J45" s="28">
        <f t="shared" si="5"/>
        <v>-10.4395604395604</v>
      </c>
    </row>
    <row r="46" spans="1:10">
      <c r="A46" s="8" t="s">
        <v>50</v>
      </c>
      <c r="B46" s="9">
        <v>244</v>
      </c>
      <c r="C46" s="9">
        <v>1</v>
      </c>
      <c r="D46" s="9">
        <v>245</v>
      </c>
      <c r="E46" s="9">
        <v>50</v>
      </c>
      <c r="F46" s="9">
        <v>0</v>
      </c>
      <c r="G46" s="9">
        <v>50</v>
      </c>
      <c r="H46" s="10">
        <f t="shared" si="3"/>
        <v>-79.5081967213115</v>
      </c>
      <c r="I46" s="10">
        <f t="shared" si="4"/>
        <v>-100</v>
      </c>
      <c r="J46" s="27">
        <f t="shared" si="5"/>
        <v>-79.5918367346939</v>
      </c>
    </row>
    <row r="47" spans="1:10">
      <c r="A47" s="11" t="s">
        <v>51</v>
      </c>
      <c r="B47" s="12">
        <v>501</v>
      </c>
      <c r="C47" s="12">
        <v>5</v>
      </c>
      <c r="D47" s="12">
        <v>506</v>
      </c>
      <c r="E47" s="12">
        <v>268</v>
      </c>
      <c r="F47" s="12">
        <v>0</v>
      </c>
      <c r="G47" s="12">
        <v>268</v>
      </c>
      <c r="H47" s="13">
        <f t="shared" si="3"/>
        <v>-46.5069860279441</v>
      </c>
      <c r="I47" s="13">
        <f t="shared" si="4"/>
        <v>-100</v>
      </c>
      <c r="J47" s="28">
        <f t="shared" si="5"/>
        <v>-47.0355731225296</v>
      </c>
    </row>
    <row r="48" spans="1:10">
      <c r="A48" s="8" t="s">
        <v>52</v>
      </c>
      <c r="B48" s="9">
        <v>729</v>
      </c>
      <c r="C48" s="9">
        <v>61</v>
      </c>
      <c r="D48" s="9">
        <v>790</v>
      </c>
      <c r="E48" s="9">
        <v>383</v>
      </c>
      <c r="F48" s="9">
        <v>26</v>
      </c>
      <c r="G48" s="9">
        <v>409</v>
      </c>
      <c r="H48" s="10">
        <f t="shared" si="3"/>
        <v>-47.4622770919067</v>
      </c>
      <c r="I48" s="10">
        <f t="shared" si="4"/>
        <v>-57.3770491803279</v>
      </c>
      <c r="J48" s="27">
        <f t="shared" si="5"/>
        <v>-48.2278481012658</v>
      </c>
    </row>
    <row r="49" spans="1:10">
      <c r="A49" s="11" t="s">
        <v>53</v>
      </c>
      <c r="B49" s="12">
        <v>32</v>
      </c>
      <c r="C49" s="12">
        <v>0</v>
      </c>
      <c r="D49" s="12">
        <v>32</v>
      </c>
      <c r="E49" s="12">
        <v>30</v>
      </c>
      <c r="F49" s="12">
        <v>0</v>
      </c>
      <c r="G49" s="12">
        <v>30</v>
      </c>
      <c r="H49" s="13">
        <f t="shared" si="3"/>
        <v>-6.25</v>
      </c>
      <c r="I49" s="13">
        <f t="shared" si="4"/>
        <v>0</v>
      </c>
      <c r="J49" s="28">
        <f t="shared" si="5"/>
        <v>-6.25</v>
      </c>
    </row>
    <row r="50" spans="1:10">
      <c r="A50" s="8" t="s">
        <v>54</v>
      </c>
      <c r="B50" s="9">
        <v>90</v>
      </c>
      <c r="C50" s="9">
        <v>0</v>
      </c>
      <c r="D50" s="9">
        <v>90</v>
      </c>
      <c r="E50" s="9">
        <v>20</v>
      </c>
      <c r="F50" s="9">
        <v>0</v>
      </c>
      <c r="G50" s="9">
        <v>20</v>
      </c>
      <c r="H50" s="10">
        <f t="shared" si="3"/>
        <v>-77.7777777777778</v>
      </c>
      <c r="I50" s="10">
        <f t="shared" si="4"/>
        <v>0</v>
      </c>
      <c r="J50" s="27">
        <f t="shared" si="5"/>
        <v>-77.7777777777778</v>
      </c>
    </row>
    <row r="51" spans="1:10">
      <c r="A51" s="11" t="s">
        <v>55</v>
      </c>
      <c r="B51" s="12">
        <v>233</v>
      </c>
      <c r="C51" s="12">
        <v>0</v>
      </c>
      <c r="D51" s="12">
        <v>233</v>
      </c>
      <c r="E51" s="12">
        <v>165</v>
      </c>
      <c r="F51" s="12">
        <v>0</v>
      </c>
      <c r="G51" s="12">
        <v>165</v>
      </c>
      <c r="H51" s="13">
        <f t="shared" si="3"/>
        <v>-29.1845493562232</v>
      </c>
      <c r="I51" s="13">
        <f t="shared" si="4"/>
        <v>0</v>
      </c>
      <c r="J51" s="28">
        <f t="shared" si="5"/>
        <v>-29.1845493562232</v>
      </c>
    </row>
    <row r="52" spans="1:10">
      <c r="A52" s="8" t="s">
        <v>56</v>
      </c>
      <c r="B52" s="9">
        <v>377</v>
      </c>
      <c r="C52" s="9">
        <v>7</v>
      </c>
      <c r="D52" s="9">
        <v>384</v>
      </c>
      <c r="E52" s="9">
        <v>272</v>
      </c>
      <c r="F52" s="9">
        <v>0</v>
      </c>
      <c r="G52" s="9">
        <v>272</v>
      </c>
      <c r="H52" s="10">
        <f t="shared" si="3"/>
        <v>-27.8514588859416</v>
      </c>
      <c r="I52" s="10">
        <f t="shared" si="4"/>
        <v>-100</v>
      </c>
      <c r="J52" s="27">
        <f t="shared" si="5"/>
        <v>-29.1666666666667</v>
      </c>
    </row>
    <row r="53" spans="1:10">
      <c r="A53" s="11" t="s">
        <v>57</v>
      </c>
      <c r="B53" s="12">
        <v>172</v>
      </c>
      <c r="C53" s="12">
        <v>0</v>
      </c>
      <c r="D53" s="12">
        <v>172</v>
      </c>
      <c r="E53" s="12">
        <v>198</v>
      </c>
      <c r="F53" s="12">
        <v>0</v>
      </c>
      <c r="G53" s="12">
        <v>198</v>
      </c>
      <c r="H53" s="13">
        <f t="shared" si="3"/>
        <v>15.1162790697674</v>
      </c>
      <c r="I53" s="13">
        <f t="shared" si="4"/>
        <v>0</v>
      </c>
      <c r="J53" s="28">
        <f t="shared" si="5"/>
        <v>15.1162790697674</v>
      </c>
    </row>
    <row r="54" spans="1:10">
      <c r="A54" s="8" t="s">
        <v>58</v>
      </c>
      <c r="B54" s="9">
        <v>47</v>
      </c>
      <c r="C54" s="9">
        <v>4</v>
      </c>
      <c r="D54" s="9">
        <v>51</v>
      </c>
      <c r="E54" s="9">
        <v>0</v>
      </c>
      <c r="F54" s="9">
        <v>11</v>
      </c>
      <c r="G54" s="9">
        <v>11</v>
      </c>
      <c r="H54" s="10">
        <f t="shared" si="3"/>
        <v>-100</v>
      </c>
      <c r="I54" s="10">
        <f t="shared" si="4"/>
        <v>175</v>
      </c>
      <c r="J54" s="27">
        <f t="shared" si="5"/>
        <v>-78.4313725490196</v>
      </c>
    </row>
    <row r="55" spans="1:10">
      <c r="A55" s="11" t="s">
        <v>59</v>
      </c>
      <c r="B55" s="12">
        <v>0</v>
      </c>
      <c r="C55" s="12">
        <v>0</v>
      </c>
      <c r="D55" s="12">
        <v>0</v>
      </c>
      <c r="E55" s="12">
        <v>0</v>
      </c>
      <c r="F55" s="12">
        <v>0</v>
      </c>
      <c r="G55" s="12">
        <v>0</v>
      </c>
      <c r="H55" s="13">
        <f t="shared" si="3"/>
        <v>0</v>
      </c>
      <c r="I55" s="13">
        <f t="shared" si="4"/>
        <v>0</v>
      </c>
      <c r="J55" s="28">
        <f t="shared" si="5"/>
        <v>0</v>
      </c>
    </row>
    <row r="56" spans="1:10">
      <c r="A56" s="8" t="s">
        <v>60</v>
      </c>
      <c r="B56" s="9">
        <v>26</v>
      </c>
      <c r="C56" s="9">
        <v>0</v>
      </c>
      <c r="D56" s="9">
        <v>26</v>
      </c>
      <c r="E56" s="9">
        <v>0</v>
      </c>
      <c r="F56" s="9">
        <v>0</v>
      </c>
      <c r="G56" s="9">
        <v>0</v>
      </c>
      <c r="H56" s="10">
        <f t="shared" si="3"/>
        <v>-100</v>
      </c>
      <c r="I56" s="10">
        <f t="shared" si="4"/>
        <v>0</v>
      </c>
      <c r="J56" s="27">
        <f t="shared" si="5"/>
        <v>-100</v>
      </c>
    </row>
    <row r="57" spans="1:10">
      <c r="A57" s="11" t="s">
        <v>61</v>
      </c>
      <c r="B57" s="12">
        <v>678</v>
      </c>
      <c r="C57" s="12">
        <v>3</v>
      </c>
      <c r="D57" s="12">
        <v>681</v>
      </c>
      <c r="E57" s="12">
        <v>597</v>
      </c>
      <c r="F57" s="12">
        <v>0</v>
      </c>
      <c r="G57" s="12">
        <v>597</v>
      </c>
      <c r="H57" s="13">
        <f t="shared" si="3"/>
        <v>-11.9469026548673</v>
      </c>
      <c r="I57" s="13">
        <f t="shared" si="4"/>
        <v>-100</v>
      </c>
      <c r="J57" s="28">
        <f t="shared" si="5"/>
        <v>-12.3348017621145</v>
      </c>
    </row>
    <row r="58" spans="1:10">
      <c r="A58" s="8" t="s">
        <v>62</v>
      </c>
      <c r="B58" s="9">
        <v>45</v>
      </c>
      <c r="C58" s="9">
        <v>4</v>
      </c>
      <c r="D58" s="9">
        <v>49</v>
      </c>
      <c r="E58" s="9">
        <v>0</v>
      </c>
      <c r="F58" s="9">
        <v>0</v>
      </c>
      <c r="G58" s="9">
        <v>0</v>
      </c>
      <c r="H58" s="10">
        <f t="shared" si="3"/>
        <v>-100</v>
      </c>
      <c r="I58" s="10">
        <f t="shared" si="4"/>
        <v>-100</v>
      </c>
      <c r="J58" s="27">
        <f t="shared" si="5"/>
        <v>-100</v>
      </c>
    </row>
    <row r="59" spans="1:10">
      <c r="A59" s="11" t="s">
        <v>63</v>
      </c>
      <c r="B59" s="12">
        <v>12</v>
      </c>
      <c r="C59" s="12">
        <v>0</v>
      </c>
      <c r="D59" s="12">
        <v>12</v>
      </c>
      <c r="E59" s="12">
        <v>0</v>
      </c>
      <c r="F59" s="12">
        <v>0</v>
      </c>
      <c r="G59" s="12">
        <v>0</v>
      </c>
      <c r="H59" s="13">
        <f t="shared" si="3"/>
        <v>-100</v>
      </c>
      <c r="I59" s="13">
        <f t="shared" si="4"/>
        <v>0</v>
      </c>
      <c r="J59" s="28">
        <f t="shared" si="5"/>
        <v>-100</v>
      </c>
    </row>
    <row r="60" spans="1:10">
      <c r="A60" s="14" t="s">
        <v>64</v>
      </c>
      <c r="B60" s="15">
        <f>+B61-SUM(B6+B10+B20+B32+B58+B59+B5)</f>
        <v>29846</v>
      </c>
      <c r="C60" s="15">
        <f t="shared" ref="C60:G60" si="6">+C61-SUM(C6+C10+C20+C32+C58+C59+C5)</f>
        <v>8078</v>
      </c>
      <c r="D60" s="15">
        <f t="shared" si="6"/>
        <v>37924</v>
      </c>
      <c r="E60" s="15">
        <f t="shared" si="6"/>
        <v>15437</v>
      </c>
      <c r="F60" s="15">
        <f t="shared" si="6"/>
        <v>3380</v>
      </c>
      <c r="G60" s="15">
        <f t="shared" si="6"/>
        <v>18817</v>
      </c>
      <c r="H60" s="16">
        <f>+IFERROR(((E60-B60)/B60)*100,0)</f>
        <v>-48.2778261743617</v>
      </c>
      <c r="I60" s="16">
        <f t="shared" ref="I60:J60" si="7">+IFERROR(((F60-C60)/C60)*100,0)</f>
        <v>-58.1579598910621</v>
      </c>
      <c r="J60" s="16">
        <f t="shared" si="7"/>
        <v>-50.3823436346377</v>
      </c>
    </row>
    <row r="61" spans="1:10">
      <c r="A61" s="17" t="s">
        <v>65</v>
      </c>
      <c r="B61" s="18">
        <f>SUM(B4:B59)</f>
        <v>48768</v>
      </c>
      <c r="C61" s="18">
        <f t="shared" ref="C61:G61" si="8">SUM(C4:C59)</f>
        <v>42715</v>
      </c>
      <c r="D61" s="18">
        <f t="shared" si="8"/>
        <v>91483</v>
      </c>
      <c r="E61" s="18">
        <f t="shared" si="8"/>
        <v>25324</v>
      </c>
      <c r="F61" s="18">
        <f t="shared" si="8"/>
        <v>18464</v>
      </c>
      <c r="G61" s="18">
        <f t="shared" si="8"/>
        <v>43788</v>
      </c>
      <c r="H61" s="19">
        <f>+IFERROR(((E61-B61)/B61)*100,0)</f>
        <v>-48.0725065616798</v>
      </c>
      <c r="I61" s="19">
        <f t="shared" ref="I61" si="9">+IFERROR(((F61-C61)/C61)*100,0)</f>
        <v>-56.7739669905186</v>
      </c>
      <c r="J61" s="19">
        <f t="shared" ref="J61" si="10">+IFERROR(((G61-D61)/D61)*100,0)</f>
        <v>-52.1353694128964</v>
      </c>
    </row>
    <row r="62" spans="1:10">
      <c r="A62" s="20"/>
      <c r="B62" s="21"/>
      <c r="C62" s="21"/>
      <c r="D62" s="21"/>
      <c r="E62" s="21"/>
      <c r="F62" s="21"/>
      <c r="G62" s="21"/>
      <c r="H62" s="21"/>
      <c r="I62" s="21"/>
      <c r="J62" s="29"/>
    </row>
    <row r="63" spans="1:10">
      <c r="A63" s="20"/>
      <c r="B63" s="21"/>
      <c r="C63" s="21"/>
      <c r="D63" s="21"/>
      <c r="E63" s="21"/>
      <c r="F63" s="21"/>
      <c r="G63" s="21"/>
      <c r="H63" s="21"/>
      <c r="I63" s="21"/>
      <c r="J63" s="29"/>
    </row>
    <row r="64" ht="15.15" spans="1:10">
      <c r="A64" s="22"/>
      <c r="B64" s="23"/>
      <c r="C64" s="23"/>
      <c r="D64" s="23"/>
      <c r="E64" s="23"/>
      <c r="F64" s="23"/>
      <c r="G64" s="23"/>
      <c r="H64" s="23"/>
      <c r="I64" s="23"/>
      <c r="J64" s="30"/>
    </row>
    <row r="65" ht="50.25" customHeight="1" spans="1:10">
      <c r="A65" s="31" t="s">
        <v>68</v>
      </c>
      <c r="B65" s="31"/>
      <c r="C65" s="31"/>
      <c r="D65" s="31"/>
      <c r="E65" s="31"/>
      <c r="F65" s="31"/>
      <c r="G65" s="31"/>
      <c r="H65" s="31"/>
      <c r="I65" s="31"/>
      <c r="J65" s="31"/>
    </row>
    <row r="66" spans="1:1">
      <c r="A66" s="32" t="s">
        <v>69</v>
      </c>
    </row>
  </sheetData>
  <mergeCells count="6">
    <mergeCell ref="A1:J1"/>
    <mergeCell ref="B2:D2"/>
    <mergeCell ref="E2:G2"/>
    <mergeCell ref="H2:J2"/>
    <mergeCell ref="A65:J65"/>
    <mergeCell ref="A2:A3"/>
  </mergeCells>
  <conditionalFormatting sqref="B4:G5">
    <cfRule type="cellIs" dxfId="0" priority="6" operator="equal">
      <formula>0</formula>
    </cfRule>
  </conditionalFormatting>
  <conditionalFormatting sqref="H4:J5">
    <cfRule type="cellIs" dxfId="0" priority="5" operator="equal">
      <formula>0</formula>
    </cfRule>
  </conditionalFormatting>
  <conditionalFormatting sqref="B6:G7">
    <cfRule type="cellIs" dxfId="0" priority="4" operator="equal">
      <formula>0</formula>
    </cfRule>
  </conditionalFormatting>
  <conditionalFormatting sqref="H6:J7">
    <cfRule type="cellIs" dxfId="0" priority="3" operator="equal">
      <formula>0</formula>
    </cfRule>
  </conditionalFormatting>
  <conditionalFormatting sqref="B8:G59">
    <cfRule type="cellIs" dxfId="0" priority="2" operator="equal">
      <formula>0</formula>
    </cfRule>
  </conditionalFormatting>
  <conditionalFormatting sqref="H8:J59">
    <cfRule type="cellIs" dxfId="0" priority="1" operator="equal">
      <formula>0</formula>
    </cfRule>
  </conditionalFormatting>
  <printOptions horizontalCentered="1" verticalCentered="1"/>
  <pageMargins left="0.708661417322835" right="0.708661417322835" top="0.748031496062992" bottom="0.748031496062992" header="0.31496062992126" footer="0.31496062992126"/>
  <pageSetup paperSize="9" scale="53" orientation="portrait" verticalDpi="597"/>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69"/>
  <sheetViews>
    <sheetView zoomScale="80" zoomScaleNormal="80" topLeftCell="A15" workbookViewId="0">
      <selection activeCell="O50" sqref="O50"/>
    </sheetView>
  </sheetViews>
  <sheetFormatPr defaultColWidth="9" defaultRowHeight="14.4"/>
  <cols>
    <col min="1" max="1" width="34" customWidth="1"/>
    <col min="2" max="10" width="14.287037037037" customWidth="1"/>
  </cols>
  <sheetData>
    <row r="1" ht="18" customHeight="1" spans="1:10">
      <c r="A1" s="1" t="s">
        <v>84</v>
      </c>
      <c r="B1" s="2"/>
      <c r="C1" s="2"/>
      <c r="D1" s="2"/>
      <c r="E1" s="2"/>
      <c r="F1" s="2"/>
      <c r="G1" s="2"/>
      <c r="H1" s="2"/>
      <c r="I1" s="2"/>
      <c r="J1" s="24"/>
    </row>
    <row r="2" ht="30" customHeight="1" spans="1:10">
      <c r="A2" s="3" t="s">
        <v>1</v>
      </c>
      <c r="B2" s="4" t="s">
        <v>2</v>
      </c>
      <c r="C2" s="4"/>
      <c r="D2" s="4"/>
      <c r="E2" s="4" t="s">
        <v>3</v>
      </c>
      <c r="F2" s="4"/>
      <c r="G2" s="4"/>
      <c r="H2" s="5" t="s">
        <v>78</v>
      </c>
      <c r="I2" s="5"/>
      <c r="J2" s="25"/>
    </row>
    <row r="3" spans="1:10">
      <c r="A3" s="6"/>
      <c r="B3" s="7" t="s">
        <v>5</v>
      </c>
      <c r="C3" s="7" t="s">
        <v>6</v>
      </c>
      <c r="D3" s="7" t="s">
        <v>7</v>
      </c>
      <c r="E3" s="7" t="s">
        <v>5</v>
      </c>
      <c r="F3" s="7" t="s">
        <v>6</v>
      </c>
      <c r="G3" s="7" t="s">
        <v>7</v>
      </c>
      <c r="H3" s="7" t="s">
        <v>5</v>
      </c>
      <c r="I3" s="7" t="s">
        <v>6</v>
      </c>
      <c r="J3" s="26" t="s">
        <v>7</v>
      </c>
    </row>
    <row r="4" spans="1:10">
      <c r="A4" s="8" t="s">
        <v>8</v>
      </c>
      <c r="B4" s="9">
        <v>383</v>
      </c>
      <c r="C4" s="9">
        <v>50832</v>
      </c>
      <c r="D4" s="9">
        <v>51215</v>
      </c>
      <c r="E4" s="9">
        <v>291</v>
      </c>
      <c r="F4" s="9">
        <v>71212</v>
      </c>
      <c r="G4" s="9">
        <v>71503</v>
      </c>
      <c r="H4" s="10">
        <f t="shared" ref="H4:H5" si="0">+IFERROR(((E4-B4)/B4)*100,0)</f>
        <v>-24.0208877284595</v>
      </c>
      <c r="I4" s="10">
        <f t="shared" ref="I4:I5" si="1">+IFERROR(((F4-C4)/C4)*100,0)</f>
        <v>40.0928548945546</v>
      </c>
      <c r="J4" s="27">
        <f t="shared" ref="J4:J5" si="2">+IFERROR(((G4-D4)/D4)*100,0)</f>
        <v>39.6133945133262</v>
      </c>
    </row>
    <row r="5" spans="1:10">
      <c r="A5" s="11" t="s">
        <v>9</v>
      </c>
      <c r="B5" s="12">
        <v>11510</v>
      </c>
      <c r="C5" s="12">
        <v>130878</v>
      </c>
      <c r="D5" s="12">
        <v>142388</v>
      </c>
      <c r="E5" s="12">
        <v>6587</v>
      </c>
      <c r="F5" s="12">
        <v>74671</v>
      </c>
      <c r="G5" s="12">
        <v>81258</v>
      </c>
      <c r="H5" s="13">
        <f t="shared" si="0"/>
        <v>-42.7715030408341</v>
      </c>
      <c r="I5" s="13">
        <f t="shared" si="1"/>
        <v>-42.9461024771161</v>
      </c>
      <c r="J5" s="28">
        <f t="shared" si="2"/>
        <v>-42.931988650729</v>
      </c>
    </row>
    <row r="6" spans="1:10">
      <c r="A6" s="8" t="s">
        <v>10</v>
      </c>
      <c r="B6" s="9">
        <v>11258</v>
      </c>
      <c r="C6" s="9">
        <v>15353</v>
      </c>
      <c r="D6" s="9">
        <v>26611</v>
      </c>
      <c r="E6" s="9">
        <v>7844</v>
      </c>
      <c r="F6" s="9">
        <v>1104</v>
      </c>
      <c r="G6" s="9">
        <v>8948</v>
      </c>
      <c r="H6" s="10">
        <f t="shared" ref="H6:H61" si="3">+IFERROR(((E6-B6)/B6)*100,0)</f>
        <v>-30.3251021495825</v>
      </c>
      <c r="I6" s="10">
        <f t="shared" ref="I6:I60" si="4">+IFERROR(((F6-C6)/C6)*100,0)</f>
        <v>-92.8092229531688</v>
      </c>
      <c r="J6" s="27">
        <f t="shared" ref="J6:J60" si="5">+IFERROR(((G6-D6)/D6)*100,0)</f>
        <v>-66.3748074104693</v>
      </c>
    </row>
    <row r="7" spans="1:10">
      <c r="A7" s="11" t="s">
        <v>11</v>
      </c>
      <c r="B7" s="12">
        <v>3644</v>
      </c>
      <c r="C7" s="12">
        <v>2888</v>
      </c>
      <c r="D7" s="12">
        <v>6532</v>
      </c>
      <c r="E7" s="12">
        <v>2962</v>
      </c>
      <c r="F7" s="12">
        <v>591</v>
      </c>
      <c r="G7" s="12">
        <v>3553</v>
      </c>
      <c r="H7" s="13">
        <f t="shared" si="3"/>
        <v>-18.7156970362239</v>
      </c>
      <c r="I7" s="13">
        <f t="shared" si="4"/>
        <v>-79.5360110803324</v>
      </c>
      <c r="J7" s="28">
        <f t="shared" si="5"/>
        <v>-45.6062461726883</v>
      </c>
    </row>
    <row r="8" spans="1:10">
      <c r="A8" s="8" t="s">
        <v>12</v>
      </c>
      <c r="B8" s="9">
        <v>7845</v>
      </c>
      <c r="C8" s="9">
        <v>2883</v>
      </c>
      <c r="D8" s="9">
        <v>10728</v>
      </c>
      <c r="E8" s="9">
        <v>4721</v>
      </c>
      <c r="F8" s="9">
        <v>653</v>
      </c>
      <c r="G8" s="9">
        <v>5374</v>
      </c>
      <c r="H8" s="10">
        <f t="shared" si="3"/>
        <v>-39.8215423836839</v>
      </c>
      <c r="I8" s="10">
        <f t="shared" si="4"/>
        <v>-77.3499826569546</v>
      </c>
      <c r="J8" s="27">
        <f t="shared" si="5"/>
        <v>-49.9067859806115</v>
      </c>
    </row>
    <row r="9" spans="1:10">
      <c r="A9" s="11" t="s">
        <v>13</v>
      </c>
      <c r="B9" s="12">
        <v>4628</v>
      </c>
      <c r="C9" s="12">
        <v>5731</v>
      </c>
      <c r="D9" s="12">
        <v>10359</v>
      </c>
      <c r="E9" s="12">
        <v>1874</v>
      </c>
      <c r="F9" s="12">
        <v>1423</v>
      </c>
      <c r="G9" s="12">
        <v>3297</v>
      </c>
      <c r="H9" s="13">
        <f t="shared" si="3"/>
        <v>-59.5073465859983</v>
      </c>
      <c r="I9" s="13">
        <f t="shared" si="4"/>
        <v>-75.1701273774211</v>
      </c>
      <c r="J9" s="28">
        <f t="shared" si="5"/>
        <v>-68.1726035331596</v>
      </c>
    </row>
    <row r="10" spans="1:10">
      <c r="A10" s="8" t="s">
        <v>14</v>
      </c>
      <c r="B10" s="9">
        <v>238</v>
      </c>
      <c r="C10" s="9">
        <v>55</v>
      </c>
      <c r="D10" s="9">
        <v>293</v>
      </c>
      <c r="E10" s="9">
        <v>142</v>
      </c>
      <c r="F10" s="9">
        <v>58</v>
      </c>
      <c r="G10" s="9">
        <v>200</v>
      </c>
      <c r="H10" s="10">
        <f t="shared" si="3"/>
        <v>-40.3361344537815</v>
      </c>
      <c r="I10" s="10">
        <f t="shared" si="4"/>
        <v>5.45454545454545</v>
      </c>
      <c r="J10" s="27">
        <f t="shared" si="5"/>
        <v>-31.740614334471</v>
      </c>
    </row>
    <row r="11" spans="1:10">
      <c r="A11" s="11" t="s">
        <v>15</v>
      </c>
      <c r="B11" s="12">
        <v>497</v>
      </c>
      <c r="C11" s="12">
        <v>8</v>
      </c>
      <c r="D11" s="12">
        <v>505</v>
      </c>
      <c r="E11" s="12">
        <v>267</v>
      </c>
      <c r="F11" s="12">
        <v>1</v>
      </c>
      <c r="G11" s="12">
        <v>268</v>
      </c>
      <c r="H11" s="13">
        <f t="shared" si="3"/>
        <v>-46.2776659959759</v>
      </c>
      <c r="I11" s="13">
        <f t="shared" si="4"/>
        <v>-87.5</v>
      </c>
      <c r="J11" s="28">
        <f t="shared" si="5"/>
        <v>-46.9306930693069</v>
      </c>
    </row>
    <row r="12" spans="1:10">
      <c r="A12" s="8" t="s">
        <v>16</v>
      </c>
      <c r="B12" s="9">
        <v>599</v>
      </c>
      <c r="C12" s="9">
        <v>0</v>
      </c>
      <c r="D12" s="9">
        <v>599</v>
      </c>
      <c r="E12" s="9">
        <v>331</v>
      </c>
      <c r="F12" s="9">
        <v>0</v>
      </c>
      <c r="G12" s="9">
        <v>331</v>
      </c>
      <c r="H12" s="10">
        <f t="shared" si="3"/>
        <v>-44.7412353923205</v>
      </c>
      <c r="I12" s="10">
        <f t="shared" si="4"/>
        <v>0</v>
      </c>
      <c r="J12" s="27">
        <f t="shared" si="5"/>
        <v>-44.7412353923205</v>
      </c>
    </row>
    <row r="13" spans="1:10">
      <c r="A13" s="11" t="s">
        <v>17</v>
      </c>
      <c r="B13" s="12">
        <v>2939</v>
      </c>
      <c r="C13" s="12">
        <v>734</v>
      </c>
      <c r="D13" s="12">
        <v>3673</v>
      </c>
      <c r="E13" s="12">
        <v>1717</v>
      </c>
      <c r="F13" s="12">
        <v>114</v>
      </c>
      <c r="G13" s="12">
        <v>1831</v>
      </c>
      <c r="H13" s="13">
        <f t="shared" si="3"/>
        <v>-41.5787682885335</v>
      </c>
      <c r="I13" s="13">
        <f t="shared" si="4"/>
        <v>-84.4686648501362</v>
      </c>
      <c r="J13" s="28">
        <f t="shared" si="5"/>
        <v>-50.1497413558399</v>
      </c>
    </row>
    <row r="14" spans="1:10">
      <c r="A14" s="8" t="s">
        <v>18</v>
      </c>
      <c r="B14" s="9">
        <v>2016</v>
      </c>
      <c r="C14" s="9">
        <v>187</v>
      </c>
      <c r="D14" s="9">
        <v>2203</v>
      </c>
      <c r="E14" s="9">
        <v>986</v>
      </c>
      <c r="F14" s="9">
        <v>10</v>
      </c>
      <c r="G14" s="9">
        <v>996</v>
      </c>
      <c r="H14" s="10">
        <f t="shared" si="3"/>
        <v>-51.0912698412698</v>
      </c>
      <c r="I14" s="10">
        <f t="shared" si="4"/>
        <v>-94.6524064171123</v>
      </c>
      <c r="J14" s="27">
        <f t="shared" si="5"/>
        <v>-54.7889241942805</v>
      </c>
    </row>
    <row r="15" spans="1:10">
      <c r="A15" s="11" t="s">
        <v>19</v>
      </c>
      <c r="B15" s="12">
        <v>617</v>
      </c>
      <c r="C15" s="12">
        <v>15</v>
      </c>
      <c r="D15" s="12">
        <v>632</v>
      </c>
      <c r="E15" s="12">
        <v>545</v>
      </c>
      <c r="F15" s="12">
        <v>35</v>
      </c>
      <c r="G15" s="12">
        <v>580</v>
      </c>
      <c r="H15" s="13">
        <f t="shared" si="3"/>
        <v>-11.6693679092383</v>
      </c>
      <c r="I15" s="13">
        <f t="shared" si="4"/>
        <v>133.333333333333</v>
      </c>
      <c r="J15" s="28">
        <f t="shared" si="5"/>
        <v>-8.22784810126582</v>
      </c>
    </row>
    <row r="16" spans="1:10">
      <c r="A16" s="8" t="s">
        <v>20</v>
      </c>
      <c r="B16" s="9">
        <v>1551</v>
      </c>
      <c r="C16" s="9">
        <v>431</v>
      </c>
      <c r="D16" s="9">
        <v>1982</v>
      </c>
      <c r="E16" s="9">
        <v>940</v>
      </c>
      <c r="F16" s="9">
        <v>7</v>
      </c>
      <c r="G16" s="9">
        <v>947</v>
      </c>
      <c r="H16" s="10">
        <f t="shared" si="3"/>
        <v>-39.3939393939394</v>
      </c>
      <c r="I16" s="10">
        <f t="shared" si="4"/>
        <v>-98.3758700696056</v>
      </c>
      <c r="J16" s="27">
        <f t="shared" si="5"/>
        <v>-52.2199798183653</v>
      </c>
    </row>
    <row r="17" spans="1:10">
      <c r="A17" s="11" t="s">
        <v>21</v>
      </c>
      <c r="B17" s="12">
        <v>177</v>
      </c>
      <c r="C17" s="12">
        <v>2</v>
      </c>
      <c r="D17" s="12">
        <v>179</v>
      </c>
      <c r="E17" s="12">
        <v>85</v>
      </c>
      <c r="F17" s="12">
        <v>0</v>
      </c>
      <c r="G17" s="12">
        <v>85</v>
      </c>
      <c r="H17" s="13">
        <f t="shared" si="3"/>
        <v>-51.9774011299435</v>
      </c>
      <c r="I17" s="13">
        <f t="shared" si="4"/>
        <v>-100</v>
      </c>
      <c r="J17" s="28">
        <f t="shared" si="5"/>
        <v>-52.5139664804469</v>
      </c>
    </row>
    <row r="18" spans="1:10">
      <c r="A18" s="8" t="s">
        <v>22</v>
      </c>
      <c r="B18" s="9">
        <v>215</v>
      </c>
      <c r="C18" s="9">
        <v>0</v>
      </c>
      <c r="D18" s="9">
        <v>215</v>
      </c>
      <c r="E18" s="9">
        <v>153</v>
      </c>
      <c r="F18" s="9">
        <v>0</v>
      </c>
      <c r="G18" s="9">
        <v>153</v>
      </c>
      <c r="H18" s="10">
        <f t="shared" si="3"/>
        <v>-28.8372093023256</v>
      </c>
      <c r="I18" s="10">
        <f t="shared" si="4"/>
        <v>0</v>
      </c>
      <c r="J18" s="27">
        <f t="shared" si="5"/>
        <v>-28.8372093023256</v>
      </c>
    </row>
    <row r="19" spans="1:10">
      <c r="A19" s="11" t="s">
        <v>23</v>
      </c>
      <c r="B19" s="12">
        <v>100</v>
      </c>
      <c r="C19" s="12">
        <v>11</v>
      </c>
      <c r="D19" s="12">
        <v>111</v>
      </c>
      <c r="E19" s="12">
        <v>62</v>
      </c>
      <c r="F19" s="12">
        <v>0</v>
      </c>
      <c r="G19" s="12">
        <v>62</v>
      </c>
      <c r="H19" s="13">
        <f t="shared" si="3"/>
        <v>-38</v>
      </c>
      <c r="I19" s="13">
        <f t="shared" si="4"/>
        <v>-100</v>
      </c>
      <c r="J19" s="28">
        <f t="shared" si="5"/>
        <v>-44.1441441441441</v>
      </c>
    </row>
    <row r="20" spans="1:10">
      <c r="A20" s="8" t="s">
        <v>24</v>
      </c>
      <c r="B20" s="9">
        <v>0</v>
      </c>
      <c r="C20" s="9">
        <v>0</v>
      </c>
      <c r="D20" s="9">
        <v>0</v>
      </c>
      <c r="E20" s="9">
        <v>0</v>
      </c>
      <c r="F20" s="9">
        <v>0</v>
      </c>
      <c r="G20" s="9">
        <v>0</v>
      </c>
      <c r="H20" s="10">
        <f t="shared" si="3"/>
        <v>0</v>
      </c>
      <c r="I20" s="10">
        <f t="shared" si="4"/>
        <v>0</v>
      </c>
      <c r="J20" s="27">
        <f t="shared" si="5"/>
        <v>0</v>
      </c>
    </row>
    <row r="21" spans="1:10">
      <c r="A21" s="11" t="s">
        <v>25</v>
      </c>
      <c r="B21" s="12">
        <v>91</v>
      </c>
      <c r="C21" s="12">
        <v>0</v>
      </c>
      <c r="D21" s="12">
        <v>91</v>
      </c>
      <c r="E21" s="12">
        <v>57</v>
      </c>
      <c r="F21" s="12">
        <v>0</v>
      </c>
      <c r="G21" s="12">
        <v>57</v>
      </c>
      <c r="H21" s="13">
        <f t="shared" si="3"/>
        <v>-37.3626373626374</v>
      </c>
      <c r="I21" s="13">
        <f t="shared" si="4"/>
        <v>0</v>
      </c>
      <c r="J21" s="28">
        <f t="shared" si="5"/>
        <v>-37.3626373626374</v>
      </c>
    </row>
    <row r="22" spans="1:10">
      <c r="A22" s="8" t="s">
        <v>26</v>
      </c>
      <c r="B22" s="9">
        <v>0</v>
      </c>
      <c r="C22" s="9">
        <v>0</v>
      </c>
      <c r="D22" s="9">
        <v>0</v>
      </c>
      <c r="E22" s="9">
        <v>0</v>
      </c>
      <c r="F22" s="9">
        <v>0</v>
      </c>
      <c r="G22" s="9">
        <v>0</v>
      </c>
      <c r="H22" s="10">
        <f t="shared" si="3"/>
        <v>0</v>
      </c>
      <c r="I22" s="10">
        <f t="shared" si="4"/>
        <v>0</v>
      </c>
      <c r="J22" s="27">
        <f t="shared" si="5"/>
        <v>0</v>
      </c>
    </row>
    <row r="23" spans="1:10">
      <c r="A23" s="11" t="s">
        <v>27</v>
      </c>
      <c r="B23" s="12">
        <v>402</v>
      </c>
      <c r="C23" s="12">
        <v>2</v>
      </c>
      <c r="D23" s="12">
        <v>404</v>
      </c>
      <c r="E23" s="12">
        <v>337</v>
      </c>
      <c r="F23" s="12">
        <v>0</v>
      </c>
      <c r="G23" s="12">
        <v>337</v>
      </c>
      <c r="H23" s="13">
        <f t="shared" si="3"/>
        <v>-16.1691542288557</v>
      </c>
      <c r="I23" s="13">
        <f t="shared" si="4"/>
        <v>-100</v>
      </c>
      <c r="J23" s="28">
        <f t="shared" si="5"/>
        <v>-16.5841584158416</v>
      </c>
    </row>
    <row r="24" spans="1:10">
      <c r="A24" s="8" t="s">
        <v>28</v>
      </c>
      <c r="B24" s="9">
        <v>154</v>
      </c>
      <c r="C24" s="9">
        <v>0</v>
      </c>
      <c r="D24" s="9">
        <v>154</v>
      </c>
      <c r="E24" s="9">
        <v>103</v>
      </c>
      <c r="F24" s="9">
        <v>0</v>
      </c>
      <c r="G24" s="9">
        <v>103</v>
      </c>
      <c r="H24" s="10">
        <f t="shared" si="3"/>
        <v>-33.1168831168831</v>
      </c>
      <c r="I24" s="10">
        <f t="shared" si="4"/>
        <v>0</v>
      </c>
      <c r="J24" s="27">
        <f t="shared" si="5"/>
        <v>-33.1168831168831</v>
      </c>
    </row>
    <row r="25" spans="1:10">
      <c r="A25" s="11" t="s">
        <v>29</v>
      </c>
      <c r="B25" s="12">
        <v>183</v>
      </c>
      <c r="C25" s="12">
        <v>90</v>
      </c>
      <c r="D25" s="12">
        <v>273</v>
      </c>
      <c r="E25" s="12">
        <v>5</v>
      </c>
      <c r="F25" s="12">
        <v>0</v>
      </c>
      <c r="G25" s="12">
        <v>5</v>
      </c>
      <c r="H25" s="13">
        <f t="shared" si="3"/>
        <v>-97.2677595628415</v>
      </c>
      <c r="I25" s="13">
        <f t="shared" si="4"/>
        <v>-100</v>
      </c>
      <c r="J25" s="28">
        <f t="shared" si="5"/>
        <v>-98.1684981684982</v>
      </c>
    </row>
    <row r="26" spans="1:10">
      <c r="A26" s="8" t="s">
        <v>30</v>
      </c>
      <c r="B26" s="9">
        <v>68</v>
      </c>
      <c r="C26" s="9">
        <v>12</v>
      </c>
      <c r="D26" s="9">
        <v>80</v>
      </c>
      <c r="E26" s="9">
        <v>30</v>
      </c>
      <c r="F26" s="9">
        <v>0</v>
      </c>
      <c r="G26" s="9">
        <v>30</v>
      </c>
      <c r="H26" s="10">
        <f t="shared" si="3"/>
        <v>-55.8823529411765</v>
      </c>
      <c r="I26" s="10">
        <f t="shared" si="4"/>
        <v>-100</v>
      </c>
      <c r="J26" s="27">
        <f t="shared" si="5"/>
        <v>-62.5</v>
      </c>
    </row>
    <row r="27" spans="1:10">
      <c r="A27" s="11" t="s">
        <v>31</v>
      </c>
      <c r="B27" s="12">
        <v>0</v>
      </c>
      <c r="C27" s="12">
        <v>0</v>
      </c>
      <c r="D27" s="12">
        <v>0</v>
      </c>
      <c r="E27" s="12">
        <v>0</v>
      </c>
      <c r="F27" s="12">
        <v>0</v>
      </c>
      <c r="G27" s="12">
        <v>0</v>
      </c>
      <c r="H27" s="13">
        <f t="shared" si="3"/>
        <v>0</v>
      </c>
      <c r="I27" s="13">
        <f t="shared" si="4"/>
        <v>0</v>
      </c>
      <c r="J27" s="28">
        <f t="shared" si="5"/>
        <v>0</v>
      </c>
    </row>
    <row r="28" spans="1:10">
      <c r="A28" s="8" t="s">
        <v>32</v>
      </c>
      <c r="B28" s="9">
        <v>385</v>
      </c>
      <c r="C28" s="9">
        <v>59</v>
      </c>
      <c r="D28" s="9">
        <v>444</v>
      </c>
      <c r="E28" s="9">
        <v>149</v>
      </c>
      <c r="F28" s="9">
        <v>13</v>
      </c>
      <c r="G28" s="9">
        <v>162</v>
      </c>
      <c r="H28" s="10">
        <f t="shared" si="3"/>
        <v>-61.2987012987013</v>
      </c>
      <c r="I28" s="10">
        <f t="shared" si="4"/>
        <v>-77.9661016949153</v>
      </c>
      <c r="J28" s="27">
        <f t="shared" si="5"/>
        <v>-63.5135135135135</v>
      </c>
    </row>
    <row r="29" spans="1:10">
      <c r="A29" s="11" t="s">
        <v>33</v>
      </c>
      <c r="B29" s="12">
        <v>1153</v>
      </c>
      <c r="C29" s="12">
        <v>55</v>
      </c>
      <c r="D29" s="12">
        <v>1208</v>
      </c>
      <c r="E29" s="12">
        <v>718</v>
      </c>
      <c r="F29" s="12">
        <v>0</v>
      </c>
      <c r="G29" s="12">
        <v>718</v>
      </c>
      <c r="H29" s="13">
        <f t="shared" si="3"/>
        <v>-37.7276669557676</v>
      </c>
      <c r="I29" s="13">
        <f t="shared" si="4"/>
        <v>-100</v>
      </c>
      <c r="J29" s="28">
        <f t="shared" si="5"/>
        <v>-40.5629139072848</v>
      </c>
    </row>
    <row r="30" spans="1:10">
      <c r="A30" s="8" t="s">
        <v>34</v>
      </c>
      <c r="B30" s="9">
        <v>641</v>
      </c>
      <c r="C30" s="9">
        <v>39</v>
      </c>
      <c r="D30" s="9">
        <v>680</v>
      </c>
      <c r="E30" s="9">
        <v>350</v>
      </c>
      <c r="F30" s="9">
        <v>0</v>
      </c>
      <c r="G30" s="9">
        <v>350</v>
      </c>
      <c r="H30" s="10">
        <f t="shared" si="3"/>
        <v>-45.3978159126365</v>
      </c>
      <c r="I30" s="10">
        <f t="shared" si="4"/>
        <v>-100</v>
      </c>
      <c r="J30" s="27">
        <f t="shared" si="5"/>
        <v>-48.5294117647059</v>
      </c>
    </row>
    <row r="31" spans="1:10">
      <c r="A31" s="11" t="s">
        <v>35</v>
      </c>
      <c r="B31" s="12">
        <v>290</v>
      </c>
      <c r="C31" s="12">
        <v>2</v>
      </c>
      <c r="D31" s="12">
        <v>292</v>
      </c>
      <c r="E31" s="12">
        <v>145</v>
      </c>
      <c r="F31" s="12">
        <v>0</v>
      </c>
      <c r="G31" s="12">
        <v>145</v>
      </c>
      <c r="H31" s="13">
        <f t="shared" si="3"/>
        <v>-50</v>
      </c>
      <c r="I31" s="13">
        <f t="shared" si="4"/>
        <v>-100</v>
      </c>
      <c r="J31" s="28">
        <f t="shared" si="5"/>
        <v>-50.3424657534247</v>
      </c>
    </row>
    <row r="32" spans="1:10">
      <c r="A32" s="8" t="s">
        <v>36</v>
      </c>
      <c r="B32" s="9">
        <v>0</v>
      </c>
      <c r="C32" s="9">
        <v>104</v>
      </c>
      <c r="D32" s="9">
        <v>104</v>
      </c>
      <c r="E32" s="9">
        <v>0</v>
      </c>
      <c r="F32" s="9">
        <v>61</v>
      </c>
      <c r="G32" s="9">
        <v>61</v>
      </c>
      <c r="H32" s="10">
        <f t="shared" si="3"/>
        <v>0</v>
      </c>
      <c r="I32" s="10">
        <f t="shared" si="4"/>
        <v>-41.3461538461538</v>
      </c>
      <c r="J32" s="27">
        <f t="shared" si="5"/>
        <v>-41.3461538461538</v>
      </c>
    </row>
    <row r="33" spans="1:10">
      <c r="A33" s="11" t="s">
        <v>37</v>
      </c>
      <c r="B33" s="12">
        <v>40</v>
      </c>
      <c r="C33" s="12">
        <v>0</v>
      </c>
      <c r="D33" s="12">
        <v>40</v>
      </c>
      <c r="E33" s="12">
        <v>35</v>
      </c>
      <c r="F33" s="12">
        <v>0</v>
      </c>
      <c r="G33" s="12">
        <v>35</v>
      </c>
      <c r="H33" s="13">
        <f t="shared" si="3"/>
        <v>-12.5</v>
      </c>
      <c r="I33" s="13">
        <f t="shared" si="4"/>
        <v>0</v>
      </c>
      <c r="J33" s="28">
        <f t="shared" si="5"/>
        <v>-12.5</v>
      </c>
    </row>
    <row r="34" spans="1:10">
      <c r="A34" s="8" t="s">
        <v>38</v>
      </c>
      <c r="B34" s="9">
        <v>793</v>
      </c>
      <c r="C34" s="9">
        <v>296</v>
      </c>
      <c r="D34" s="9">
        <v>1089</v>
      </c>
      <c r="E34" s="9">
        <v>460</v>
      </c>
      <c r="F34" s="9">
        <v>41</v>
      </c>
      <c r="G34" s="9">
        <v>501</v>
      </c>
      <c r="H34" s="10">
        <f t="shared" si="3"/>
        <v>-41.9924337957125</v>
      </c>
      <c r="I34" s="10">
        <f t="shared" si="4"/>
        <v>-86.1486486486486</v>
      </c>
      <c r="J34" s="27">
        <f t="shared" si="5"/>
        <v>-53.9944903581267</v>
      </c>
    </row>
    <row r="35" spans="1:10">
      <c r="A35" s="11" t="s">
        <v>39</v>
      </c>
      <c r="B35" s="12">
        <v>186</v>
      </c>
      <c r="C35" s="12">
        <v>0</v>
      </c>
      <c r="D35" s="12">
        <v>186</v>
      </c>
      <c r="E35" s="12">
        <v>80</v>
      </c>
      <c r="F35" s="12">
        <v>0</v>
      </c>
      <c r="G35" s="12">
        <v>80</v>
      </c>
      <c r="H35" s="13">
        <f t="shared" si="3"/>
        <v>-56.989247311828</v>
      </c>
      <c r="I35" s="13">
        <f t="shared" si="4"/>
        <v>0</v>
      </c>
      <c r="J35" s="28">
        <f t="shared" si="5"/>
        <v>-56.989247311828</v>
      </c>
    </row>
    <row r="36" spans="1:10">
      <c r="A36" s="8" t="s">
        <v>40</v>
      </c>
      <c r="B36" s="9">
        <v>63</v>
      </c>
      <c r="C36" s="9">
        <v>31</v>
      </c>
      <c r="D36" s="9">
        <v>94</v>
      </c>
      <c r="E36" s="9">
        <v>8</v>
      </c>
      <c r="F36" s="9">
        <v>0</v>
      </c>
      <c r="G36" s="9">
        <v>8</v>
      </c>
      <c r="H36" s="10">
        <f t="shared" si="3"/>
        <v>-87.3015873015873</v>
      </c>
      <c r="I36" s="10">
        <f t="shared" si="4"/>
        <v>-100</v>
      </c>
      <c r="J36" s="27">
        <f t="shared" si="5"/>
        <v>-91.4893617021277</v>
      </c>
    </row>
    <row r="37" spans="1:10">
      <c r="A37" s="11" t="s">
        <v>41</v>
      </c>
      <c r="B37" s="12">
        <v>187</v>
      </c>
      <c r="C37" s="12">
        <v>10</v>
      </c>
      <c r="D37" s="12">
        <v>197</v>
      </c>
      <c r="E37" s="12">
        <v>78</v>
      </c>
      <c r="F37" s="12">
        <v>0</v>
      </c>
      <c r="G37" s="12">
        <v>78</v>
      </c>
      <c r="H37" s="13">
        <f t="shared" si="3"/>
        <v>-58.2887700534759</v>
      </c>
      <c r="I37" s="13">
        <f t="shared" si="4"/>
        <v>-100</v>
      </c>
      <c r="J37" s="28">
        <f t="shared" si="5"/>
        <v>-60.4060913705584</v>
      </c>
    </row>
    <row r="38" spans="1:10">
      <c r="A38" s="8" t="s">
        <v>42</v>
      </c>
      <c r="B38" s="9">
        <v>507</v>
      </c>
      <c r="C38" s="9">
        <v>0</v>
      </c>
      <c r="D38" s="9">
        <v>507</v>
      </c>
      <c r="E38" s="9">
        <v>330</v>
      </c>
      <c r="F38" s="9">
        <v>0</v>
      </c>
      <c r="G38" s="9">
        <v>330</v>
      </c>
      <c r="H38" s="10">
        <f t="shared" si="3"/>
        <v>-34.9112426035503</v>
      </c>
      <c r="I38" s="10">
        <f t="shared" si="4"/>
        <v>0</v>
      </c>
      <c r="J38" s="27">
        <f t="shared" si="5"/>
        <v>-34.9112426035503</v>
      </c>
    </row>
    <row r="39" spans="1:10">
      <c r="A39" s="11" t="s">
        <v>43</v>
      </c>
      <c r="B39" s="12">
        <v>41</v>
      </c>
      <c r="C39" s="12">
        <v>15</v>
      </c>
      <c r="D39" s="12">
        <v>56</v>
      </c>
      <c r="E39" s="12">
        <v>10</v>
      </c>
      <c r="F39" s="12">
        <v>0</v>
      </c>
      <c r="G39" s="12">
        <v>10</v>
      </c>
      <c r="H39" s="13">
        <f t="shared" si="3"/>
        <v>-75.609756097561</v>
      </c>
      <c r="I39" s="13">
        <f t="shared" si="4"/>
        <v>-100</v>
      </c>
      <c r="J39" s="28">
        <f t="shared" si="5"/>
        <v>-82.1428571428571</v>
      </c>
    </row>
    <row r="40" spans="1:10">
      <c r="A40" s="8" t="s">
        <v>44</v>
      </c>
      <c r="B40" s="9">
        <v>1465</v>
      </c>
      <c r="C40" s="9">
        <v>540</v>
      </c>
      <c r="D40" s="9">
        <v>2005</v>
      </c>
      <c r="E40" s="9">
        <v>697</v>
      </c>
      <c r="F40" s="9">
        <v>232</v>
      </c>
      <c r="G40" s="9">
        <v>929</v>
      </c>
      <c r="H40" s="10">
        <f t="shared" si="3"/>
        <v>-52.4232081911263</v>
      </c>
      <c r="I40" s="10">
        <f t="shared" si="4"/>
        <v>-57.037037037037</v>
      </c>
      <c r="J40" s="27">
        <f t="shared" si="5"/>
        <v>-53.6658354114713</v>
      </c>
    </row>
    <row r="41" spans="1:10">
      <c r="A41" s="11" t="s">
        <v>45</v>
      </c>
      <c r="B41" s="12">
        <v>41</v>
      </c>
      <c r="C41" s="12">
        <v>4</v>
      </c>
      <c r="D41" s="12">
        <v>45</v>
      </c>
      <c r="E41" s="12">
        <v>0</v>
      </c>
      <c r="F41" s="12">
        <v>0</v>
      </c>
      <c r="G41" s="12">
        <v>0</v>
      </c>
      <c r="H41" s="13">
        <f t="shared" si="3"/>
        <v>-100</v>
      </c>
      <c r="I41" s="13">
        <f t="shared" si="4"/>
        <v>-100</v>
      </c>
      <c r="J41" s="28">
        <f t="shared" si="5"/>
        <v>-100</v>
      </c>
    </row>
    <row r="42" spans="1:10">
      <c r="A42" s="8" t="s">
        <v>46</v>
      </c>
      <c r="B42" s="9">
        <v>565</v>
      </c>
      <c r="C42" s="9">
        <v>138</v>
      </c>
      <c r="D42" s="9">
        <v>703</v>
      </c>
      <c r="E42" s="9">
        <v>297</v>
      </c>
      <c r="F42" s="9">
        <v>25</v>
      </c>
      <c r="G42" s="9">
        <v>322</v>
      </c>
      <c r="H42" s="10">
        <f t="shared" si="3"/>
        <v>-47.4336283185841</v>
      </c>
      <c r="I42" s="10">
        <f t="shared" si="4"/>
        <v>-81.8840579710145</v>
      </c>
      <c r="J42" s="27">
        <f t="shared" si="5"/>
        <v>-54.1963015647226</v>
      </c>
    </row>
    <row r="43" spans="1:10">
      <c r="A43" s="11" t="s">
        <v>47</v>
      </c>
      <c r="B43" s="12">
        <v>582</v>
      </c>
      <c r="C43" s="12">
        <v>10</v>
      </c>
      <c r="D43" s="12">
        <v>592</v>
      </c>
      <c r="E43" s="12">
        <v>295</v>
      </c>
      <c r="F43" s="12">
        <v>0</v>
      </c>
      <c r="G43" s="12">
        <v>295</v>
      </c>
      <c r="H43" s="13">
        <f t="shared" si="3"/>
        <v>-49.3127147766323</v>
      </c>
      <c r="I43" s="13">
        <f t="shared" si="4"/>
        <v>-100</v>
      </c>
      <c r="J43" s="28">
        <f t="shared" si="5"/>
        <v>-50.1689189189189</v>
      </c>
    </row>
    <row r="44" spans="1:10">
      <c r="A44" s="8" t="s">
        <v>48</v>
      </c>
      <c r="B44" s="9">
        <v>416</v>
      </c>
      <c r="C44" s="9">
        <v>0</v>
      </c>
      <c r="D44" s="9">
        <v>416</v>
      </c>
      <c r="E44" s="9">
        <v>316</v>
      </c>
      <c r="F44" s="9">
        <v>0</v>
      </c>
      <c r="G44" s="9">
        <v>316</v>
      </c>
      <c r="H44" s="10">
        <f t="shared" si="3"/>
        <v>-24.0384615384615</v>
      </c>
      <c r="I44" s="10">
        <f t="shared" si="4"/>
        <v>0</v>
      </c>
      <c r="J44" s="27">
        <f t="shared" si="5"/>
        <v>-24.0384615384615</v>
      </c>
    </row>
    <row r="45" spans="1:10">
      <c r="A45" s="11" t="s">
        <v>49</v>
      </c>
      <c r="B45" s="12">
        <v>255</v>
      </c>
      <c r="C45" s="12">
        <v>2</v>
      </c>
      <c r="D45" s="12">
        <v>257</v>
      </c>
      <c r="E45" s="12">
        <v>211</v>
      </c>
      <c r="F45" s="12">
        <v>0</v>
      </c>
      <c r="G45" s="12">
        <v>211</v>
      </c>
      <c r="H45" s="13">
        <f t="shared" si="3"/>
        <v>-17.2549019607843</v>
      </c>
      <c r="I45" s="13">
        <f t="shared" si="4"/>
        <v>-100</v>
      </c>
      <c r="J45" s="28">
        <f t="shared" si="5"/>
        <v>-17.8988326848249</v>
      </c>
    </row>
    <row r="46" spans="1:10">
      <c r="A46" s="8" t="s">
        <v>50</v>
      </c>
      <c r="B46" s="9">
        <v>319</v>
      </c>
      <c r="C46" s="9">
        <v>1</v>
      </c>
      <c r="D46" s="9">
        <v>320</v>
      </c>
      <c r="E46" s="9">
        <v>44</v>
      </c>
      <c r="F46" s="9">
        <v>0</v>
      </c>
      <c r="G46" s="9">
        <v>44</v>
      </c>
      <c r="H46" s="10">
        <f t="shared" si="3"/>
        <v>-86.2068965517241</v>
      </c>
      <c r="I46" s="10">
        <f t="shared" si="4"/>
        <v>-100</v>
      </c>
      <c r="J46" s="27">
        <f t="shared" si="5"/>
        <v>-86.25</v>
      </c>
    </row>
    <row r="47" spans="1:10">
      <c r="A47" s="11" t="s">
        <v>51</v>
      </c>
      <c r="B47" s="12">
        <v>605</v>
      </c>
      <c r="C47" s="12">
        <v>8</v>
      </c>
      <c r="D47" s="12">
        <v>613</v>
      </c>
      <c r="E47" s="12">
        <v>305</v>
      </c>
      <c r="F47" s="12">
        <v>0</v>
      </c>
      <c r="G47" s="12">
        <v>305</v>
      </c>
      <c r="H47" s="13">
        <f t="shared" si="3"/>
        <v>-49.5867768595041</v>
      </c>
      <c r="I47" s="13">
        <f t="shared" si="4"/>
        <v>-100</v>
      </c>
      <c r="J47" s="28">
        <f t="shared" si="5"/>
        <v>-50.2446982055465</v>
      </c>
    </row>
    <row r="48" spans="1:10">
      <c r="A48" s="8" t="s">
        <v>52</v>
      </c>
      <c r="B48" s="9">
        <v>978</v>
      </c>
      <c r="C48" s="9">
        <v>212</v>
      </c>
      <c r="D48" s="9">
        <v>1190</v>
      </c>
      <c r="E48" s="9">
        <v>490</v>
      </c>
      <c r="F48" s="9">
        <v>65</v>
      </c>
      <c r="G48" s="9">
        <v>555</v>
      </c>
      <c r="H48" s="10">
        <f t="shared" si="3"/>
        <v>-49.8977505112474</v>
      </c>
      <c r="I48" s="10">
        <f t="shared" si="4"/>
        <v>-69.3396226415094</v>
      </c>
      <c r="J48" s="27">
        <f t="shared" si="5"/>
        <v>-53.3613445378151</v>
      </c>
    </row>
    <row r="49" spans="1:10">
      <c r="A49" s="11" t="s">
        <v>53</v>
      </c>
      <c r="B49" s="12">
        <v>31</v>
      </c>
      <c r="C49" s="12">
        <v>0</v>
      </c>
      <c r="D49" s="12">
        <v>31</v>
      </c>
      <c r="E49" s="12">
        <v>27</v>
      </c>
      <c r="F49" s="12">
        <v>0</v>
      </c>
      <c r="G49" s="12">
        <v>27</v>
      </c>
      <c r="H49" s="13">
        <f t="shared" si="3"/>
        <v>-12.9032258064516</v>
      </c>
      <c r="I49" s="13">
        <f t="shared" si="4"/>
        <v>0</v>
      </c>
      <c r="J49" s="28">
        <f t="shared" si="5"/>
        <v>-12.9032258064516</v>
      </c>
    </row>
    <row r="50" spans="1:10">
      <c r="A50" s="8" t="s">
        <v>54</v>
      </c>
      <c r="B50" s="9">
        <v>96</v>
      </c>
      <c r="C50" s="9">
        <v>0</v>
      </c>
      <c r="D50" s="9">
        <v>96</v>
      </c>
      <c r="E50" s="9">
        <v>21</v>
      </c>
      <c r="F50" s="9">
        <v>0</v>
      </c>
      <c r="G50" s="9">
        <v>21</v>
      </c>
      <c r="H50" s="10">
        <f t="shared" si="3"/>
        <v>-78.125</v>
      </c>
      <c r="I50" s="10">
        <f t="shared" si="4"/>
        <v>0</v>
      </c>
      <c r="J50" s="27">
        <f t="shared" si="5"/>
        <v>-78.125</v>
      </c>
    </row>
    <row r="51" spans="1:10">
      <c r="A51" s="11" t="s">
        <v>55</v>
      </c>
      <c r="B51" s="12">
        <v>291</v>
      </c>
      <c r="C51" s="12">
        <v>0</v>
      </c>
      <c r="D51" s="12">
        <v>291</v>
      </c>
      <c r="E51" s="12">
        <v>188</v>
      </c>
      <c r="F51" s="12">
        <v>0</v>
      </c>
      <c r="G51" s="12">
        <v>188</v>
      </c>
      <c r="H51" s="13">
        <f t="shared" si="3"/>
        <v>-35.3951890034364</v>
      </c>
      <c r="I51" s="13">
        <f t="shared" si="4"/>
        <v>0</v>
      </c>
      <c r="J51" s="28">
        <f t="shared" si="5"/>
        <v>-35.3951890034364</v>
      </c>
    </row>
    <row r="52" spans="1:10">
      <c r="A52" s="8" t="s">
        <v>56</v>
      </c>
      <c r="B52" s="9">
        <v>502</v>
      </c>
      <c r="C52" s="9">
        <v>17</v>
      </c>
      <c r="D52" s="9">
        <v>519</v>
      </c>
      <c r="E52" s="9">
        <v>323</v>
      </c>
      <c r="F52" s="9">
        <v>0</v>
      </c>
      <c r="G52" s="9">
        <v>323</v>
      </c>
      <c r="H52" s="10">
        <f t="shared" si="3"/>
        <v>-35.6573705179283</v>
      </c>
      <c r="I52" s="10">
        <f t="shared" si="4"/>
        <v>-100</v>
      </c>
      <c r="J52" s="27">
        <f t="shared" si="5"/>
        <v>-37.7649325626204</v>
      </c>
    </row>
    <row r="53" spans="1:10">
      <c r="A53" s="11" t="s">
        <v>57</v>
      </c>
      <c r="B53" s="12">
        <v>242</v>
      </c>
      <c r="C53" s="12">
        <v>0</v>
      </c>
      <c r="D53" s="12">
        <v>242</v>
      </c>
      <c r="E53" s="12">
        <v>251</v>
      </c>
      <c r="F53" s="12">
        <v>0</v>
      </c>
      <c r="G53" s="12">
        <v>251</v>
      </c>
      <c r="H53" s="13">
        <f t="shared" si="3"/>
        <v>3.71900826446281</v>
      </c>
      <c r="I53" s="13">
        <f t="shared" si="4"/>
        <v>0</v>
      </c>
      <c r="J53" s="28">
        <f t="shared" si="5"/>
        <v>3.71900826446281</v>
      </c>
    </row>
    <row r="54" spans="1:10">
      <c r="A54" s="8" t="s">
        <v>58</v>
      </c>
      <c r="B54" s="9">
        <v>47</v>
      </c>
      <c r="C54" s="9">
        <v>14</v>
      </c>
      <c r="D54" s="9">
        <v>61</v>
      </c>
      <c r="E54" s="9">
        <v>0</v>
      </c>
      <c r="F54" s="9">
        <v>110</v>
      </c>
      <c r="G54" s="9">
        <v>110</v>
      </c>
      <c r="H54" s="10">
        <f t="shared" si="3"/>
        <v>-100</v>
      </c>
      <c r="I54" s="10">
        <f t="shared" si="4"/>
        <v>685.714285714286</v>
      </c>
      <c r="J54" s="27">
        <f t="shared" si="5"/>
        <v>80.327868852459</v>
      </c>
    </row>
    <row r="55" spans="1:10">
      <c r="A55" s="11" t="s">
        <v>59</v>
      </c>
      <c r="B55" s="12">
        <v>0</v>
      </c>
      <c r="C55" s="12">
        <v>0</v>
      </c>
      <c r="D55" s="12">
        <v>0</v>
      </c>
      <c r="E55" s="12">
        <v>0</v>
      </c>
      <c r="F55" s="12">
        <v>0</v>
      </c>
      <c r="G55" s="12">
        <v>0</v>
      </c>
      <c r="H55" s="13">
        <f t="shared" si="3"/>
        <v>0</v>
      </c>
      <c r="I55" s="13">
        <f t="shared" si="4"/>
        <v>0</v>
      </c>
      <c r="J55" s="28">
        <f t="shared" si="5"/>
        <v>0</v>
      </c>
    </row>
    <row r="56" spans="1:10">
      <c r="A56" s="8" t="s">
        <v>60</v>
      </c>
      <c r="B56" s="9">
        <v>23</v>
      </c>
      <c r="C56" s="9">
        <v>0</v>
      </c>
      <c r="D56" s="9">
        <v>23</v>
      </c>
      <c r="E56" s="9">
        <v>0</v>
      </c>
      <c r="F56" s="9">
        <v>0</v>
      </c>
      <c r="G56" s="9">
        <v>0</v>
      </c>
      <c r="H56" s="10">
        <f t="shared" si="3"/>
        <v>-100</v>
      </c>
      <c r="I56" s="10">
        <f t="shared" si="4"/>
        <v>0</v>
      </c>
      <c r="J56" s="27">
        <f t="shared" si="5"/>
        <v>-100</v>
      </c>
    </row>
    <row r="57" spans="1:10">
      <c r="A57" s="11" t="s">
        <v>61</v>
      </c>
      <c r="B57" s="12">
        <v>988</v>
      </c>
      <c r="C57" s="12">
        <v>0</v>
      </c>
      <c r="D57" s="12">
        <v>988</v>
      </c>
      <c r="E57" s="12">
        <v>848</v>
      </c>
      <c r="F57" s="12">
        <v>0</v>
      </c>
      <c r="G57" s="12">
        <v>848</v>
      </c>
      <c r="H57" s="13">
        <f t="shared" si="3"/>
        <v>-14.17004048583</v>
      </c>
      <c r="I57" s="13">
        <f t="shared" si="4"/>
        <v>0</v>
      </c>
      <c r="J57" s="28">
        <f t="shared" si="5"/>
        <v>-14.17004048583</v>
      </c>
    </row>
    <row r="58" spans="1:10">
      <c r="A58" s="8" t="s">
        <v>62</v>
      </c>
      <c r="B58" s="9">
        <v>42</v>
      </c>
      <c r="C58" s="9">
        <v>15</v>
      </c>
      <c r="D58" s="9">
        <v>57</v>
      </c>
      <c r="E58" s="9">
        <v>0</v>
      </c>
      <c r="F58" s="9">
        <v>0</v>
      </c>
      <c r="G58" s="9">
        <v>0</v>
      </c>
      <c r="H58" s="10">
        <f t="shared" si="3"/>
        <v>-100</v>
      </c>
      <c r="I58" s="10">
        <f t="shared" si="4"/>
        <v>-100</v>
      </c>
      <c r="J58" s="27">
        <f t="shared" si="5"/>
        <v>-100</v>
      </c>
    </row>
    <row r="59" spans="1:10">
      <c r="A59" s="11" t="s">
        <v>63</v>
      </c>
      <c r="B59" s="12">
        <v>9</v>
      </c>
      <c r="C59" s="12">
        <v>0</v>
      </c>
      <c r="D59" s="12">
        <v>9</v>
      </c>
      <c r="E59" s="12">
        <v>0</v>
      </c>
      <c r="F59" s="12">
        <v>0</v>
      </c>
      <c r="G59" s="12">
        <v>0</v>
      </c>
      <c r="H59" s="13">
        <f t="shared" si="3"/>
        <v>-100</v>
      </c>
      <c r="I59" s="13">
        <f t="shared" si="4"/>
        <v>0</v>
      </c>
      <c r="J59" s="28">
        <f t="shared" si="5"/>
        <v>-100</v>
      </c>
    </row>
    <row r="60" spans="1:10">
      <c r="A60" s="14" t="s">
        <v>64</v>
      </c>
      <c r="B60" s="15">
        <f>+B61-SUM(B6+B10+B32+B20+B58+B59+B5)</f>
        <v>37841</v>
      </c>
      <c r="C60" s="15">
        <f t="shared" ref="C60:G60" si="6">+C61-SUM(C6+C10+C32+C20+C58+C59+C5)</f>
        <v>65279</v>
      </c>
      <c r="D60" s="15">
        <f t="shared" si="6"/>
        <v>103120</v>
      </c>
      <c r="E60" s="15">
        <f t="shared" si="6"/>
        <v>22142</v>
      </c>
      <c r="F60" s="15">
        <f t="shared" si="6"/>
        <v>74532</v>
      </c>
      <c r="G60" s="15">
        <f t="shared" si="6"/>
        <v>96674</v>
      </c>
      <c r="H60" s="16">
        <f t="shared" si="3"/>
        <v>-41.4867471789858</v>
      </c>
      <c r="I60" s="16">
        <f t="shared" si="4"/>
        <v>14.1745431149374</v>
      </c>
      <c r="J60" s="16">
        <f t="shared" si="5"/>
        <v>-6.25096974398759</v>
      </c>
    </row>
    <row r="61" spans="1:10">
      <c r="A61" s="17" t="s">
        <v>65</v>
      </c>
      <c r="B61" s="18">
        <f>SUM(B4:B59)</f>
        <v>60898</v>
      </c>
      <c r="C61" s="18">
        <f t="shared" ref="C61:G61" si="7">SUM(C4:C59)</f>
        <v>211684</v>
      </c>
      <c r="D61" s="18">
        <f t="shared" si="7"/>
        <v>272582</v>
      </c>
      <c r="E61" s="18">
        <f t="shared" si="7"/>
        <v>36715</v>
      </c>
      <c r="F61" s="18">
        <f t="shared" si="7"/>
        <v>150426</v>
      </c>
      <c r="G61" s="18">
        <f t="shared" si="7"/>
        <v>187141</v>
      </c>
      <c r="H61" s="19">
        <f t="shared" si="3"/>
        <v>-39.7106637327991</v>
      </c>
      <c r="I61" s="19">
        <f t="shared" ref="I61" si="8">+IFERROR(((F61-C61)/C61)*100,0)</f>
        <v>-28.93841764139</v>
      </c>
      <c r="J61" s="19">
        <f t="shared" ref="J61" si="9">+IFERROR(((G61-D61)/D61)*100,0)</f>
        <v>-31.3450631369643</v>
      </c>
    </row>
    <row r="62" spans="1:10">
      <c r="A62" s="20"/>
      <c r="B62" s="21"/>
      <c r="C62" s="21"/>
      <c r="D62" s="21"/>
      <c r="E62" s="21"/>
      <c r="F62" s="21"/>
      <c r="G62" s="21"/>
      <c r="H62" s="21"/>
      <c r="I62" s="21"/>
      <c r="J62" s="29"/>
    </row>
    <row r="63" spans="1:10">
      <c r="A63" s="20" t="s">
        <v>85</v>
      </c>
      <c r="B63" s="21"/>
      <c r="C63" s="21"/>
      <c r="D63" s="21"/>
      <c r="E63" s="21"/>
      <c r="F63" s="21"/>
      <c r="G63" s="21"/>
      <c r="H63" s="21"/>
      <c r="I63" s="21"/>
      <c r="J63" s="29"/>
    </row>
    <row r="64" ht="15.15" spans="1:10">
      <c r="A64" s="22"/>
      <c r="B64" s="23"/>
      <c r="C64" s="23"/>
      <c r="D64" s="23"/>
      <c r="E64" s="23"/>
      <c r="F64" s="23"/>
      <c r="G64" s="23"/>
      <c r="H64" s="23"/>
      <c r="I64" s="23"/>
      <c r="J64" s="30"/>
    </row>
    <row r="65" ht="45.75" customHeight="1" spans="1:10">
      <c r="A65" s="31" t="s">
        <v>68</v>
      </c>
      <c r="B65" s="31"/>
      <c r="C65" s="31"/>
      <c r="D65" s="31"/>
      <c r="E65" s="31"/>
      <c r="F65" s="31"/>
      <c r="G65" s="31"/>
      <c r="H65" s="31"/>
      <c r="I65" s="31"/>
      <c r="J65" s="31"/>
    </row>
    <row r="66" spans="1:1">
      <c r="A66" s="32" t="s">
        <v>69</v>
      </c>
    </row>
    <row r="67" spans="2:7">
      <c r="B67" s="33"/>
      <c r="C67" s="33"/>
      <c r="D67" s="33"/>
      <c r="E67" s="33"/>
      <c r="F67" s="33"/>
      <c r="G67" s="33"/>
    </row>
    <row r="68" spans="2:7">
      <c r="B68" s="33"/>
      <c r="C68" s="33"/>
      <c r="D68" s="33"/>
      <c r="E68" s="33"/>
      <c r="F68" s="33"/>
      <c r="G68" s="33"/>
    </row>
    <row r="69" spans="2:7">
      <c r="B69" s="33"/>
      <c r="C69" s="33"/>
      <c r="D69" s="33"/>
      <c r="E69" s="33"/>
      <c r="F69" s="33"/>
      <c r="G69" s="33"/>
    </row>
  </sheetData>
  <mergeCells count="6">
    <mergeCell ref="A1:J1"/>
    <mergeCell ref="B2:D2"/>
    <mergeCell ref="E2:G2"/>
    <mergeCell ref="H2:J2"/>
    <mergeCell ref="A65:J65"/>
    <mergeCell ref="A2:A3"/>
  </mergeCells>
  <conditionalFormatting sqref="B4:G5">
    <cfRule type="cellIs" dxfId="0" priority="6" operator="equal">
      <formula>0</formula>
    </cfRule>
  </conditionalFormatting>
  <conditionalFormatting sqref="H4:J5">
    <cfRule type="cellIs" dxfId="0" priority="5" operator="equal">
      <formula>0</formula>
    </cfRule>
  </conditionalFormatting>
  <conditionalFormatting sqref="B6:G7">
    <cfRule type="cellIs" dxfId="0" priority="4" operator="equal">
      <formula>0</formula>
    </cfRule>
  </conditionalFormatting>
  <conditionalFormatting sqref="H6:J7">
    <cfRule type="cellIs" dxfId="0" priority="3" operator="equal">
      <formula>0</formula>
    </cfRule>
  </conditionalFormatting>
  <conditionalFormatting sqref="B8:G59">
    <cfRule type="cellIs" dxfId="0" priority="2" operator="equal">
      <formula>0</formula>
    </cfRule>
  </conditionalFormatting>
  <conditionalFormatting sqref="H8:J59">
    <cfRule type="cellIs" dxfId="0" priority="1" operator="equal">
      <formula>0</formula>
    </cfRule>
  </conditionalFormatting>
  <printOptions horizontalCentered="1" verticalCentered="1"/>
  <pageMargins left="0.708661417322835" right="0.708661417322835" top="0.748031496062992" bottom="0.748031496062992" header="0.31496062992126" footer="0.31496062992126"/>
  <pageSetup paperSize="9" scale="53" orientation="portrait" verticalDpi="597"/>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U n k n o w n   D o c u m e n t   T y p e "   m a : c o n t e n t T y p e I D = " 0 x 0 1 0 1 0 4 "   m a : c o n t e n t T y p e V e r s i o n = " 0 "   m a : c o n t e n t T y p e D e s c r i p t i o n = " "   m a : c o n t e n t T y p e S c o p e = " "   m a : v e r s i o n I D = " 0 5 d 8 3 c e a a 0 b b d 2 e 3 b c 7 1 6 e 6 e 6 6 b d 8 5 7 a "   x m l n s : c t = " h t t p : / / s c h e m a s . m i c r o s o f t . c o m / o f f i c e / 2 0 0 6 / m e t a d a t a / c o n t e n t T y p e "   x m l n s : m a = " h t t p : / / s c h e m a s . m i c r o s o f t . c o m / o f f i c e / 2 0 0 6 / m e t a d a t a / p r o p e r t i e s / m e t a A t t r i b u t e s " >  
 < x s d : s c h e m a   t a r g e t N a m e s p a c e = " h t t p : / / s c h e m a s . m i c r o s o f t . c o m / o f f i c e / 2 0 0 6 / m e t a d a t a / p r o p e r t i e s "   m a : r o o t = " t r u e "   m a : f i e l d s I D = " b 3 d 6 9 f e 4 5 2 5 3 d 5 f f 1 4 7 b b 6 9 0 3 6 b 7 5 6 a 7 "   x m l n s : x s d = " h t t p : / / w w w . w 3 . o r g / 2 0 0 1 / X M L S c h e m a "   x m l n s : x s = " h t t p : / / w w w . w 3 . o r g / 2 0 0 1 / X M L S c h e m a "   x m l n s : p = " h t t p : / / s c h e m a s . m i c r o s o f t . c o m / o f f i c e / 2 0 0 6 / m e t a d a t a / p r o p e r t i e s " >  
 < x s d : e l e m e n t   n a m e = " p r o p e r t i e s " >  
 < x s d : c o m p l e x T y p e >  
 < x s d : s e q u e n c e >  
 < x s d : e l e m e n t   n a m e = " d o c u m e n t M a n a g e m e n t " >  
 < x s d : c o m p l e x T y p e >  
 < x s d : a l l / >  
 < / x s d : c o m p l e x T y p e >  
 < / x s d : e l e m e n t >  
 < / x s d : s e q u e n c e > 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m a : r e a d O n l y = " t r u e " / >  
 < x s d : e l e m e n t   r e f = " d c : t i t l e "   m i n O c c u r s = " 0 "   m a x O c c u r s = " 1 "   m a : i n d e x = " 3 " 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CC1067BE-C36D-4B93-9D8B-2D437155930A}">
  <ds:schemaRefs/>
</ds:datastoreItem>
</file>

<file path=customXml/itemProps2.xml><?xml version="1.0" encoding="utf-8"?>
<ds:datastoreItem xmlns:ds="http://schemas.openxmlformats.org/officeDocument/2006/customXml" ds:itemID="{4E8C3892-FF17-45EF-AC1F-458CEA46F299}">
  <ds:schemaRefs/>
</ds:datastoreItem>
</file>

<file path=customXml/itemProps3.xml><?xml version="1.0" encoding="utf-8"?>
<ds:datastoreItem xmlns:ds="http://schemas.openxmlformats.org/officeDocument/2006/customXml" ds:itemID="{D5B61B89-B4C3-4F6D-9767-E92F7670EB6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TÜM UÇAK</vt:lpstr>
      <vt:lpstr>YOLCU</vt:lpstr>
      <vt:lpstr>TİCARİ UÇAK</vt:lpstr>
      <vt:lpstr>YÜK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Sevil KAPLAN</dc:creator>
  <cp:lastModifiedBy>Şeyda</cp:lastModifiedBy>
  <dcterms:created xsi:type="dcterms:W3CDTF">2017-03-06T11:35:00Z</dcterms:created>
  <cp:lastPrinted>2021-02-04T11:26:00Z</cp:lastPrinted>
  <dcterms:modified xsi:type="dcterms:W3CDTF">2021-05-19T16:04:16Z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1033-11.2.0.9669</vt:lpwstr>
  </property>
</Properties>
</file>