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Data" sheetId="4" r:id="rId1"/>
    <sheet name="Meta" sheetId="2" r:id="rId2"/>
  </sheets>
  <calcPr calcId="152511"/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R25" i="4" l="1"/>
  <c r="Q25" i="4"/>
  <c r="P25" i="4"/>
  <c r="O25" i="4"/>
  <c r="S25" i="4" s="1"/>
  <c r="H25" i="4"/>
  <c r="G25" i="4"/>
  <c r="K25" i="4" s="1"/>
  <c r="F25" i="4"/>
  <c r="J25" i="4" s="1"/>
  <c r="E25" i="4"/>
  <c r="D25" i="4"/>
  <c r="C25" i="4"/>
  <c r="T24" i="4"/>
  <c r="S24" i="4"/>
  <c r="K24" i="4"/>
  <c r="J24" i="4"/>
  <c r="T23" i="4"/>
  <c r="S23" i="4"/>
  <c r="K23" i="4"/>
  <c r="J23" i="4"/>
  <c r="M23" i="4" s="1"/>
  <c r="N23" i="4" s="1"/>
  <c r="T22" i="4"/>
  <c r="S22" i="4"/>
  <c r="M22" i="4"/>
  <c r="N22" i="4" s="1"/>
  <c r="T21" i="4"/>
  <c r="S21" i="4"/>
  <c r="M21" i="4"/>
  <c r="N21" i="4" s="1"/>
  <c r="T20" i="4"/>
  <c r="S20" i="4"/>
  <c r="M20" i="4"/>
  <c r="N20" i="4" s="1"/>
  <c r="T19" i="4"/>
  <c r="S19" i="4"/>
  <c r="M19" i="4"/>
  <c r="N19" i="4" s="1"/>
  <c r="T18" i="4"/>
  <c r="S18" i="4"/>
  <c r="M18" i="4"/>
  <c r="N18" i="4" s="1"/>
  <c r="T17" i="4"/>
  <c r="S17" i="4"/>
  <c r="M17" i="4"/>
  <c r="N17" i="4" s="1"/>
  <c r="T16" i="4"/>
  <c r="S16" i="4"/>
  <c r="M16" i="4"/>
  <c r="N16" i="4" s="1"/>
  <c r="T15" i="4"/>
  <c r="S15" i="4"/>
  <c r="M15" i="4"/>
  <c r="N15" i="4" s="1"/>
  <c r="T14" i="4"/>
  <c r="S14" i="4"/>
  <c r="M14" i="4"/>
  <c r="N14" i="4" s="1"/>
  <c r="R13" i="4"/>
  <c r="Q13" i="4"/>
  <c r="P13" i="4"/>
  <c r="O13" i="4"/>
  <c r="H13" i="4"/>
  <c r="G13" i="4"/>
  <c r="K13" i="4" s="1"/>
  <c r="F13" i="4"/>
  <c r="J13" i="4" s="1"/>
  <c r="E13" i="4"/>
  <c r="D13" i="4"/>
  <c r="C13" i="4"/>
  <c r="T12" i="4"/>
  <c r="S12" i="4"/>
  <c r="K12" i="4"/>
  <c r="J12" i="4"/>
  <c r="M12" i="4" s="1"/>
  <c r="N12" i="4" s="1"/>
  <c r="T11" i="4"/>
  <c r="S11" i="4"/>
  <c r="K11" i="4"/>
  <c r="J11" i="4"/>
  <c r="M11" i="4" s="1"/>
  <c r="N11" i="4" s="1"/>
  <c r="T10" i="4"/>
  <c r="S10" i="4"/>
  <c r="M10" i="4"/>
  <c r="N10" i="4" s="1"/>
  <c r="T9" i="4"/>
  <c r="S9" i="4"/>
  <c r="M9" i="4"/>
  <c r="N9" i="4" s="1"/>
  <c r="T8" i="4"/>
  <c r="S8" i="4"/>
  <c r="M8" i="4"/>
  <c r="N8" i="4" s="1"/>
  <c r="T7" i="4"/>
  <c r="S7" i="4"/>
  <c r="M7" i="4"/>
  <c r="N7" i="4" s="1"/>
  <c r="T6" i="4"/>
  <c r="S6" i="4"/>
  <c r="M6" i="4"/>
  <c r="N6" i="4" s="1"/>
  <c r="T5" i="4"/>
  <c r="S5" i="4"/>
  <c r="M5" i="4"/>
  <c r="N5" i="4" s="1"/>
  <c r="T4" i="4"/>
  <c r="S4" i="4"/>
  <c r="M4" i="4"/>
  <c r="N4" i="4" s="1"/>
  <c r="T3" i="4"/>
  <c r="S3" i="4"/>
  <c r="M3" i="4"/>
  <c r="N3" i="4" s="1"/>
  <c r="T2" i="4"/>
  <c r="S2" i="4"/>
  <c r="M2" i="4"/>
  <c r="N2" i="4" s="1"/>
  <c r="L24" i="4" l="1"/>
  <c r="T25" i="4"/>
  <c r="L11" i="4"/>
  <c r="S13" i="4"/>
  <c r="T13" i="4"/>
  <c r="L12" i="4"/>
  <c r="L23" i="4"/>
  <c r="M24" i="4"/>
  <c r="N24" i="4" s="1"/>
  <c r="M13" i="4"/>
  <c r="N13" i="4" s="1"/>
  <c r="L13" i="4"/>
  <c r="L25" i="4"/>
  <c r="M25" i="4"/>
  <c r="N25" i="4" s="1"/>
</calcChain>
</file>

<file path=xl/sharedStrings.xml><?xml version="1.0" encoding="utf-8"?>
<sst xmlns="http://schemas.openxmlformats.org/spreadsheetml/2006/main" count="32" uniqueCount="31">
  <si>
    <t>ADF</t>
  </si>
  <si>
    <t>NDF</t>
  </si>
  <si>
    <t>K</t>
  </si>
  <si>
    <t>P</t>
  </si>
  <si>
    <t>ADP</t>
  </si>
  <si>
    <t>Ca</t>
  </si>
  <si>
    <t>Mg</t>
  </si>
  <si>
    <t>Ca/P</t>
  </si>
  <si>
    <t>K/(Ca+Mg)</t>
  </si>
  <si>
    <t>L. rotundifolius subsp. miniatus</t>
  </si>
  <si>
    <t>L. roseus</t>
  </si>
  <si>
    <t>L. czeczottianus</t>
  </si>
  <si>
    <t>L. pratensis</t>
  </si>
  <si>
    <t>DDM (Digestible Dry Matter)</t>
  </si>
  <si>
    <t>DMI (Dry Matter Intake)</t>
  </si>
  <si>
    <t>RFV (Relative Feed Value)</t>
  </si>
  <si>
    <t>DDM</t>
  </si>
  <si>
    <t>DMI</t>
  </si>
  <si>
    <t>RFV</t>
  </si>
  <si>
    <t>DE</t>
  </si>
  <si>
    <t>ME</t>
  </si>
  <si>
    <t>Species</t>
  </si>
  <si>
    <t>CAR- - Crude Ash Rate</t>
  </si>
  <si>
    <t>DMR - Dry Matter Rate</t>
  </si>
  <si>
    <t>CPR - Crude Protein Rate</t>
  </si>
  <si>
    <t>CAR</t>
  </si>
  <si>
    <t>DMR</t>
  </si>
  <si>
    <t>CPR</t>
  </si>
  <si>
    <t>Hmcl - Hemicellulose</t>
  </si>
  <si>
    <t>Hmcl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</si>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</sst>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130" zoomScaleNormal="130" workbookViewId="0">
      <selection activeCell="G14" sqref="G14"/>
    </sheetView>
  </sheetViews>
  <sheetFormatPr defaultRowHeight="15" x14ac:dyDescent="0.25"/>
  <cols>
    <col min="1" max="1" width="7.7109375" bestFit="1" customWidth="1"/>
    <col min="2" max="2" width="5.5703125" bestFit="1" customWidth="1"/>
    <col min="3" max="3" width="6.5703125" bestFit="1" customWidth="1"/>
  </cols>
  <sheetData>
    <row r="1" spans="1:20" x14ac:dyDescent="0.25">
      <c r="A1" s="1" t="s">
        <v>21</v>
      </c>
      <c r="B1" s="1" t="s">
        <v>30</v>
      </c>
      <c r="C1" s="3" t="s">
        <v>25</v>
      </c>
      <c r="D1" s="2" t="s">
        <v>26</v>
      </c>
      <c r="E1" s="2" t="s">
        <v>27</v>
      </c>
      <c r="F1" s="2" t="s">
        <v>0</v>
      </c>
      <c r="G1" s="2" t="s">
        <v>1</v>
      </c>
      <c r="H1" s="2" t="s">
        <v>4</v>
      </c>
      <c r="I1" s="2" t="s">
        <v>29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3</v>
      </c>
      <c r="P1" s="2" t="s">
        <v>2</v>
      </c>
      <c r="Q1" s="2" t="s">
        <v>5</v>
      </c>
      <c r="R1" s="2" t="s">
        <v>6</v>
      </c>
      <c r="S1" s="2" t="s">
        <v>7</v>
      </c>
      <c r="T1" s="2" t="s">
        <v>8</v>
      </c>
    </row>
    <row r="2" spans="1:20" x14ac:dyDescent="0.25">
      <c r="A2" s="2">
        <v>1</v>
      </c>
      <c r="B2" s="5">
        <v>1</v>
      </c>
      <c r="C2" s="4">
        <v>7.4074074074074137</v>
      </c>
      <c r="D2" s="6">
        <v>96.85</v>
      </c>
      <c r="E2" s="6">
        <v>7.65</v>
      </c>
      <c r="F2" s="6">
        <v>41.28</v>
      </c>
      <c r="G2" s="6">
        <v>65.33</v>
      </c>
      <c r="H2" s="6">
        <v>1.43</v>
      </c>
      <c r="I2" s="6">
        <f>G2-F2</f>
        <v>24.049999999999997</v>
      </c>
      <c r="J2" s="6">
        <v>56.47</v>
      </c>
      <c r="K2" s="6">
        <v>1.92</v>
      </c>
      <c r="L2" s="6">
        <v>74.22</v>
      </c>
      <c r="M2" s="6">
        <f>0.27+(0.0428*J2)</f>
        <v>2.6869159999999996</v>
      </c>
      <c r="N2" s="6">
        <f>0.821*M2</f>
        <v>2.2059580359999997</v>
      </c>
      <c r="O2" s="6">
        <v>0.19</v>
      </c>
      <c r="P2" s="6">
        <v>0.37</v>
      </c>
      <c r="Q2" s="6">
        <v>1.93</v>
      </c>
      <c r="R2" s="6">
        <v>0.4</v>
      </c>
      <c r="S2" s="4">
        <f>Q2/O2</f>
        <v>10.157894736842104</v>
      </c>
      <c r="T2" s="4">
        <f>P2/(Q2+R2)</f>
        <v>0.15879828326180256</v>
      </c>
    </row>
    <row r="3" spans="1:20" x14ac:dyDescent="0.25">
      <c r="A3" s="2">
        <v>1</v>
      </c>
      <c r="B3" s="5">
        <v>1</v>
      </c>
      <c r="C3" s="4">
        <v>7.48</v>
      </c>
      <c r="D3" s="6">
        <v>98.21</v>
      </c>
      <c r="E3" s="6">
        <v>9.4700000000000006</v>
      </c>
      <c r="F3" s="6">
        <v>44</v>
      </c>
      <c r="G3" s="6">
        <v>68.209999999999994</v>
      </c>
      <c r="H3" s="6">
        <v>1.48</v>
      </c>
      <c r="I3" s="6">
        <f t="shared" ref="I3:I25" si="0">G3-F3</f>
        <v>24.209999999999994</v>
      </c>
      <c r="J3" s="6">
        <v>53.25</v>
      </c>
      <c r="K3" s="6">
        <v>2.02</v>
      </c>
      <c r="L3" s="6">
        <v>77.31</v>
      </c>
      <c r="M3" s="6">
        <f t="shared" ref="M3:M25" si="1">0.27+(0.0428*J3)</f>
        <v>2.5490999999999997</v>
      </c>
      <c r="N3" s="6">
        <f t="shared" ref="N3:N25" si="2">0.821*M3</f>
        <v>2.0928110999999996</v>
      </c>
      <c r="O3" s="6">
        <v>0.2</v>
      </c>
      <c r="P3" s="6">
        <v>0.4</v>
      </c>
      <c r="Q3" s="6">
        <v>1.89</v>
      </c>
      <c r="R3" s="6">
        <v>0.43</v>
      </c>
      <c r="S3" s="4">
        <f t="shared" ref="S3:S25" si="3">Q3/O3</f>
        <v>9.4499999999999993</v>
      </c>
      <c r="T3" s="4">
        <f t="shared" ref="T3:T25" si="4">P3/(Q3+R3)</f>
        <v>0.17241379310344829</v>
      </c>
    </row>
    <row r="4" spans="1:20" x14ac:dyDescent="0.25">
      <c r="A4" s="2">
        <v>1</v>
      </c>
      <c r="B4" s="5">
        <v>1</v>
      </c>
      <c r="C4" s="4">
        <v>7.34</v>
      </c>
      <c r="D4" s="6">
        <v>97.89</v>
      </c>
      <c r="E4" s="6">
        <v>9.58</v>
      </c>
      <c r="F4" s="6">
        <v>45.4</v>
      </c>
      <c r="G4" s="6">
        <v>69.95</v>
      </c>
      <c r="H4" s="6">
        <v>1.53</v>
      </c>
      <c r="I4" s="6">
        <f t="shared" si="0"/>
        <v>24.550000000000004</v>
      </c>
      <c r="J4" s="6">
        <v>55.18</v>
      </c>
      <c r="K4" s="6">
        <v>1.37</v>
      </c>
      <c r="L4" s="6">
        <v>74.62</v>
      </c>
      <c r="M4" s="6">
        <f t="shared" si="1"/>
        <v>2.631704</v>
      </c>
      <c r="N4" s="6">
        <f t="shared" si="2"/>
        <v>2.1606289839999997</v>
      </c>
      <c r="O4" s="6">
        <v>0.21</v>
      </c>
      <c r="P4" s="6">
        <v>0.43</v>
      </c>
      <c r="Q4" s="6">
        <v>1.85</v>
      </c>
      <c r="R4" s="6">
        <v>0.46</v>
      </c>
      <c r="S4" s="4">
        <f t="shared" si="3"/>
        <v>8.8095238095238102</v>
      </c>
      <c r="T4" s="4">
        <f t="shared" si="4"/>
        <v>0.18614718614718614</v>
      </c>
    </row>
    <row r="5" spans="1:20" x14ac:dyDescent="0.25">
      <c r="A5" s="2">
        <v>2</v>
      </c>
      <c r="B5" s="5">
        <v>1</v>
      </c>
      <c r="C5" s="4">
        <v>3.9215686274509838</v>
      </c>
      <c r="D5" s="6">
        <v>93.31</v>
      </c>
      <c r="E5" s="6">
        <v>13.28</v>
      </c>
      <c r="F5" s="6">
        <v>48.17</v>
      </c>
      <c r="G5" s="6">
        <v>69.569999999999993</v>
      </c>
      <c r="H5" s="6">
        <v>1.39</v>
      </c>
      <c r="I5" s="6">
        <f t="shared" si="0"/>
        <v>21.399999999999991</v>
      </c>
      <c r="J5" s="6">
        <v>51.24</v>
      </c>
      <c r="K5" s="6">
        <v>1.83</v>
      </c>
      <c r="L5" s="6">
        <v>65.37</v>
      </c>
      <c r="M5" s="6">
        <f t="shared" si="1"/>
        <v>2.4630719999999999</v>
      </c>
      <c r="N5" s="6">
        <f t="shared" si="2"/>
        <v>2.0221821119999999</v>
      </c>
      <c r="O5" s="6">
        <v>0.19</v>
      </c>
      <c r="P5" s="6">
        <v>0.41</v>
      </c>
      <c r="Q5" s="6">
        <v>1.51</v>
      </c>
      <c r="R5" s="6">
        <v>0.28999999999999998</v>
      </c>
      <c r="S5" s="4">
        <f t="shared" si="3"/>
        <v>7.9473684210526319</v>
      </c>
      <c r="T5" s="4">
        <f t="shared" si="4"/>
        <v>0.22777777777777775</v>
      </c>
    </row>
    <row r="6" spans="1:20" x14ac:dyDescent="0.25">
      <c r="A6" s="2">
        <v>2</v>
      </c>
      <c r="B6" s="5">
        <v>1</v>
      </c>
      <c r="C6" s="4">
        <v>3.78</v>
      </c>
      <c r="D6" s="6">
        <v>92.54</v>
      </c>
      <c r="E6" s="6">
        <v>14.97</v>
      </c>
      <c r="F6" s="6">
        <v>51.32</v>
      </c>
      <c r="G6" s="6">
        <v>66.290000000000006</v>
      </c>
      <c r="H6" s="6">
        <v>1.42</v>
      </c>
      <c r="I6" s="6">
        <f t="shared" si="0"/>
        <v>14.970000000000006</v>
      </c>
      <c r="J6" s="6">
        <v>50.87</v>
      </c>
      <c r="K6" s="6">
        <v>1.87</v>
      </c>
      <c r="L6" s="6">
        <v>69.260000000000005</v>
      </c>
      <c r="M6" s="6">
        <f t="shared" si="1"/>
        <v>2.4472359999999997</v>
      </c>
      <c r="N6" s="6">
        <f t="shared" si="2"/>
        <v>2.0091807559999997</v>
      </c>
      <c r="O6" s="6">
        <v>0.21</v>
      </c>
      <c r="P6" s="6">
        <v>0.44</v>
      </c>
      <c r="Q6" s="6">
        <v>1.46</v>
      </c>
      <c r="R6" s="6">
        <v>0.31</v>
      </c>
      <c r="S6" s="4">
        <f t="shared" si="3"/>
        <v>6.9523809523809526</v>
      </c>
      <c r="T6" s="4">
        <f t="shared" si="4"/>
        <v>0.24858757062146891</v>
      </c>
    </row>
    <row r="7" spans="1:20" x14ac:dyDescent="0.25">
      <c r="A7" s="2">
        <v>2</v>
      </c>
      <c r="B7" s="5">
        <v>1</v>
      </c>
      <c r="C7" s="4">
        <v>4.0599999999999996</v>
      </c>
      <c r="D7" s="6">
        <v>97.65</v>
      </c>
      <c r="E7" s="6">
        <v>16.989999999999998</v>
      </c>
      <c r="F7" s="6">
        <v>47.87</v>
      </c>
      <c r="G7" s="6">
        <v>70.75</v>
      </c>
      <c r="H7" s="6">
        <v>1.45</v>
      </c>
      <c r="I7" s="6">
        <f t="shared" si="0"/>
        <v>22.880000000000003</v>
      </c>
      <c r="J7" s="6">
        <v>49.8</v>
      </c>
      <c r="K7" s="6">
        <v>1.53</v>
      </c>
      <c r="L7" s="6">
        <v>70.55</v>
      </c>
      <c r="M7" s="6">
        <f t="shared" si="1"/>
        <v>2.4014399999999996</v>
      </c>
      <c r="N7" s="6">
        <f t="shared" si="2"/>
        <v>1.9715822399999996</v>
      </c>
      <c r="O7" s="6">
        <v>0.23</v>
      </c>
      <c r="P7" s="6">
        <v>0.47</v>
      </c>
      <c r="Q7" s="6">
        <v>1.41</v>
      </c>
      <c r="R7" s="6">
        <v>0.33</v>
      </c>
      <c r="S7" s="4">
        <f t="shared" si="3"/>
        <v>6.1304347826086953</v>
      </c>
      <c r="T7" s="4">
        <f t="shared" si="4"/>
        <v>0.27011494252873564</v>
      </c>
    </row>
    <row r="8" spans="1:20" x14ac:dyDescent="0.25">
      <c r="A8" s="2">
        <v>3</v>
      </c>
      <c r="B8" s="5">
        <v>1</v>
      </c>
      <c r="C8" s="4">
        <v>6.8627450980392437</v>
      </c>
      <c r="D8" s="6">
        <v>93.22</v>
      </c>
      <c r="E8" s="6">
        <v>18.52</v>
      </c>
      <c r="F8" s="6">
        <v>40.32</v>
      </c>
      <c r="G8" s="6">
        <v>65.39</v>
      </c>
      <c r="H8" s="6">
        <v>2</v>
      </c>
      <c r="I8" s="6">
        <f t="shared" si="0"/>
        <v>25.07</v>
      </c>
      <c r="J8" s="6">
        <v>54.19</v>
      </c>
      <c r="K8" s="6">
        <v>1.63</v>
      </c>
      <c r="L8" s="6">
        <v>79.44</v>
      </c>
      <c r="M8" s="6">
        <f t="shared" si="1"/>
        <v>2.5893319999999997</v>
      </c>
      <c r="N8" s="6">
        <f t="shared" si="2"/>
        <v>2.1258415719999997</v>
      </c>
      <c r="O8" s="6">
        <v>0.21</v>
      </c>
      <c r="P8" s="6">
        <v>1.41</v>
      </c>
      <c r="Q8" s="6">
        <v>1.67</v>
      </c>
      <c r="R8" s="6">
        <v>0.32</v>
      </c>
      <c r="S8" s="4">
        <f t="shared" si="3"/>
        <v>7.9523809523809526</v>
      </c>
      <c r="T8" s="4">
        <f t="shared" si="4"/>
        <v>0.70854271356783916</v>
      </c>
    </row>
    <row r="9" spans="1:20" x14ac:dyDescent="0.25">
      <c r="A9" s="2">
        <v>3</v>
      </c>
      <c r="B9" s="5">
        <v>1</v>
      </c>
      <c r="C9" s="4">
        <v>6.56</v>
      </c>
      <c r="D9" s="6">
        <v>89.15</v>
      </c>
      <c r="E9" s="6">
        <v>16.27</v>
      </c>
      <c r="F9" s="6">
        <v>44.21</v>
      </c>
      <c r="G9" s="6">
        <v>68.45</v>
      </c>
      <c r="H9" s="6">
        <v>2.02</v>
      </c>
      <c r="I9" s="6">
        <f t="shared" si="0"/>
        <v>24.240000000000002</v>
      </c>
      <c r="J9" s="6">
        <v>57.34</v>
      </c>
      <c r="K9" s="6">
        <v>1.84</v>
      </c>
      <c r="L9" s="6">
        <v>77.650000000000006</v>
      </c>
      <c r="M9" s="6">
        <f t="shared" si="1"/>
        <v>2.7241520000000001</v>
      </c>
      <c r="N9" s="6">
        <f t="shared" si="2"/>
        <v>2.2365287920000001</v>
      </c>
      <c r="O9" s="6">
        <v>0.19</v>
      </c>
      <c r="P9" s="6">
        <v>1.37</v>
      </c>
      <c r="Q9" s="6">
        <v>1.71</v>
      </c>
      <c r="R9" s="6">
        <v>0.28999999999999998</v>
      </c>
      <c r="S9" s="4">
        <f t="shared" si="3"/>
        <v>9</v>
      </c>
      <c r="T9" s="4">
        <f t="shared" si="4"/>
        <v>0.68500000000000005</v>
      </c>
    </row>
    <row r="10" spans="1:20" x14ac:dyDescent="0.25">
      <c r="A10" s="2">
        <v>3</v>
      </c>
      <c r="B10" s="5">
        <v>1</v>
      </c>
      <c r="C10" s="4">
        <v>7.16</v>
      </c>
      <c r="D10" s="6">
        <v>92.67</v>
      </c>
      <c r="E10" s="6">
        <v>16.27</v>
      </c>
      <c r="F10" s="6">
        <v>41.5</v>
      </c>
      <c r="G10" s="6">
        <v>65.87</v>
      </c>
      <c r="H10" s="6">
        <v>2.04</v>
      </c>
      <c r="I10" s="6">
        <f t="shared" si="0"/>
        <v>24.370000000000005</v>
      </c>
      <c r="J10" s="6">
        <v>56.99</v>
      </c>
      <c r="K10" s="6">
        <v>1.94</v>
      </c>
      <c r="L10" s="6">
        <v>78.400000000000006</v>
      </c>
      <c r="M10" s="6">
        <f t="shared" si="1"/>
        <v>2.7091720000000001</v>
      </c>
      <c r="N10" s="6">
        <f t="shared" si="2"/>
        <v>2.2242302120000002</v>
      </c>
      <c r="O10" s="6">
        <v>0.17</v>
      </c>
      <c r="P10" s="6">
        <v>1.33</v>
      </c>
      <c r="Q10" s="6">
        <v>1.75</v>
      </c>
      <c r="R10" s="6">
        <v>0.26</v>
      </c>
      <c r="S10" s="4">
        <f t="shared" si="3"/>
        <v>10.294117647058822</v>
      </c>
      <c r="T10" s="4">
        <f t="shared" si="4"/>
        <v>0.66169154228855731</v>
      </c>
    </row>
    <row r="11" spans="1:20" x14ac:dyDescent="0.25">
      <c r="A11" s="2">
        <v>4</v>
      </c>
      <c r="B11" s="5">
        <v>1</v>
      </c>
      <c r="C11" s="4">
        <v>12.9</v>
      </c>
      <c r="D11" s="6">
        <v>91.15</v>
      </c>
      <c r="E11" s="6">
        <v>19.100000000000001</v>
      </c>
      <c r="F11" s="6">
        <v>37.43</v>
      </c>
      <c r="G11" s="6">
        <v>59.18</v>
      </c>
      <c r="H11" s="6">
        <v>1.21</v>
      </c>
      <c r="I11" s="6">
        <f t="shared" si="0"/>
        <v>21.75</v>
      </c>
      <c r="J11" s="6">
        <f>88.9-(0.779*F11)</f>
        <v>59.74203</v>
      </c>
      <c r="K11" s="6">
        <f>120/G11</f>
        <v>2.0277120648867859</v>
      </c>
      <c r="L11" s="6">
        <f>(J11*K11)/1.29</f>
        <v>93.906693807618836</v>
      </c>
      <c r="M11" s="6">
        <f t="shared" si="1"/>
        <v>2.8269588839999997</v>
      </c>
      <c r="N11" s="6">
        <f t="shared" si="2"/>
        <v>2.3209332437639998</v>
      </c>
      <c r="O11">
        <v>0.28000000000000003</v>
      </c>
      <c r="P11">
        <v>2.02</v>
      </c>
      <c r="Q11">
        <v>1.69</v>
      </c>
      <c r="R11">
        <v>0.23</v>
      </c>
      <c r="S11" s="4">
        <f t="shared" si="3"/>
        <v>6.0357142857142847</v>
      </c>
      <c r="T11" s="4">
        <f t="shared" si="4"/>
        <v>1.0520833333333335</v>
      </c>
    </row>
    <row r="12" spans="1:20" x14ac:dyDescent="0.25">
      <c r="A12" s="2">
        <v>4</v>
      </c>
      <c r="B12" s="5">
        <v>1</v>
      </c>
      <c r="C12" s="4">
        <v>13.86</v>
      </c>
      <c r="D12" s="6">
        <v>90.95</v>
      </c>
      <c r="E12" s="6">
        <v>20.29</v>
      </c>
      <c r="F12" s="6">
        <v>35.06</v>
      </c>
      <c r="G12" s="6">
        <v>60.77</v>
      </c>
      <c r="H12" s="6">
        <v>1.25</v>
      </c>
      <c r="I12" s="6">
        <f t="shared" si="0"/>
        <v>25.71</v>
      </c>
      <c r="J12" s="6">
        <f t="shared" ref="J12:J13" si="5">88.9-(0.779*F12)</f>
        <v>61.588260000000005</v>
      </c>
      <c r="K12" s="6">
        <f t="shared" ref="K12:K13" si="6">120/G12</f>
        <v>1.9746585486259667</v>
      </c>
      <c r="L12" s="6">
        <f t="shared" ref="L12:L13" si="7">(J12*K12)/1.29</f>
        <v>94.275801631006729</v>
      </c>
      <c r="M12" s="6">
        <f t="shared" si="1"/>
        <v>2.9059775280000002</v>
      </c>
      <c r="N12" s="6">
        <f t="shared" si="2"/>
        <v>2.3858075504879999</v>
      </c>
      <c r="O12">
        <v>0.3</v>
      </c>
      <c r="P12">
        <v>1.99</v>
      </c>
      <c r="Q12">
        <v>1.62</v>
      </c>
      <c r="R12">
        <v>0.26</v>
      </c>
      <c r="S12" s="4">
        <f t="shared" si="3"/>
        <v>5.4</v>
      </c>
      <c r="T12" s="4">
        <f t="shared" si="4"/>
        <v>1.0585106382978722</v>
      </c>
    </row>
    <row r="13" spans="1:20" x14ac:dyDescent="0.25">
      <c r="A13" s="2">
        <v>4</v>
      </c>
      <c r="B13" s="5">
        <v>1</v>
      </c>
      <c r="C13" s="4">
        <f>3*C12-(C12+C11)</f>
        <v>14.82</v>
      </c>
      <c r="D13" s="4">
        <f t="shared" ref="D13:R13" si="8">3*D12-(D12+D11)</f>
        <v>90.75</v>
      </c>
      <c r="E13" s="4">
        <f t="shared" si="8"/>
        <v>21.479999999999997</v>
      </c>
      <c r="F13" s="4">
        <f t="shared" si="8"/>
        <v>32.69</v>
      </c>
      <c r="G13" s="4">
        <f t="shared" si="8"/>
        <v>62.36</v>
      </c>
      <c r="H13" s="4">
        <f t="shared" si="8"/>
        <v>1.29</v>
      </c>
      <c r="I13" s="6">
        <f>G13-F13</f>
        <v>29.67</v>
      </c>
      <c r="J13" s="6">
        <f t="shared" si="5"/>
        <v>63.434490000000011</v>
      </c>
      <c r="K13" s="6">
        <f t="shared" si="6"/>
        <v>1.9243104554201411</v>
      </c>
      <c r="L13" s="6">
        <f t="shared" si="7"/>
        <v>94.62608708623597</v>
      </c>
      <c r="M13" s="6">
        <f t="shared" si="1"/>
        <v>2.9849961720000002</v>
      </c>
      <c r="N13" s="6">
        <f t="shared" si="2"/>
        <v>2.4506818572119999</v>
      </c>
      <c r="O13" s="4">
        <f t="shared" si="8"/>
        <v>0.31999999999999984</v>
      </c>
      <c r="P13" s="4">
        <f t="shared" si="8"/>
        <v>1.96</v>
      </c>
      <c r="Q13" s="4">
        <f t="shared" si="8"/>
        <v>1.5500000000000003</v>
      </c>
      <c r="R13" s="4">
        <f t="shared" si="8"/>
        <v>0.29000000000000004</v>
      </c>
      <c r="S13" s="4">
        <f t="shared" si="3"/>
        <v>4.8437500000000036</v>
      </c>
      <c r="T13" s="4">
        <f t="shared" si="4"/>
        <v>1.0652173913043477</v>
      </c>
    </row>
    <row r="14" spans="1:20" x14ac:dyDescent="0.25">
      <c r="A14" s="2">
        <v>1</v>
      </c>
      <c r="B14" s="5">
        <v>2</v>
      </c>
      <c r="C14" s="4">
        <v>7.25</v>
      </c>
      <c r="D14" s="6">
        <v>93.28</v>
      </c>
      <c r="E14" s="6">
        <v>13.35</v>
      </c>
      <c r="F14" s="6">
        <v>53.22</v>
      </c>
      <c r="G14" s="6">
        <v>59.67</v>
      </c>
      <c r="H14" s="6">
        <v>1.45</v>
      </c>
      <c r="I14" s="6">
        <f>G14-F14</f>
        <v>6.4500000000000028</v>
      </c>
      <c r="J14" s="6">
        <v>43.92</v>
      </c>
      <c r="K14" s="6">
        <v>2.11</v>
      </c>
      <c r="L14" s="6">
        <v>73.56</v>
      </c>
      <c r="M14" s="6">
        <f t="shared" si="1"/>
        <v>2.1497760000000001</v>
      </c>
      <c r="N14" s="6">
        <f t="shared" si="2"/>
        <v>1.764966096</v>
      </c>
      <c r="O14" s="6">
        <v>0.24</v>
      </c>
      <c r="P14" s="6">
        <v>0.46</v>
      </c>
      <c r="Q14" s="6">
        <v>1.73</v>
      </c>
      <c r="R14" s="6">
        <v>0.37</v>
      </c>
      <c r="S14" s="4">
        <f t="shared" si="3"/>
        <v>7.2083333333333339</v>
      </c>
      <c r="T14" s="4">
        <f t="shared" si="4"/>
        <v>0.21904761904761905</v>
      </c>
    </row>
    <row r="15" spans="1:20" x14ac:dyDescent="0.25">
      <c r="A15" s="2">
        <v>1</v>
      </c>
      <c r="B15" s="5">
        <v>2</v>
      </c>
      <c r="C15" s="4">
        <v>7.34</v>
      </c>
      <c r="D15" s="6">
        <v>95.42</v>
      </c>
      <c r="E15" s="6">
        <v>11.8</v>
      </c>
      <c r="F15" s="6">
        <v>50.24</v>
      </c>
      <c r="G15" s="6">
        <v>63.19</v>
      </c>
      <c r="H15" s="6">
        <v>1.43</v>
      </c>
      <c r="I15" s="9">
        <f t="shared" si="0"/>
        <v>12.949999999999996</v>
      </c>
      <c r="J15" s="6">
        <v>48.11</v>
      </c>
      <c r="K15" s="6">
        <v>1.8</v>
      </c>
      <c r="L15" s="6">
        <v>68.260000000000005</v>
      </c>
      <c r="M15" s="6">
        <f t="shared" si="1"/>
        <v>2.3291079999999997</v>
      </c>
      <c r="N15" s="6">
        <f t="shared" si="2"/>
        <v>1.9121976679999997</v>
      </c>
      <c r="O15" s="6">
        <v>0.22</v>
      </c>
      <c r="P15" s="6">
        <v>0.43</v>
      </c>
      <c r="Q15" s="6">
        <v>1.84</v>
      </c>
      <c r="R15" s="6">
        <v>0.4</v>
      </c>
      <c r="S15" s="4">
        <f t="shared" si="3"/>
        <v>8.3636363636363633</v>
      </c>
      <c r="T15" s="4">
        <f t="shared" si="4"/>
        <v>0.1919642857142857</v>
      </c>
    </row>
    <row r="16" spans="1:20" x14ac:dyDescent="0.25">
      <c r="A16" s="2">
        <v>1</v>
      </c>
      <c r="B16" s="5">
        <v>2</v>
      </c>
      <c r="C16" s="4">
        <v>7.16</v>
      </c>
      <c r="D16" s="6">
        <v>94.17</v>
      </c>
      <c r="E16" s="6">
        <v>13.55</v>
      </c>
      <c r="F16" s="6">
        <v>54.34</v>
      </c>
      <c r="G16" s="6">
        <v>63.77</v>
      </c>
      <c r="H16" s="6">
        <v>1.41</v>
      </c>
      <c r="I16" s="9">
        <f t="shared" si="0"/>
        <v>9.43</v>
      </c>
      <c r="J16" s="6">
        <v>51.74</v>
      </c>
      <c r="K16" s="6">
        <v>1.88</v>
      </c>
      <c r="L16" s="6">
        <v>73.17</v>
      </c>
      <c r="M16" s="6">
        <f t="shared" si="1"/>
        <v>2.4844719999999998</v>
      </c>
      <c r="N16" s="6">
        <f t="shared" si="2"/>
        <v>2.0397515119999996</v>
      </c>
      <c r="O16" s="6">
        <v>0.2</v>
      </c>
      <c r="P16" s="6">
        <v>0.4</v>
      </c>
      <c r="Q16" s="6">
        <v>1.95</v>
      </c>
      <c r="R16" s="6">
        <v>0.43</v>
      </c>
      <c r="S16" s="4">
        <f t="shared" si="3"/>
        <v>9.75</v>
      </c>
      <c r="T16" s="4">
        <f t="shared" si="4"/>
        <v>0.16806722689075632</v>
      </c>
    </row>
    <row r="17" spans="1:20" x14ac:dyDescent="0.25">
      <c r="A17" s="2">
        <v>2</v>
      </c>
      <c r="B17" s="5">
        <v>2</v>
      </c>
      <c r="C17" s="4">
        <v>3.69</v>
      </c>
      <c r="D17" s="6">
        <v>94.51</v>
      </c>
      <c r="E17" s="6">
        <v>11.24</v>
      </c>
      <c r="F17" s="6">
        <v>44.28</v>
      </c>
      <c r="G17" s="6">
        <v>69.569999999999993</v>
      </c>
      <c r="H17" s="6">
        <v>1.43</v>
      </c>
      <c r="I17" s="6">
        <f t="shared" si="0"/>
        <v>25.289999999999992</v>
      </c>
      <c r="J17" s="6">
        <v>56.28</v>
      </c>
      <c r="K17" s="6">
        <v>1.65</v>
      </c>
      <c r="L17" s="6">
        <v>73.22</v>
      </c>
      <c r="M17" s="6">
        <f t="shared" si="1"/>
        <v>2.6787839999999998</v>
      </c>
      <c r="N17" s="6">
        <f t="shared" si="2"/>
        <v>2.1992816639999999</v>
      </c>
      <c r="O17" s="6">
        <v>0.23</v>
      </c>
      <c r="P17" s="6">
        <v>0.44</v>
      </c>
      <c r="Q17" s="6">
        <v>1.46</v>
      </c>
      <c r="R17" s="6">
        <v>0.36</v>
      </c>
      <c r="S17" s="4">
        <f t="shared" si="3"/>
        <v>6.3478260869565215</v>
      </c>
      <c r="T17" s="4">
        <f t="shared" si="4"/>
        <v>0.24175824175824179</v>
      </c>
    </row>
    <row r="18" spans="1:20" x14ac:dyDescent="0.25">
      <c r="A18" s="2">
        <v>2</v>
      </c>
      <c r="B18" s="5">
        <v>2</v>
      </c>
      <c r="C18" s="4">
        <v>3.83</v>
      </c>
      <c r="D18" s="6">
        <v>94.02</v>
      </c>
      <c r="E18" s="6">
        <v>13.65</v>
      </c>
      <c r="F18" s="6">
        <v>47.19</v>
      </c>
      <c r="G18" s="6">
        <v>72.11</v>
      </c>
      <c r="H18" s="6">
        <v>1.39</v>
      </c>
      <c r="I18" s="6">
        <f t="shared" si="0"/>
        <v>24.92</v>
      </c>
      <c r="J18" s="6">
        <v>51.14</v>
      </c>
      <c r="K18" s="6">
        <v>1.91</v>
      </c>
      <c r="L18" s="6">
        <v>68.19</v>
      </c>
      <c r="M18" s="6">
        <f t="shared" si="1"/>
        <v>2.4587919999999999</v>
      </c>
      <c r="N18" s="6">
        <f t="shared" si="2"/>
        <v>2.0186682319999996</v>
      </c>
      <c r="O18" s="6">
        <v>0.2</v>
      </c>
      <c r="P18" s="6">
        <v>0.46</v>
      </c>
      <c r="Q18" s="6">
        <v>1.51</v>
      </c>
      <c r="R18" s="6">
        <v>0.33</v>
      </c>
      <c r="S18" s="4">
        <f t="shared" si="3"/>
        <v>7.55</v>
      </c>
      <c r="T18" s="4">
        <f t="shared" si="4"/>
        <v>0.25</v>
      </c>
    </row>
    <row r="19" spans="1:20" x14ac:dyDescent="0.25">
      <c r="A19" s="2">
        <v>2</v>
      </c>
      <c r="B19" s="5">
        <v>2</v>
      </c>
      <c r="C19" s="4">
        <v>3.55</v>
      </c>
      <c r="D19" s="6">
        <v>91.37</v>
      </c>
      <c r="E19" s="6">
        <v>11.83</v>
      </c>
      <c r="F19" s="6">
        <v>45.81</v>
      </c>
      <c r="G19" s="6">
        <v>72.25</v>
      </c>
      <c r="H19" s="6">
        <v>1.35</v>
      </c>
      <c r="I19" s="6">
        <f t="shared" si="0"/>
        <v>26.439999999999998</v>
      </c>
      <c r="J19" s="6">
        <v>52.34</v>
      </c>
      <c r="K19" s="6">
        <v>1.49</v>
      </c>
      <c r="L19" s="6">
        <v>66.989999999999995</v>
      </c>
      <c r="M19" s="6">
        <f t="shared" si="1"/>
        <v>2.5101520000000002</v>
      </c>
      <c r="N19" s="6">
        <f t="shared" si="2"/>
        <v>2.0608347920000001</v>
      </c>
      <c r="O19" s="6">
        <v>0.17</v>
      </c>
      <c r="P19" s="6">
        <v>0.48</v>
      </c>
      <c r="Q19" s="6">
        <v>1.56</v>
      </c>
      <c r="R19" s="6">
        <v>0.3</v>
      </c>
      <c r="S19" s="4">
        <f t="shared" si="3"/>
        <v>9.1764705882352935</v>
      </c>
      <c r="T19" s="4">
        <f t="shared" si="4"/>
        <v>0.25806451612903225</v>
      </c>
    </row>
    <row r="20" spans="1:20" x14ac:dyDescent="0.25">
      <c r="A20" s="2">
        <v>3</v>
      </c>
      <c r="B20" s="5">
        <v>2</v>
      </c>
      <c r="C20" s="4">
        <v>6.61</v>
      </c>
      <c r="D20" s="6">
        <v>94.22</v>
      </c>
      <c r="E20" s="6">
        <v>15.74</v>
      </c>
      <c r="F20" s="6">
        <v>40.31</v>
      </c>
      <c r="G20" s="6">
        <v>71.239999999999995</v>
      </c>
      <c r="H20" s="6">
        <v>2.0099999999999998</v>
      </c>
      <c r="I20" s="6">
        <f t="shared" si="0"/>
        <v>30.929999999999993</v>
      </c>
      <c r="J20" s="6">
        <v>54.28</v>
      </c>
      <c r="K20" s="6">
        <v>1.91</v>
      </c>
      <c r="L20" s="6">
        <v>75.83</v>
      </c>
      <c r="M20" s="6">
        <f t="shared" si="1"/>
        <v>2.5931839999999999</v>
      </c>
      <c r="N20" s="6">
        <f t="shared" si="2"/>
        <v>2.1290040639999996</v>
      </c>
      <c r="O20" s="6">
        <v>0.19</v>
      </c>
      <c r="P20" s="6">
        <v>1.38</v>
      </c>
      <c r="Q20" s="6">
        <v>1.67</v>
      </c>
      <c r="R20" s="6">
        <v>0.28999999999999998</v>
      </c>
      <c r="S20" s="4">
        <f t="shared" si="3"/>
        <v>8.7894736842105257</v>
      </c>
      <c r="T20" s="4">
        <f t="shared" si="4"/>
        <v>0.70408163265306123</v>
      </c>
    </row>
    <row r="21" spans="1:20" x14ac:dyDescent="0.25">
      <c r="A21" s="2">
        <v>3</v>
      </c>
      <c r="B21" s="5">
        <v>2</v>
      </c>
      <c r="C21" s="4">
        <v>6.49</v>
      </c>
      <c r="D21" s="6">
        <v>91.46</v>
      </c>
      <c r="E21" s="6">
        <v>13.29</v>
      </c>
      <c r="F21" s="6">
        <v>37.49</v>
      </c>
      <c r="G21" s="6">
        <v>68.56</v>
      </c>
      <c r="H21" s="6">
        <v>1.97</v>
      </c>
      <c r="I21" s="6">
        <f t="shared" si="0"/>
        <v>31.07</v>
      </c>
      <c r="J21" s="6">
        <v>59.65</v>
      </c>
      <c r="K21" s="6">
        <v>1.7</v>
      </c>
      <c r="L21" s="6">
        <v>79.64</v>
      </c>
      <c r="M21" s="6">
        <f t="shared" si="1"/>
        <v>2.8230199999999996</v>
      </c>
      <c r="N21" s="6">
        <f t="shared" si="2"/>
        <v>2.3176994199999994</v>
      </c>
      <c r="O21" s="6">
        <v>0.21</v>
      </c>
      <c r="P21" s="6">
        <v>1.32</v>
      </c>
      <c r="Q21" s="6">
        <v>1.64</v>
      </c>
      <c r="R21" s="6">
        <v>0.32</v>
      </c>
      <c r="S21" s="4">
        <f t="shared" si="3"/>
        <v>7.8095238095238093</v>
      </c>
      <c r="T21" s="4">
        <f t="shared" si="4"/>
        <v>0.67346938775510212</v>
      </c>
    </row>
    <row r="22" spans="1:20" x14ac:dyDescent="0.25">
      <c r="A22" s="2">
        <v>3</v>
      </c>
      <c r="B22" s="5">
        <v>2</v>
      </c>
      <c r="C22" s="4">
        <v>6.73</v>
      </c>
      <c r="D22" s="6">
        <v>95.6</v>
      </c>
      <c r="E22" s="6">
        <v>13.45</v>
      </c>
      <c r="F22" s="6">
        <v>37.97</v>
      </c>
      <c r="G22" s="6">
        <v>69.39</v>
      </c>
      <c r="H22" s="6">
        <v>1.93</v>
      </c>
      <c r="I22" s="6">
        <f t="shared" si="0"/>
        <v>31.42</v>
      </c>
      <c r="J22" s="6">
        <v>62.59</v>
      </c>
      <c r="K22" s="6">
        <v>1.55</v>
      </c>
      <c r="L22" s="6">
        <v>80.010000000000005</v>
      </c>
      <c r="M22" s="6">
        <f t="shared" si="1"/>
        <v>2.948852</v>
      </c>
      <c r="N22" s="6">
        <f t="shared" si="2"/>
        <v>2.4210074919999998</v>
      </c>
      <c r="O22" s="6">
        <v>0.23</v>
      </c>
      <c r="P22" s="6">
        <v>1.26</v>
      </c>
      <c r="Q22" s="6">
        <v>1.61</v>
      </c>
      <c r="R22" s="6">
        <v>0.35</v>
      </c>
      <c r="S22" s="4">
        <f t="shared" si="3"/>
        <v>7</v>
      </c>
      <c r="T22" s="4">
        <f t="shared" si="4"/>
        <v>0.6428571428571429</v>
      </c>
    </row>
    <row r="23" spans="1:20" x14ac:dyDescent="0.25">
      <c r="A23" s="2">
        <v>4</v>
      </c>
      <c r="B23" s="5">
        <v>2</v>
      </c>
      <c r="C23" s="4">
        <v>12.83</v>
      </c>
      <c r="D23" s="6">
        <v>91.83</v>
      </c>
      <c r="E23" s="6">
        <v>20.14</v>
      </c>
      <c r="F23" s="6">
        <v>35.340000000000003</v>
      </c>
      <c r="G23" s="6">
        <v>60.39</v>
      </c>
      <c r="H23" s="6">
        <v>1.22</v>
      </c>
      <c r="I23" s="6">
        <f t="shared" si="0"/>
        <v>25.049999999999997</v>
      </c>
      <c r="J23" s="6">
        <f>88.9-(0.779*F23)</f>
        <v>61.370140000000006</v>
      </c>
      <c r="K23" s="6">
        <f>120/G23</f>
        <v>1.9870839542970691</v>
      </c>
      <c r="L23" s="6">
        <f>(J23*K23)/1.29</f>
        <v>94.533039121678101</v>
      </c>
      <c r="M23" s="6">
        <f t="shared" si="1"/>
        <v>2.8966419920000002</v>
      </c>
      <c r="N23" s="6">
        <f t="shared" si="2"/>
        <v>2.3781430754319999</v>
      </c>
      <c r="O23">
        <v>0.26</v>
      </c>
      <c r="P23">
        <v>1.94</v>
      </c>
      <c r="Q23">
        <v>1.73</v>
      </c>
      <c r="R23">
        <v>0.27</v>
      </c>
      <c r="S23" s="4">
        <f t="shared" si="3"/>
        <v>6.6538461538461533</v>
      </c>
      <c r="T23" s="4">
        <f t="shared" si="4"/>
        <v>0.97</v>
      </c>
    </row>
    <row r="24" spans="1:20" x14ac:dyDescent="0.25">
      <c r="A24" s="2">
        <v>4</v>
      </c>
      <c r="B24" s="5">
        <v>2</v>
      </c>
      <c r="C24" s="4">
        <v>12.1</v>
      </c>
      <c r="D24" s="6">
        <v>92.15</v>
      </c>
      <c r="E24" s="6">
        <v>19.63</v>
      </c>
      <c r="F24" s="6">
        <v>36.49</v>
      </c>
      <c r="G24" s="6">
        <v>61.25</v>
      </c>
      <c r="H24" s="6">
        <v>1.18</v>
      </c>
      <c r="I24" s="6">
        <f t="shared" si="0"/>
        <v>24.759999999999998</v>
      </c>
      <c r="J24" s="6">
        <f t="shared" ref="J24:J25" si="9">88.9-(0.779*F24)</f>
        <v>60.474290000000003</v>
      </c>
      <c r="K24" s="6">
        <f t="shared" ref="K24:K25" si="10">120/G24</f>
        <v>1.9591836734693877</v>
      </c>
      <c r="L24" s="6">
        <f t="shared" ref="L24:L25" si="11">(J24*K24)/1.29</f>
        <v>91.845148552444229</v>
      </c>
      <c r="M24" s="6">
        <f t="shared" si="1"/>
        <v>2.8582996120000002</v>
      </c>
      <c r="N24" s="6">
        <f t="shared" si="2"/>
        <v>2.3466639814520001</v>
      </c>
      <c r="O24">
        <v>0.28000000000000003</v>
      </c>
      <c r="P24">
        <v>1.91</v>
      </c>
      <c r="Q24">
        <v>1.69</v>
      </c>
      <c r="R24">
        <v>0.24</v>
      </c>
      <c r="S24" s="4">
        <f t="shared" si="3"/>
        <v>6.0357142857142847</v>
      </c>
      <c r="T24" s="4">
        <f t="shared" si="4"/>
        <v>0.98963730569948183</v>
      </c>
    </row>
    <row r="25" spans="1:20" x14ac:dyDescent="0.25">
      <c r="A25" s="2">
        <v>4</v>
      </c>
      <c r="B25" s="5">
        <v>2</v>
      </c>
      <c r="C25" s="7">
        <f>3*C24-(C24+C23)</f>
        <v>11.369999999999997</v>
      </c>
      <c r="D25" s="7">
        <f t="shared" ref="D25:R25" si="12">3*D24-(D24+D23)</f>
        <v>92.470000000000027</v>
      </c>
      <c r="E25" s="7">
        <f t="shared" si="12"/>
        <v>19.120000000000005</v>
      </c>
      <c r="F25" s="7">
        <f t="shared" si="12"/>
        <v>37.639999999999986</v>
      </c>
      <c r="G25" s="7">
        <f t="shared" si="12"/>
        <v>62.11</v>
      </c>
      <c r="H25" s="7">
        <f t="shared" si="12"/>
        <v>1.1400000000000001</v>
      </c>
      <c r="I25" s="6">
        <f t="shared" si="0"/>
        <v>24.470000000000013</v>
      </c>
      <c r="J25" s="8">
        <f t="shared" si="9"/>
        <v>59.578440000000015</v>
      </c>
      <c r="K25" s="8">
        <f t="shared" si="10"/>
        <v>1.9320560296248592</v>
      </c>
      <c r="L25" s="8">
        <f t="shared" si="11"/>
        <v>89.231693207475132</v>
      </c>
      <c r="M25" s="6">
        <f t="shared" si="1"/>
        <v>2.8199572320000006</v>
      </c>
      <c r="N25" s="6">
        <f t="shared" si="2"/>
        <v>2.3151848874720002</v>
      </c>
      <c r="O25" s="7">
        <f t="shared" si="12"/>
        <v>0.30000000000000004</v>
      </c>
      <c r="P25" s="7">
        <f t="shared" si="12"/>
        <v>1.88</v>
      </c>
      <c r="Q25" s="7">
        <f t="shared" si="12"/>
        <v>1.6500000000000004</v>
      </c>
      <c r="R25" s="7">
        <f t="shared" si="12"/>
        <v>0.20999999999999996</v>
      </c>
      <c r="S25" s="4">
        <f t="shared" si="3"/>
        <v>5.5</v>
      </c>
      <c r="T25" s="4">
        <f t="shared" si="4"/>
        <v>1.0107526881720428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E33" sqref="E33"/>
    </sheetView>
  </sheetViews>
  <sheetFormatPr defaultRowHeight="15" x14ac:dyDescent="0.25"/>
  <cols>
    <col min="1" max="1" width="32.7109375" customWidth="1"/>
  </cols>
  <sheetData>
    <row r="2" spans="1:1" x14ac:dyDescent="0.25">
      <c r="A2" s="1" t="s">
        <v>21</v>
      </c>
    </row>
    <row r="3" spans="1:1" x14ac:dyDescent="0.25">
      <c r="A3" s="2" t="s">
        <v>9</v>
      </c>
    </row>
    <row r="4" spans="1:1" x14ac:dyDescent="0.25">
      <c r="A4" s="2" t="s">
        <v>10</v>
      </c>
    </row>
    <row r="5" spans="1:1" x14ac:dyDescent="0.25">
      <c r="A5" s="2" t="s">
        <v>11</v>
      </c>
    </row>
    <row r="6" spans="1:1" x14ac:dyDescent="0.25">
      <c r="A6" s="2" t="s">
        <v>12</v>
      </c>
    </row>
    <row r="8" spans="1:1" x14ac:dyDescent="0.25">
      <c r="A8" s="9" t="s">
        <v>22</v>
      </c>
    </row>
    <row r="9" spans="1:1" x14ac:dyDescent="0.25">
      <c r="A9" s="9" t="s">
        <v>23</v>
      </c>
    </row>
    <row r="10" spans="1:1" x14ac:dyDescent="0.25">
      <c r="A10" s="9" t="s">
        <v>24</v>
      </c>
    </row>
    <row r="11" spans="1:1" x14ac:dyDescent="0.25">
      <c r="A11" s="9" t="s">
        <v>28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2025-07-28T14:41:56Z</dcterms:modified>
</cp:coreProperties>
</file>