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ds\Documents\Datarithmus_Excel\Ders Dokumanlar\"/>
    </mc:Choice>
  </mc:AlternateContent>
  <xr:revisionPtr revIDLastSave="0" documentId="13_ncr:1_{FA641404-285D-4D41-A7C7-A71FD3EC67DE}" xr6:coauthVersionLast="47" xr6:coauthVersionMax="47" xr10:uidLastSave="{00000000-0000-0000-0000-000000000000}"/>
  <bookViews>
    <workbookView xWindow="-28920" yWindow="1140" windowWidth="29040" windowHeight="15720" xr2:uid="{88BA82FA-16AD-49F5-8D5C-250B535830D6}"/>
  </bookViews>
  <sheets>
    <sheet name="Formüller" sheetId="1" r:id="rId1"/>
    <sheet name="Ad Tanımlama" sheetId="2" r:id="rId2"/>
    <sheet name="Alt Toplam" sheetId="3" r:id="rId3"/>
  </sheets>
  <definedNames>
    <definedName name="_xlnm._FilterDatabase" localSheetId="0" hidden="1">Formüller!$A$2:$Q$177</definedName>
    <definedName name="SalesData">Formüller!$A$2:$Q$177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3" i="1"/>
  <c r="D182" i="3"/>
  <c r="D155" i="3"/>
  <c r="D129" i="3"/>
  <c r="D53" i="3"/>
  <c r="D27" i="3"/>
  <c r="D183" i="3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3" i="1"/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<sst xmlns="http://schemas.openxmlformats.org/spreadsheetml/2006/main" count="1802" uniqueCount="51">
  <si>
    <t>VTT</t>
  </si>
  <si>
    <t>United States of America</t>
  </si>
  <si>
    <t>Channel Partners</t>
  </si>
  <si>
    <t>Paseo</t>
  </si>
  <si>
    <t>Canada</t>
  </si>
  <si>
    <t>Government</t>
  </si>
  <si>
    <t>Montana</t>
  </si>
  <si>
    <t>Mexico</t>
  </si>
  <si>
    <t>October</t>
  </si>
  <si>
    <t>Amarilla</t>
  </si>
  <si>
    <t>Small Business</t>
  </si>
  <si>
    <t>France</t>
  </si>
  <si>
    <t>December</t>
  </si>
  <si>
    <t>November</t>
  </si>
  <si>
    <t>Germany</t>
  </si>
  <si>
    <t>Enterprise</t>
  </si>
  <si>
    <t>2013</t>
  </si>
  <si>
    <t>Midmarket</t>
  </si>
  <si>
    <t>Velo</t>
  </si>
  <si>
    <t>September</t>
  </si>
  <si>
    <t>Carretera</t>
  </si>
  <si>
    <t>Year</t>
  </si>
  <si>
    <t>Month Name</t>
  </si>
  <si>
    <t>Month Number</t>
  </si>
  <si>
    <t>Date</t>
  </si>
  <si>
    <t>Profit</t>
  </si>
  <si>
    <t>Costs</t>
  </si>
  <si>
    <t xml:space="preserve"> Sales</t>
  </si>
  <si>
    <t>Discounts_%</t>
  </si>
  <si>
    <t>Discounts</t>
  </si>
  <si>
    <t>Gross Sales</t>
  </si>
  <si>
    <t>Sale Price</t>
  </si>
  <si>
    <t>COGS</t>
  </si>
  <si>
    <t>Manufacturing Price</t>
  </si>
  <si>
    <t>Units Sold</t>
  </si>
  <si>
    <t>Product</t>
  </si>
  <si>
    <t>Country</t>
  </si>
  <si>
    <t>Segment</t>
  </si>
  <si>
    <t>Units Sold X Manufacturing Price</t>
  </si>
  <si>
    <t>Gross Sales-Discounts</t>
  </si>
  <si>
    <t>Units Sold X Sale Price</t>
  </si>
  <si>
    <t>Manufacturing Price - (Manufacturing Price  X  % 30)</t>
  </si>
  <si>
    <t>Discounts/Gross Sales</t>
  </si>
  <si>
    <t>NOT: Alt toplam alınacak sütunun sıralanmış olması gerekiyor</t>
  </si>
  <si>
    <t>Channel Partners Total</t>
  </si>
  <si>
    <t>Enterprise Total</t>
  </si>
  <si>
    <t>Government Total</t>
  </si>
  <si>
    <t>Midmarket Total</t>
  </si>
  <si>
    <t>Small Business Total</t>
  </si>
  <si>
    <t>Grand Total</t>
  </si>
  <si>
    <t>Gross Sales-Costs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</si>
</sst>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1" applyNumberFormat="1" applyFont="1" applyAlignment="1">
      <alignment wrapText="1"/>
    </xf>
    <xf numFmtId="165" fontId="0" fillId="0" borderId="0" xfId="0" applyNumberFormat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64" fontId="3" fillId="2" borderId="2" xfId="1" applyFont="1" applyFill="1" applyBorder="1" applyAlignment="1">
      <alignment wrapText="1"/>
    </xf>
    <xf numFmtId="164" fontId="4" fillId="2" borderId="2" xfId="2" applyNumberFormat="1" applyFont="1" applyFill="1" applyBorder="1" applyAlignment="1">
      <alignment wrapText="1"/>
    </xf>
    <xf numFmtId="14" fontId="3" fillId="2" borderId="2" xfId="1" applyNumberFormat="1" applyFont="1" applyFill="1" applyBorder="1" applyAlignment="1">
      <alignment wrapText="1"/>
    </xf>
    <xf numFmtId="1" fontId="3" fillId="2" borderId="2" xfId="1" applyNumberFormat="1" applyFont="1" applyFill="1" applyBorder="1" applyAlignment="1">
      <alignment wrapText="1"/>
    </xf>
    <xf numFmtId="49" fontId="3" fillId="2" borderId="3" xfId="1" applyNumberFormat="1" applyFont="1" applyFill="1" applyBorder="1" applyAlignment="1">
      <alignment wrapText="1"/>
    </xf>
    <xf numFmtId="14" fontId="0" fillId="0" borderId="0" xfId="0" applyNumberFormat="1" applyAlignment="1">
      <alignment wrapText="1"/>
    </xf>
    <xf numFmtId="166" fontId="0" fillId="0" borderId="0" xfId="1" applyNumberFormat="1" applyFont="1" applyAlignment="1">
      <alignment wrapText="1"/>
    </xf>
    <xf numFmtId="166" fontId="3" fillId="2" borderId="2" xfId="1" applyNumberFormat="1" applyFont="1" applyFill="1" applyBorder="1" applyAlignment="1">
      <alignment wrapText="1"/>
    </xf>
    <xf numFmtId="166" fontId="0" fillId="0" borderId="0" xfId="0" applyNumberFormat="1" applyAlignment="1">
      <alignment wrapText="1"/>
    </xf>
    <xf numFmtId="9" fontId="0" fillId="0" borderId="0" xfId="3" applyFont="1" applyAlignment="1">
      <alignment wrapText="1"/>
    </xf>
    <xf numFmtId="9" fontId="3" fillId="2" borderId="2" xfId="3" applyFont="1" applyFill="1" applyBorder="1" applyAlignment="1">
      <alignment wrapText="1"/>
    </xf>
    <xf numFmtId="0" fontId="0" fillId="3" borderId="0" xfId="0" applyFill="1"/>
    <xf numFmtId="0" fontId="5" fillId="0" borderId="0" xfId="0" applyFont="1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opedia.com/terms/c/cog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4A0D-6782-481A-BF8F-5B44768E66DA}">
  <dimension ref="A1:Q200"/>
  <sheetViews>
    <sheetView tabSelected="1" workbookViewId="0">
      <pane ySplit="2" topLeftCell="A3" activePane="bottomLeft" state="frozen"/>
      <selection pane="bottomLeft" activeCell="R8" sqref="R8"/>
    </sheetView>
  </sheetViews>
  <sheetFormatPr defaultRowHeight="14.4" x14ac:dyDescent="0.3"/>
  <cols>
    <col min="1" max="1" width="15.77734375" style="3" bestFit="1" customWidth="1"/>
    <col min="2" max="2" width="22.6640625" style="2" bestFit="1" customWidth="1"/>
    <col min="3" max="3" width="11.21875" style="2" bestFit="1" customWidth="1"/>
    <col min="4" max="4" width="11.88671875" style="2" bestFit="1" customWidth="1"/>
    <col min="5" max="5" width="14.109375" style="12" customWidth="1"/>
    <col min="6" max="6" width="14.77734375" style="2" customWidth="1"/>
    <col min="7" max="7" width="12.88671875" style="12" bestFit="1" customWidth="1"/>
    <col min="8" max="8" width="14.33203125" style="1" bestFit="1" customWidth="1"/>
    <col min="9" max="9" width="12.88671875" style="14" bestFit="1" customWidth="1"/>
    <col min="10" max="10" width="15" style="15" customWidth="1"/>
    <col min="11" max="11" width="13.88671875" style="1" bestFit="1" customWidth="1"/>
    <col min="12" max="12" width="21.44140625" style="1" customWidth="1"/>
    <col min="13" max="13" width="12.21875" style="1" bestFit="1" customWidth="1"/>
    <col min="14" max="14" width="10.33203125" style="11" customWidth="1"/>
    <col min="15" max="15" width="16.6640625" style="1" bestFit="1" customWidth="1"/>
    <col min="16" max="16" width="16.109375" style="1" bestFit="1" customWidth="1"/>
    <col min="17" max="17" width="7.109375" style="1" bestFit="1" customWidth="1"/>
    <col min="18" max="18" width="8.88671875" style="1"/>
    <col min="19" max="19" width="11.21875" style="1" customWidth="1"/>
    <col min="20" max="16384" width="8.88671875" style="1"/>
  </cols>
  <sheetData>
    <row r="1" spans="1:17" ht="57.6" x14ac:dyDescent="0.3">
      <c r="F1" s="2" t="s">
        <v>41</v>
      </c>
      <c r="H1" s="1" t="s">
        <v>40</v>
      </c>
      <c r="J1" s="15" t="s">
        <v>42</v>
      </c>
      <c r="K1" s="1" t="s">
        <v>39</v>
      </c>
      <c r="L1" s="1" t="s">
        <v>38</v>
      </c>
      <c r="M1" s="1" t="s">
        <v>50</v>
      </c>
    </row>
    <row r="2" spans="1:17" ht="28.8" x14ac:dyDescent="0.3">
      <c r="A2" s="4" t="s">
        <v>37</v>
      </c>
      <c r="B2" s="5" t="s">
        <v>36</v>
      </c>
      <c r="C2" s="6" t="s">
        <v>35</v>
      </c>
      <c r="D2" s="5" t="s">
        <v>34</v>
      </c>
      <c r="E2" s="13" t="s">
        <v>33</v>
      </c>
      <c r="F2" s="7" t="s">
        <v>32</v>
      </c>
      <c r="G2" s="13" t="s">
        <v>31</v>
      </c>
      <c r="H2" s="6" t="s">
        <v>30</v>
      </c>
      <c r="I2" s="13" t="s">
        <v>29</v>
      </c>
      <c r="J2" s="16" t="s">
        <v>28</v>
      </c>
      <c r="K2" s="6" t="s">
        <v>27</v>
      </c>
      <c r="L2" s="5" t="s">
        <v>26</v>
      </c>
      <c r="M2" s="6" t="s">
        <v>25</v>
      </c>
      <c r="N2" s="8" t="s">
        <v>24</v>
      </c>
      <c r="O2" s="9" t="s">
        <v>23</v>
      </c>
      <c r="P2" s="6" t="s">
        <v>22</v>
      </c>
      <c r="Q2" s="10" t="s">
        <v>21</v>
      </c>
    </row>
    <row r="3" spans="1:17" x14ac:dyDescent="0.3">
      <c r="A3" s="3" t="s">
        <v>2</v>
      </c>
      <c r="B3" s="2" t="s">
        <v>4</v>
      </c>
      <c r="C3" s="2" t="s">
        <v>20</v>
      </c>
      <c r="D3" s="2">
        <v>908</v>
      </c>
      <c r="E3" s="12">
        <v>3</v>
      </c>
      <c r="F3" s="12">
        <f>E3-(E3*0.3)</f>
        <v>2.1</v>
      </c>
      <c r="G3" s="12">
        <v>12</v>
      </c>
      <c r="H3" s="14">
        <f>D3*G3</f>
        <v>10896</v>
      </c>
      <c r="I3" s="14">
        <v>326.88</v>
      </c>
      <c r="J3" s="15">
        <f>I3/H3</f>
        <v>0.03</v>
      </c>
      <c r="K3" s="14">
        <f>H3-I3</f>
        <v>10569.12</v>
      </c>
      <c r="L3" s="14">
        <f>D3*E3</f>
        <v>2724</v>
      </c>
      <c r="M3" s="14">
        <f>H3-L3</f>
        <v>8172</v>
      </c>
      <c r="N3" s="11">
        <v>41609</v>
      </c>
      <c r="O3" s="1">
        <v>12</v>
      </c>
      <c r="P3" s="1" t="s">
        <v>12</v>
      </c>
      <c r="Q3" s="1" t="s">
        <v>16</v>
      </c>
    </row>
    <row r="4" spans="1:17" x14ac:dyDescent="0.3">
      <c r="A4" s="3" t="s">
        <v>2</v>
      </c>
      <c r="B4" s="2" t="s">
        <v>4</v>
      </c>
      <c r="C4" s="2" t="s">
        <v>3</v>
      </c>
      <c r="D4" s="2">
        <v>2222</v>
      </c>
      <c r="E4" s="12">
        <v>10</v>
      </c>
      <c r="F4" s="12">
        <f t="shared" ref="F4:F67" si="0">E4-(E4*0.3)</f>
        <v>7</v>
      </c>
      <c r="G4" s="12">
        <v>12</v>
      </c>
      <c r="H4" s="14">
        <f t="shared" ref="H4:H67" si="1">D4*G4</f>
        <v>26664</v>
      </c>
      <c r="I4" s="14">
        <v>3732.96</v>
      </c>
      <c r="J4" s="15">
        <f t="shared" ref="J4:J67" si="2">I4/H4</f>
        <v>0.14000000000000001</v>
      </c>
      <c r="K4" s="14">
        <f t="shared" ref="K4:K67" si="3">H4-I4</f>
        <v>22931.040000000001</v>
      </c>
      <c r="L4" s="14">
        <f t="shared" ref="L4:L67" si="4">D4*E4</f>
        <v>22220</v>
      </c>
      <c r="M4" s="14">
        <f t="shared" ref="M4:M67" si="5">H4-L4</f>
        <v>4444</v>
      </c>
      <c r="N4" s="11">
        <v>41579</v>
      </c>
      <c r="O4" s="1">
        <v>11</v>
      </c>
      <c r="P4" s="1" t="s">
        <v>13</v>
      </c>
      <c r="Q4" s="1" t="s">
        <v>16</v>
      </c>
    </row>
    <row r="5" spans="1:17" x14ac:dyDescent="0.3">
      <c r="A5" s="3" t="s">
        <v>2</v>
      </c>
      <c r="B5" s="2" t="s">
        <v>4</v>
      </c>
      <c r="C5" s="2" t="s">
        <v>20</v>
      </c>
      <c r="D5" s="2">
        <v>2299</v>
      </c>
      <c r="E5" s="12">
        <v>3</v>
      </c>
      <c r="F5" s="12">
        <f t="shared" si="0"/>
        <v>2.1</v>
      </c>
      <c r="G5" s="12">
        <v>12</v>
      </c>
      <c r="H5" s="14">
        <f t="shared" si="1"/>
        <v>27588</v>
      </c>
      <c r="I5" s="14">
        <v>1655.28</v>
      </c>
      <c r="J5" s="15">
        <f t="shared" si="2"/>
        <v>0.06</v>
      </c>
      <c r="K5" s="14">
        <f t="shared" si="3"/>
        <v>25932.720000000001</v>
      </c>
      <c r="L5" s="14">
        <f t="shared" si="4"/>
        <v>6897</v>
      </c>
      <c r="M5" s="14">
        <f t="shared" si="5"/>
        <v>20691</v>
      </c>
      <c r="N5" s="11">
        <v>41548</v>
      </c>
      <c r="O5" s="1">
        <v>10</v>
      </c>
      <c r="P5" s="1" t="s">
        <v>8</v>
      </c>
      <c r="Q5" s="1" t="s">
        <v>16</v>
      </c>
    </row>
    <row r="6" spans="1:17" x14ac:dyDescent="0.3">
      <c r="A6" s="3" t="s">
        <v>2</v>
      </c>
      <c r="B6" s="2" t="s">
        <v>4</v>
      </c>
      <c r="C6" s="2" t="s">
        <v>3</v>
      </c>
      <c r="D6" s="2">
        <v>2299</v>
      </c>
      <c r="E6" s="12">
        <v>10</v>
      </c>
      <c r="F6" s="12">
        <f t="shared" si="0"/>
        <v>7</v>
      </c>
      <c r="G6" s="12">
        <v>12</v>
      </c>
      <c r="H6" s="14">
        <f t="shared" si="1"/>
        <v>27588</v>
      </c>
      <c r="I6" s="14">
        <v>1655.28</v>
      </c>
      <c r="J6" s="15">
        <f t="shared" si="2"/>
        <v>0.06</v>
      </c>
      <c r="K6" s="14">
        <f t="shared" si="3"/>
        <v>25932.720000000001</v>
      </c>
      <c r="L6" s="14">
        <f t="shared" si="4"/>
        <v>22990</v>
      </c>
      <c r="M6" s="14">
        <f t="shared" si="5"/>
        <v>4598</v>
      </c>
      <c r="N6" s="11">
        <v>41548</v>
      </c>
      <c r="O6" s="1">
        <v>10</v>
      </c>
      <c r="P6" s="1" t="s">
        <v>8</v>
      </c>
      <c r="Q6" s="1" t="s">
        <v>16</v>
      </c>
    </row>
    <row r="7" spans="1:17" x14ac:dyDescent="0.3">
      <c r="A7" s="3" t="s">
        <v>2</v>
      </c>
      <c r="B7" s="2" t="s">
        <v>4</v>
      </c>
      <c r="C7" s="2" t="s">
        <v>9</v>
      </c>
      <c r="D7" s="2">
        <v>2761</v>
      </c>
      <c r="E7" s="12">
        <v>260</v>
      </c>
      <c r="F7" s="12">
        <f t="shared" si="0"/>
        <v>182</v>
      </c>
      <c r="G7" s="12">
        <v>12</v>
      </c>
      <c r="H7" s="14">
        <f t="shared" si="1"/>
        <v>33132</v>
      </c>
      <c r="I7" s="14">
        <v>3975.84</v>
      </c>
      <c r="J7" s="15">
        <f t="shared" si="2"/>
        <v>0.12000000000000001</v>
      </c>
      <c r="K7" s="14">
        <f t="shared" si="3"/>
        <v>29156.16</v>
      </c>
      <c r="L7" s="14">
        <f t="shared" si="4"/>
        <v>717860</v>
      </c>
      <c r="M7" s="14">
        <f t="shared" si="5"/>
        <v>-684728</v>
      </c>
      <c r="N7" s="11">
        <v>41518</v>
      </c>
      <c r="O7" s="1">
        <v>9</v>
      </c>
      <c r="P7" s="1" t="s">
        <v>19</v>
      </c>
      <c r="Q7" s="1" t="s">
        <v>16</v>
      </c>
    </row>
    <row r="8" spans="1:17" x14ac:dyDescent="0.3">
      <c r="A8" s="3" t="s">
        <v>2</v>
      </c>
      <c r="B8" s="2" t="s">
        <v>11</v>
      </c>
      <c r="C8" s="2" t="s">
        <v>9</v>
      </c>
      <c r="D8" s="2">
        <v>306</v>
      </c>
      <c r="E8" s="12">
        <v>260</v>
      </c>
      <c r="F8" s="12">
        <f t="shared" si="0"/>
        <v>182</v>
      </c>
      <c r="G8" s="12">
        <v>12</v>
      </c>
      <c r="H8" s="14">
        <f t="shared" si="1"/>
        <v>3672</v>
      </c>
      <c r="I8" s="14">
        <v>330.48</v>
      </c>
      <c r="J8" s="15">
        <f t="shared" si="2"/>
        <v>9.0000000000000011E-2</v>
      </c>
      <c r="K8" s="14">
        <f t="shared" si="3"/>
        <v>3341.52</v>
      </c>
      <c r="L8" s="14">
        <f t="shared" si="4"/>
        <v>79560</v>
      </c>
      <c r="M8" s="14">
        <f t="shared" si="5"/>
        <v>-75888</v>
      </c>
      <c r="N8" s="11">
        <v>41609</v>
      </c>
      <c r="O8" s="1">
        <v>12</v>
      </c>
      <c r="P8" s="1" t="s">
        <v>12</v>
      </c>
      <c r="Q8" s="1" t="s">
        <v>16</v>
      </c>
    </row>
    <row r="9" spans="1:17" x14ac:dyDescent="0.3">
      <c r="A9" s="3" t="s">
        <v>2</v>
      </c>
      <c r="B9" s="2" t="s">
        <v>11</v>
      </c>
      <c r="C9" s="2" t="s">
        <v>20</v>
      </c>
      <c r="D9" s="2">
        <v>1198</v>
      </c>
      <c r="E9" s="12">
        <v>3</v>
      </c>
      <c r="F9" s="12">
        <f t="shared" si="0"/>
        <v>2.1</v>
      </c>
      <c r="G9" s="12">
        <v>12</v>
      </c>
      <c r="H9" s="14">
        <f t="shared" si="1"/>
        <v>14376</v>
      </c>
      <c r="I9" s="14">
        <v>1581.36</v>
      </c>
      <c r="J9" s="15">
        <f t="shared" si="2"/>
        <v>0.10999999999999999</v>
      </c>
      <c r="K9" s="14">
        <f t="shared" si="3"/>
        <v>12794.64</v>
      </c>
      <c r="L9" s="14">
        <f t="shared" si="4"/>
        <v>3594</v>
      </c>
      <c r="M9" s="14">
        <f t="shared" si="5"/>
        <v>10782</v>
      </c>
      <c r="N9" s="11">
        <v>41548</v>
      </c>
      <c r="O9" s="1">
        <v>10</v>
      </c>
      <c r="P9" s="1" t="s">
        <v>8</v>
      </c>
      <c r="Q9" s="1" t="s">
        <v>16</v>
      </c>
    </row>
    <row r="10" spans="1:17" x14ac:dyDescent="0.3">
      <c r="A10" s="3" t="s">
        <v>2</v>
      </c>
      <c r="B10" s="2" t="s">
        <v>11</v>
      </c>
      <c r="C10" s="2" t="s">
        <v>3</v>
      </c>
      <c r="D10" s="2">
        <v>1198</v>
      </c>
      <c r="E10" s="12">
        <v>10</v>
      </c>
      <c r="F10" s="12">
        <f t="shared" si="0"/>
        <v>7</v>
      </c>
      <c r="G10" s="12">
        <v>12</v>
      </c>
      <c r="H10" s="14">
        <f t="shared" si="1"/>
        <v>14376</v>
      </c>
      <c r="I10" s="14">
        <v>1581.36</v>
      </c>
      <c r="J10" s="15">
        <f t="shared" si="2"/>
        <v>0.10999999999999999</v>
      </c>
      <c r="K10" s="14">
        <f t="shared" si="3"/>
        <v>12794.64</v>
      </c>
      <c r="L10" s="14">
        <f t="shared" si="4"/>
        <v>11980</v>
      </c>
      <c r="M10" s="14">
        <f t="shared" si="5"/>
        <v>2396</v>
      </c>
      <c r="N10" s="11">
        <v>41548</v>
      </c>
      <c r="O10" s="1">
        <v>10</v>
      </c>
      <c r="P10" s="1" t="s">
        <v>8</v>
      </c>
      <c r="Q10" s="1" t="s">
        <v>16</v>
      </c>
    </row>
    <row r="11" spans="1:17" x14ac:dyDescent="0.3">
      <c r="A11" s="3" t="s">
        <v>2</v>
      </c>
      <c r="B11" s="2" t="s">
        <v>11</v>
      </c>
      <c r="C11" s="2" t="s">
        <v>3</v>
      </c>
      <c r="D11" s="2">
        <v>1785</v>
      </c>
      <c r="E11" s="12">
        <v>10</v>
      </c>
      <c r="F11" s="12">
        <f t="shared" si="0"/>
        <v>7</v>
      </c>
      <c r="G11" s="12">
        <v>12</v>
      </c>
      <c r="H11" s="14">
        <f t="shared" si="1"/>
        <v>21420</v>
      </c>
      <c r="I11" s="14">
        <v>428.4</v>
      </c>
      <c r="J11" s="15">
        <f t="shared" si="2"/>
        <v>0.02</v>
      </c>
      <c r="K11" s="14">
        <f t="shared" si="3"/>
        <v>20991.599999999999</v>
      </c>
      <c r="L11" s="14">
        <f t="shared" si="4"/>
        <v>17850</v>
      </c>
      <c r="M11" s="14">
        <f t="shared" si="5"/>
        <v>3570</v>
      </c>
      <c r="N11" s="11">
        <v>41579</v>
      </c>
      <c r="O11" s="1">
        <v>11</v>
      </c>
      <c r="P11" s="1" t="s">
        <v>13</v>
      </c>
      <c r="Q11" s="1" t="s">
        <v>16</v>
      </c>
    </row>
    <row r="12" spans="1:17" x14ac:dyDescent="0.3">
      <c r="A12" s="3" t="s">
        <v>2</v>
      </c>
      <c r="B12" s="2" t="s">
        <v>11</v>
      </c>
      <c r="C12" s="2" t="s">
        <v>0</v>
      </c>
      <c r="D12" s="2">
        <v>2234</v>
      </c>
      <c r="E12" s="12">
        <v>250</v>
      </c>
      <c r="F12" s="12">
        <f t="shared" si="0"/>
        <v>175</v>
      </c>
      <c r="G12" s="12">
        <v>12</v>
      </c>
      <c r="H12" s="14">
        <f t="shared" si="1"/>
        <v>26808</v>
      </c>
      <c r="I12" s="14">
        <v>2412.7199999999998</v>
      </c>
      <c r="J12" s="15">
        <f t="shared" si="2"/>
        <v>0.09</v>
      </c>
      <c r="K12" s="14">
        <f t="shared" si="3"/>
        <v>24395.279999999999</v>
      </c>
      <c r="L12" s="14">
        <f t="shared" si="4"/>
        <v>558500</v>
      </c>
      <c r="M12" s="14">
        <f t="shared" si="5"/>
        <v>-531692</v>
      </c>
      <c r="N12" s="11">
        <v>41518</v>
      </c>
      <c r="O12" s="1">
        <v>9</v>
      </c>
      <c r="P12" s="1" t="s">
        <v>19</v>
      </c>
      <c r="Q12" s="1" t="s">
        <v>16</v>
      </c>
    </row>
    <row r="13" spans="1:17" x14ac:dyDescent="0.3">
      <c r="A13" s="3" t="s">
        <v>2</v>
      </c>
      <c r="B13" s="2" t="s">
        <v>14</v>
      </c>
      <c r="C13" s="2" t="s">
        <v>20</v>
      </c>
      <c r="D13" s="2">
        <v>766</v>
      </c>
      <c r="E13" s="12">
        <v>3</v>
      </c>
      <c r="F13" s="12">
        <f t="shared" si="0"/>
        <v>2.1</v>
      </c>
      <c r="G13" s="12">
        <v>12</v>
      </c>
      <c r="H13" s="14">
        <f t="shared" si="1"/>
        <v>9192</v>
      </c>
      <c r="I13" s="14">
        <v>91.92</v>
      </c>
      <c r="J13" s="15">
        <f t="shared" si="2"/>
        <v>0.01</v>
      </c>
      <c r="K13" s="14">
        <f t="shared" si="3"/>
        <v>9100.08</v>
      </c>
      <c r="L13" s="14">
        <f t="shared" si="4"/>
        <v>2298</v>
      </c>
      <c r="M13" s="14">
        <f t="shared" si="5"/>
        <v>6894</v>
      </c>
      <c r="N13" s="11">
        <v>41548</v>
      </c>
      <c r="O13" s="1">
        <v>10</v>
      </c>
      <c r="P13" s="1" t="s">
        <v>8</v>
      </c>
      <c r="Q13" s="1" t="s">
        <v>16</v>
      </c>
    </row>
    <row r="14" spans="1:17" x14ac:dyDescent="0.3">
      <c r="A14" s="3" t="s">
        <v>2</v>
      </c>
      <c r="B14" s="2" t="s">
        <v>14</v>
      </c>
      <c r="C14" s="2" t="s">
        <v>3</v>
      </c>
      <c r="D14" s="2">
        <v>766</v>
      </c>
      <c r="E14" s="12">
        <v>10</v>
      </c>
      <c r="F14" s="12">
        <f t="shared" si="0"/>
        <v>7</v>
      </c>
      <c r="G14" s="12">
        <v>12</v>
      </c>
      <c r="H14" s="14">
        <f t="shared" si="1"/>
        <v>9192</v>
      </c>
      <c r="I14" s="14">
        <v>91.92</v>
      </c>
      <c r="J14" s="15">
        <f t="shared" si="2"/>
        <v>0.01</v>
      </c>
      <c r="K14" s="14">
        <f t="shared" si="3"/>
        <v>9100.08</v>
      </c>
      <c r="L14" s="14">
        <f t="shared" si="4"/>
        <v>7660</v>
      </c>
      <c r="M14" s="14">
        <f t="shared" si="5"/>
        <v>1532</v>
      </c>
      <c r="N14" s="11">
        <v>41548</v>
      </c>
      <c r="O14" s="1">
        <v>10</v>
      </c>
      <c r="P14" s="1" t="s">
        <v>8</v>
      </c>
      <c r="Q14" s="1" t="s">
        <v>16</v>
      </c>
    </row>
    <row r="15" spans="1:17" x14ac:dyDescent="0.3">
      <c r="A15" s="3" t="s">
        <v>2</v>
      </c>
      <c r="B15" s="2" t="s">
        <v>14</v>
      </c>
      <c r="C15" s="2" t="s">
        <v>9</v>
      </c>
      <c r="D15" s="2">
        <v>1770</v>
      </c>
      <c r="E15" s="12">
        <v>260</v>
      </c>
      <c r="F15" s="12">
        <f t="shared" si="0"/>
        <v>182</v>
      </c>
      <c r="G15" s="12">
        <v>12</v>
      </c>
      <c r="H15" s="14">
        <f t="shared" si="1"/>
        <v>21240</v>
      </c>
      <c r="I15" s="14">
        <v>2761.2</v>
      </c>
      <c r="J15" s="15">
        <f t="shared" si="2"/>
        <v>0.13</v>
      </c>
      <c r="K15" s="14">
        <f t="shared" si="3"/>
        <v>18478.8</v>
      </c>
      <c r="L15" s="14">
        <f t="shared" si="4"/>
        <v>460200</v>
      </c>
      <c r="M15" s="14">
        <f t="shared" si="5"/>
        <v>-438960</v>
      </c>
      <c r="N15" s="11">
        <v>41609</v>
      </c>
      <c r="O15" s="1">
        <v>12</v>
      </c>
      <c r="P15" s="1" t="s">
        <v>12</v>
      </c>
      <c r="Q15" s="1" t="s">
        <v>16</v>
      </c>
    </row>
    <row r="16" spans="1:17" x14ac:dyDescent="0.3">
      <c r="A16" s="3" t="s">
        <v>2</v>
      </c>
      <c r="B16" s="2" t="s">
        <v>14</v>
      </c>
      <c r="C16" s="2" t="s">
        <v>3</v>
      </c>
      <c r="D16" s="2">
        <v>1775</v>
      </c>
      <c r="E16" s="12">
        <v>10</v>
      </c>
      <c r="F16" s="12">
        <f t="shared" si="0"/>
        <v>7</v>
      </c>
      <c r="G16" s="12">
        <v>12</v>
      </c>
      <c r="H16" s="14">
        <f t="shared" si="1"/>
        <v>21300</v>
      </c>
      <c r="I16" s="14">
        <v>1917</v>
      </c>
      <c r="J16" s="15">
        <f t="shared" si="2"/>
        <v>0.09</v>
      </c>
      <c r="K16" s="14">
        <f t="shared" si="3"/>
        <v>19383</v>
      </c>
      <c r="L16" s="14">
        <f t="shared" si="4"/>
        <v>17750</v>
      </c>
      <c r="M16" s="14">
        <f t="shared" si="5"/>
        <v>3550</v>
      </c>
      <c r="N16" s="11">
        <v>41579</v>
      </c>
      <c r="O16" s="1">
        <v>11</v>
      </c>
      <c r="P16" s="1" t="s">
        <v>13</v>
      </c>
      <c r="Q16" s="1" t="s">
        <v>16</v>
      </c>
    </row>
    <row r="17" spans="1:17" x14ac:dyDescent="0.3">
      <c r="A17" s="3" t="s">
        <v>2</v>
      </c>
      <c r="B17" s="2" t="s">
        <v>14</v>
      </c>
      <c r="C17" s="2" t="s">
        <v>0</v>
      </c>
      <c r="D17" s="2">
        <v>2215</v>
      </c>
      <c r="E17" s="12">
        <v>250</v>
      </c>
      <c r="F17" s="12">
        <f t="shared" si="0"/>
        <v>175</v>
      </c>
      <c r="G17" s="12">
        <v>12</v>
      </c>
      <c r="H17" s="14">
        <f t="shared" si="1"/>
        <v>26580</v>
      </c>
      <c r="I17" s="14">
        <v>1860.6</v>
      </c>
      <c r="J17" s="15">
        <f t="shared" si="2"/>
        <v>6.9999999999999993E-2</v>
      </c>
      <c r="K17" s="14">
        <f t="shared" si="3"/>
        <v>24719.4</v>
      </c>
      <c r="L17" s="14">
        <f t="shared" si="4"/>
        <v>553750</v>
      </c>
      <c r="M17" s="14">
        <f t="shared" si="5"/>
        <v>-527170</v>
      </c>
      <c r="N17" s="11">
        <v>41518</v>
      </c>
      <c r="O17" s="1">
        <v>9</v>
      </c>
      <c r="P17" s="1" t="s">
        <v>19</v>
      </c>
      <c r="Q17" s="1" t="s">
        <v>16</v>
      </c>
    </row>
    <row r="18" spans="1:17" x14ac:dyDescent="0.3">
      <c r="A18" s="3" t="s">
        <v>2</v>
      </c>
      <c r="B18" s="2" t="s">
        <v>7</v>
      </c>
      <c r="C18" s="2" t="s">
        <v>20</v>
      </c>
      <c r="D18" s="2">
        <v>367</v>
      </c>
      <c r="E18" s="12">
        <v>3</v>
      </c>
      <c r="F18" s="12">
        <f t="shared" si="0"/>
        <v>2.1</v>
      </c>
      <c r="G18" s="12">
        <v>12</v>
      </c>
      <c r="H18" s="14">
        <f t="shared" si="1"/>
        <v>4404</v>
      </c>
      <c r="I18" s="14">
        <v>396.36</v>
      </c>
      <c r="J18" s="15">
        <f t="shared" si="2"/>
        <v>0.09</v>
      </c>
      <c r="K18" s="14">
        <f t="shared" si="3"/>
        <v>4007.64</v>
      </c>
      <c r="L18" s="14">
        <f t="shared" si="4"/>
        <v>1101</v>
      </c>
      <c r="M18" s="14">
        <f t="shared" si="5"/>
        <v>3303</v>
      </c>
      <c r="N18" s="11">
        <v>41548</v>
      </c>
      <c r="O18" s="1">
        <v>10</v>
      </c>
      <c r="P18" s="1" t="s">
        <v>8</v>
      </c>
      <c r="Q18" s="1" t="s">
        <v>16</v>
      </c>
    </row>
    <row r="19" spans="1:17" x14ac:dyDescent="0.3">
      <c r="A19" s="3" t="s">
        <v>2</v>
      </c>
      <c r="B19" s="2" t="s">
        <v>7</v>
      </c>
      <c r="C19" s="2" t="s">
        <v>3</v>
      </c>
      <c r="D19" s="2">
        <v>367</v>
      </c>
      <c r="E19" s="12">
        <v>10</v>
      </c>
      <c r="F19" s="12">
        <f t="shared" si="0"/>
        <v>7</v>
      </c>
      <c r="G19" s="12">
        <v>12</v>
      </c>
      <c r="H19" s="14">
        <f t="shared" si="1"/>
        <v>4404</v>
      </c>
      <c r="I19" s="14">
        <v>396.36</v>
      </c>
      <c r="J19" s="15">
        <f t="shared" si="2"/>
        <v>0.09</v>
      </c>
      <c r="K19" s="14">
        <f t="shared" si="3"/>
        <v>4007.64</v>
      </c>
      <c r="L19" s="14">
        <f t="shared" si="4"/>
        <v>3670</v>
      </c>
      <c r="M19" s="14">
        <f t="shared" si="5"/>
        <v>734</v>
      </c>
      <c r="N19" s="11">
        <v>41548</v>
      </c>
      <c r="O19" s="1">
        <v>10</v>
      </c>
      <c r="P19" s="1" t="s">
        <v>8</v>
      </c>
      <c r="Q19" s="1" t="s">
        <v>16</v>
      </c>
    </row>
    <row r="20" spans="1:17" x14ac:dyDescent="0.3">
      <c r="A20" s="3" t="s">
        <v>2</v>
      </c>
      <c r="B20" s="2" t="s">
        <v>7</v>
      </c>
      <c r="C20" s="2" t="s">
        <v>0</v>
      </c>
      <c r="D20" s="2">
        <v>1005</v>
      </c>
      <c r="E20" s="12">
        <v>250</v>
      </c>
      <c r="F20" s="12">
        <f t="shared" si="0"/>
        <v>175</v>
      </c>
      <c r="G20" s="12">
        <v>12</v>
      </c>
      <c r="H20" s="14">
        <f t="shared" si="1"/>
        <v>12060</v>
      </c>
      <c r="I20" s="14">
        <v>1326.6</v>
      </c>
      <c r="J20" s="15">
        <f t="shared" si="2"/>
        <v>0.10999999999999999</v>
      </c>
      <c r="K20" s="14">
        <f t="shared" si="3"/>
        <v>10733.4</v>
      </c>
      <c r="L20" s="14">
        <f t="shared" si="4"/>
        <v>251250</v>
      </c>
      <c r="M20" s="14">
        <f t="shared" si="5"/>
        <v>-239190</v>
      </c>
      <c r="N20" s="11">
        <v>41518</v>
      </c>
      <c r="O20" s="1">
        <v>9</v>
      </c>
      <c r="P20" s="1" t="s">
        <v>19</v>
      </c>
      <c r="Q20" s="1" t="s">
        <v>16</v>
      </c>
    </row>
    <row r="21" spans="1:17" x14ac:dyDescent="0.3">
      <c r="A21" s="3" t="s">
        <v>2</v>
      </c>
      <c r="B21" s="2" t="s">
        <v>7</v>
      </c>
      <c r="C21" s="2" t="s">
        <v>9</v>
      </c>
      <c r="D21" s="2">
        <v>1375</v>
      </c>
      <c r="E21" s="12">
        <v>260</v>
      </c>
      <c r="F21" s="12">
        <f t="shared" si="0"/>
        <v>182</v>
      </c>
      <c r="G21" s="12">
        <v>12</v>
      </c>
      <c r="H21" s="14">
        <f t="shared" si="1"/>
        <v>16500</v>
      </c>
      <c r="I21" s="14">
        <v>1320</v>
      </c>
      <c r="J21" s="15">
        <f t="shared" si="2"/>
        <v>0.08</v>
      </c>
      <c r="K21" s="14">
        <f t="shared" si="3"/>
        <v>15180</v>
      </c>
      <c r="L21" s="14">
        <f t="shared" si="4"/>
        <v>357500</v>
      </c>
      <c r="M21" s="14">
        <f t="shared" si="5"/>
        <v>-341000</v>
      </c>
      <c r="N21" s="11">
        <v>41609</v>
      </c>
      <c r="O21" s="1">
        <v>12</v>
      </c>
      <c r="P21" s="1" t="s">
        <v>12</v>
      </c>
      <c r="Q21" s="1" t="s">
        <v>16</v>
      </c>
    </row>
    <row r="22" spans="1:17" x14ac:dyDescent="0.3">
      <c r="A22" s="3" t="s">
        <v>2</v>
      </c>
      <c r="B22" s="2" t="s">
        <v>7</v>
      </c>
      <c r="C22" s="2" t="s">
        <v>3</v>
      </c>
      <c r="D22" s="2">
        <v>2763</v>
      </c>
      <c r="E22" s="12">
        <v>10</v>
      </c>
      <c r="F22" s="12">
        <f t="shared" si="0"/>
        <v>7</v>
      </c>
      <c r="G22" s="12">
        <v>12</v>
      </c>
      <c r="H22" s="14">
        <f t="shared" si="1"/>
        <v>33156</v>
      </c>
      <c r="I22" s="14">
        <v>2320.92</v>
      </c>
      <c r="J22" s="15">
        <f t="shared" si="2"/>
        <v>7.0000000000000007E-2</v>
      </c>
      <c r="K22" s="14">
        <f t="shared" si="3"/>
        <v>30835.08</v>
      </c>
      <c r="L22" s="14">
        <f t="shared" si="4"/>
        <v>27630</v>
      </c>
      <c r="M22" s="14">
        <f t="shared" si="5"/>
        <v>5526</v>
      </c>
      <c r="N22" s="11">
        <v>41579</v>
      </c>
      <c r="O22" s="1">
        <v>11</v>
      </c>
      <c r="P22" s="1" t="s">
        <v>13</v>
      </c>
      <c r="Q22" s="1" t="s">
        <v>16</v>
      </c>
    </row>
    <row r="23" spans="1:17" x14ac:dyDescent="0.3">
      <c r="A23" s="3" t="s">
        <v>2</v>
      </c>
      <c r="B23" s="2" t="s">
        <v>1</v>
      </c>
      <c r="C23" s="2" t="s">
        <v>20</v>
      </c>
      <c r="D23" s="2">
        <v>386</v>
      </c>
      <c r="E23" s="12">
        <v>3</v>
      </c>
      <c r="F23" s="12">
        <f t="shared" si="0"/>
        <v>2.1</v>
      </c>
      <c r="G23" s="12">
        <v>12</v>
      </c>
      <c r="H23" s="14">
        <f t="shared" si="1"/>
        <v>4632</v>
      </c>
      <c r="I23" s="14">
        <v>463.2</v>
      </c>
      <c r="J23" s="15">
        <f t="shared" si="2"/>
        <v>9.9999999999999992E-2</v>
      </c>
      <c r="K23" s="14">
        <f t="shared" si="3"/>
        <v>4168.8</v>
      </c>
      <c r="L23" s="14">
        <f t="shared" si="4"/>
        <v>1158</v>
      </c>
      <c r="M23" s="14">
        <f t="shared" si="5"/>
        <v>3474</v>
      </c>
      <c r="N23" s="11">
        <v>41548</v>
      </c>
      <c r="O23" s="1">
        <v>10</v>
      </c>
      <c r="P23" s="1" t="s">
        <v>8</v>
      </c>
      <c r="Q23" s="1" t="s">
        <v>16</v>
      </c>
    </row>
    <row r="24" spans="1:17" x14ac:dyDescent="0.3">
      <c r="A24" s="3" t="s">
        <v>2</v>
      </c>
      <c r="B24" s="2" t="s">
        <v>1</v>
      </c>
      <c r="C24" s="2" t="s">
        <v>3</v>
      </c>
      <c r="D24" s="2">
        <v>386</v>
      </c>
      <c r="E24" s="12">
        <v>10</v>
      </c>
      <c r="F24" s="12">
        <f t="shared" si="0"/>
        <v>7</v>
      </c>
      <c r="G24" s="12">
        <v>12</v>
      </c>
      <c r="H24" s="14">
        <f t="shared" si="1"/>
        <v>4632</v>
      </c>
      <c r="I24" s="14">
        <v>463.2</v>
      </c>
      <c r="J24" s="15">
        <f t="shared" si="2"/>
        <v>9.9999999999999992E-2</v>
      </c>
      <c r="K24" s="14">
        <f t="shared" si="3"/>
        <v>4168.8</v>
      </c>
      <c r="L24" s="14">
        <f t="shared" si="4"/>
        <v>3860</v>
      </c>
      <c r="M24" s="14">
        <f t="shared" si="5"/>
        <v>772</v>
      </c>
      <c r="N24" s="11">
        <v>41548</v>
      </c>
      <c r="O24" s="1">
        <v>10</v>
      </c>
      <c r="P24" s="1" t="s">
        <v>8</v>
      </c>
      <c r="Q24" s="1" t="s">
        <v>16</v>
      </c>
    </row>
    <row r="25" spans="1:17" x14ac:dyDescent="0.3">
      <c r="A25" s="3" t="s">
        <v>2</v>
      </c>
      <c r="B25" s="2" t="s">
        <v>1</v>
      </c>
      <c r="C25" s="2" t="s">
        <v>3</v>
      </c>
      <c r="D25" s="2">
        <v>912</v>
      </c>
      <c r="E25" s="12">
        <v>10</v>
      </c>
      <c r="F25" s="12">
        <f t="shared" si="0"/>
        <v>7</v>
      </c>
      <c r="G25" s="12">
        <v>12</v>
      </c>
      <c r="H25" s="14">
        <f t="shared" si="1"/>
        <v>10944</v>
      </c>
      <c r="I25" s="14">
        <v>0</v>
      </c>
      <c r="J25" s="15">
        <f t="shared" si="2"/>
        <v>0</v>
      </c>
      <c r="K25" s="14">
        <f t="shared" si="3"/>
        <v>10944</v>
      </c>
      <c r="L25" s="14">
        <f t="shared" si="4"/>
        <v>9120</v>
      </c>
      <c r="M25" s="14">
        <f t="shared" si="5"/>
        <v>1824</v>
      </c>
      <c r="N25" s="11">
        <v>41579</v>
      </c>
      <c r="O25" s="1">
        <v>11</v>
      </c>
      <c r="P25" s="1" t="s">
        <v>13</v>
      </c>
      <c r="Q25" s="1" t="s">
        <v>16</v>
      </c>
    </row>
    <row r="26" spans="1:17" x14ac:dyDescent="0.3">
      <c r="A26" s="3" t="s">
        <v>2</v>
      </c>
      <c r="B26" s="2" t="s">
        <v>1</v>
      </c>
      <c r="C26" s="2" t="s">
        <v>9</v>
      </c>
      <c r="D26" s="2">
        <v>1989</v>
      </c>
      <c r="E26" s="12">
        <v>260</v>
      </c>
      <c r="F26" s="12">
        <f t="shared" si="0"/>
        <v>182</v>
      </c>
      <c r="G26" s="12">
        <v>12</v>
      </c>
      <c r="H26" s="14">
        <f t="shared" si="1"/>
        <v>23868</v>
      </c>
      <c r="I26" s="14">
        <v>238.68</v>
      </c>
      <c r="J26" s="15">
        <f t="shared" si="2"/>
        <v>0.01</v>
      </c>
      <c r="K26" s="14">
        <f t="shared" si="3"/>
        <v>23629.32</v>
      </c>
      <c r="L26" s="14">
        <f t="shared" si="4"/>
        <v>517140</v>
      </c>
      <c r="M26" s="14">
        <f t="shared" si="5"/>
        <v>-493272</v>
      </c>
      <c r="N26" s="11">
        <v>41518</v>
      </c>
      <c r="O26" s="1">
        <v>9</v>
      </c>
      <c r="P26" s="1" t="s">
        <v>19</v>
      </c>
      <c r="Q26" s="1" t="s">
        <v>16</v>
      </c>
    </row>
    <row r="27" spans="1:17" x14ac:dyDescent="0.3">
      <c r="A27" s="3" t="s">
        <v>2</v>
      </c>
      <c r="B27" s="2" t="s">
        <v>1</v>
      </c>
      <c r="C27" s="2" t="s">
        <v>9</v>
      </c>
      <c r="D27" s="2">
        <v>2015</v>
      </c>
      <c r="E27" s="12">
        <v>260</v>
      </c>
      <c r="F27" s="12">
        <f t="shared" si="0"/>
        <v>182</v>
      </c>
      <c r="G27" s="12">
        <v>12</v>
      </c>
      <c r="H27" s="14">
        <f t="shared" si="1"/>
        <v>24180</v>
      </c>
      <c r="I27" s="14">
        <v>3385.2</v>
      </c>
      <c r="J27" s="15">
        <f t="shared" si="2"/>
        <v>0.13999999999999999</v>
      </c>
      <c r="K27" s="14">
        <f t="shared" si="3"/>
        <v>20794.8</v>
      </c>
      <c r="L27" s="14">
        <f t="shared" si="4"/>
        <v>523900</v>
      </c>
      <c r="M27" s="14">
        <f t="shared" si="5"/>
        <v>-499720</v>
      </c>
      <c r="N27" s="11">
        <v>41609</v>
      </c>
      <c r="O27" s="1">
        <v>12</v>
      </c>
      <c r="P27" s="1" t="s">
        <v>12</v>
      </c>
      <c r="Q27" s="1" t="s">
        <v>16</v>
      </c>
    </row>
    <row r="28" spans="1:17" x14ac:dyDescent="0.3">
      <c r="A28" s="3" t="s">
        <v>15</v>
      </c>
      <c r="B28" s="2" t="s">
        <v>4</v>
      </c>
      <c r="C28" s="2" t="s">
        <v>6</v>
      </c>
      <c r="D28" s="2">
        <v>345</v>
      </c>
      <c r="E28" s="12">
        <v>5</v>
      </c>
      <c r="F28" s="12">
        <f t="shared" si="0"/>
        <v>3.5</v>
      </c>
      <c r="G28" s="12">
        <v>125</v>
      </c>
      <c r="H28" s="14">
        <f t="shared" si="1"/>
        <v>43125</v>
      </c>
      <c r="I28" s="14">
        <v>0</v>
      </c>
      <c r="J28" s="15">
        <f t="shared" si="2"/>
        <v>0</v>
      </c>
      <c r="K28" s="14">
        <f t="shared" si="3"/>
        <v>43125</v>
      </c>
      <c r="L28" s="14">
        <f t="shared" si="4"/>
        <v>1725</v>
      </c>
      <c r="M28" s="14">
        <f t="shared" si="5"/>
        <v>41400</v>
      </c>
      <c r="N28" s="11">
        <v>41548</v>
      </c>
      <c r="O28" s="1">
        <v>10</v>
      </c>
      <c r="P28" s="1" t="s">
        <v>8</v>
      </c>
      <c r="Q28" s="1" t="s">
        <v>16</v>
      </c>
    </row>
    <row r="29" spans="1:17" x14ac:dyDescent="0.3">
      <c r="A29" s="3" t="s">
        <v>15</v>
      </c>
      <c r="B29" s="2" t="s">
        <v>4</v>
      </c>
      <c r="C29" s="2" t="s">
        <v>18</v>
      </c>
      <c r="D29" s="2">
        <v>345</v>
      </c>
      <c r="E29" s="12">
        <v>120</v>
      </c>
      <c r="F29" s="12">
        <f t="shared" si="0"/>
        <v>84</v>
      </c>
      <c r="G29" s="12">
        <v>125</v>
      </c>
      <c r="H29" s="14">
        <f t="shared" si="1"/>
        <v>43125</v>
      </c>
      <c r="I29" s="14">
        <v>0</v>
      </c>
      <c r="J29" s="15">
        <f t="shared" si="2"/>
        <v>0</v>
      </c>
      <c r="K29" s="14">
        <f t="shared" si="3"/>
        <v>43125</v>
      </c>
      <c r="L29" s="14">
        <f t="shared" si="4"/>
        <v>41400</v>
      </c>
      <c r="M29" s="14">
        <f t="shared" si="5"/>
        <v>1725</v>
      </c>
      <c r="N29" s="11">
        <v>41548</v>
      </c>
      <c r="O29" s="1">
        <v>10</v>
      </c>
      <c r="P29" s="1" t="s">
        <v>8</v>
      </c>
      <c r="Q29" s="1" t="s">
        <v>16</v>
      </c>
    </row>
    <row r="30" spans="1:17" x14ac:dyDescent="0.3">
      <c r="A30" s="3" t="s">
        <v>15</v>
      </c>
      <c r="B30" s="2" t="s">
        <v>4</v>
      </c>
      <c r="C30" s="2" t="s">
        <v>18</v>
      </c>
      <c r="D30" s="2">
        <v>1916</v>
      </c>
      <c r="E30" s="12">
        <v>120</v>
      </c>
      <c r="F30" s="12">
        <f t="shared" si="0"/>
        <v>84</v>
      </c>
      <c r="G30" s="12">
        <v>125</v>
      </c>
      <c r="H30" s="14">
        <f t="shared" si="1"/>
        <v>239500</v>
      </c>
      <c r="I30" s="14">
        <v>23950</v>
      </c>
      <c r="J30" s="15">
        <f t="shared" si="2"/>
        <v>0.1</v>
      </c>
      <c r="K30" s="14">
        <f t="shared" si="3"/>
        <v>215550</v>
      </c>
      <c r="L30" s="14">
        <f t="shared" si="4"/>
        <v>229920</v>
      </c>
      <c r="M30" s="14">
        <f t="shared" si="5"/>
        <v>9580</v>
      </c>
      <c r="N30" s="11">
        <v>41609</v>
      </c>
      <c r="O30" s="1">
        <v>12</v>
      </c>
      <c r="P30" s="1" t="s">
        <v>12</v>
      </c>
      <c r="Q30" s="1" t="s">
        <v>16</v>
      </c>
    </row>
    <row r="31" spans="1:17" x14ac:dyDescent="0.3">
      <c r="A31" s="3" t="s">
        <v>15</v>
      </c>
      <c r="B31" s="2" t="s">
        <v>4</v>
      </c>
      <c r="C31" s="2" t="s">
        <v>20</v>
      </c>
      <c r="D31" s="2">
        <v>2416</v>
      </c>
      <c r="E31" s="12">
        <v>3</v>
      </c>
      <c r="F31" s="12">
        <f t="shared" si="0"/>
        <v>2.1</v>
      </c>
      <c r="G31" s="12">
        <v>125</v>
      </c>
      <c r="H31" s="14">
        <f t="shared" si="1"/>
        <v>302000</v>
      </c>
      <c r="I31" s="14">
        <v>36240</v>
      </c>
      <c r="J31" s="15">
        <f t="shared" si="2"/>
        <v>0.12</v>
      </c>
      <c r="K31" s="14">
        <f t="shared" si="3"/>
        <v>265760</v>
      </c>
      <c r="L31" s="14">
        <f t="shared" si="4"/>
        <v>7248</v>
      </c>
      <c r="M31" s="14">
        <f t="shared" si="5"/>
        <v>294752</v>
      </c>
      <c r="N31" s="11">
        <v>41518</v>
      </c>
      <c r="O31" s="1">
        <v>9</v>
      </c>
      <c r="P31" s="1" t="s">
        <v>19</v>
      </c>
      <c r="Q31" s="1" t="s">
        <v>16</v>
      </c>
    </row>
    <row r="32" spans="1:17" x14ac:dyDescent="0.3">
      <c r="A32" s="3" t="s">
        <v>15</v>
      </c>
      <c r="B32" s="2" t="s">
        <v>4</v>
      </c>
      <c r="C32" s="2" t="s">
        <v>0</v>
      </c>
      <c r="D32" s="2">
        <v>2954</v>
      </c>
      <c r="E32" s="12">
        <v>250</v>
      </c>
      <c r="F32" s="12">
        <f t="shared" si="0"/>
        <v>175</v>
      </c>
      <c r="G32" s="12">
        <v>125</v>
      </c>
      <c r="H32" s="14">
        <f t="shared" si="1"/>
        <v>369250</v>
      </c>
      <c r="I32" s="14">
        <v>55387.5</v>
      </c>
      <c r="J32" s="15">
        <f t="shared" si="2"/>
        <v>0.15</v>
      </c>
      <c r="K32" s="14">
        <f t="shared" si="3"/>
        <v>313862.5</v>
      </c>
      <c r="L32" s="14">
        <f t="shared" si="4"/>
        <v>738500</v>
      </c>
      <c r="M32" s="14">
        <f t="shared" si="5"/>
        <v>-369250</v>
      </c>
      <c r="N32" s="11">
        <v>41579</v>
      </c>
      <c r="O32" s="1">
        <v>11</v>
      </c>
      <c r="P32" s="1" t="s">
        <v>13</v>
      </c>
      <c r="Q32" s="1" t="s">
        <v>16</v>
      </c>
    </row>
    <row r="33" spans="1:17" x14ac:dyDescent="0.3">
      <c r="A33" s="3" t="s">
        <v>15</v>
      </c>
      <c r="B33" s="2" t="s">
        <v>11</v>
      </c>
      <c r="C33" s="2" t="s">
        <v>3</v>
      </c>
      <c r="D33" s="2">
        <v>704</v>
      </c>
      <c r="E33" s="12">
        <v>10</v>
      </c>
      <c r="F33" s="12">
        <f t="shared" si="0"/>
        <v>7</v>
      </c>
      <c r="G33" s="12">
        <v>125</v>
      </c>
      <c r="H33" s="14">
        <f t="shared" si="1"/>
        <v>88000</v>
      </c>
      <c r="I33" s="14">
        <v>4400</v>
      </c>
      <c r="J33" s="15">
        <f t="shared" si="2"/>
        <v>0.05</v>
      </c>
      <c r="K33" s="14">
        <f t="shared" si="3"/>
        <v>83600</v>
      </c>
      <c r="L33" s="14">
        <f t="shared" si="4"/>
        <v>7040</v>
      </c>
      <c r="M33" s="14">
        <f t="shared" si="5"/>
        <v>80960</v>
      </c>
      <c r="N33" s="11">
        <v>41548</v>
      </c>
      <c r="O33" s="1">
        <v>10</v>
      </c>
      <c r="P33" s="1" t="s">
        <v>8</v>
      </c>
      <c r="Q33" s="1" t="s">
        <v>16</v>
      </c>
    </row>
    <row r="34" spans="1:17" x14ac:dyDescent="0.3">
      <c r="A34" s="3" t="s">
        <v>15</v>
      </c>
      <c r="B34" s="2" t="s">
        <v>11</v>
      </c>
      <c r="C34" s="2" t="s">
        <v>18</v>
      </c>
      <c r="D34" s="2">
        <v>704</v>
      </c>
      <c r="E34" s="12">
        <v>120</v>
      </c>
      <c r="F34" s="12">
        <f t="shared" si="0"/>
        <v>84</v>
      </c>
      <c r="G34" s="12">
        <v>125</v>
      </c>
      <c r="H34" s="14">
        <f t="shared" si="1"/>
        <v>88000</v>
      </c>
      <c r="I34" s="14">
        <v>4400</v>
      </c>
      <c r="J34" s="15">
        <f t="shared" si="2"/>
        <v>0.05</v>
      </c>
      <c r="K34" s="14">
        <f t="shared" si="3"/>
        <v>83600</v>
      </c>
      <c r="L34" s="14">
        <f t="shared" si="4"/>
        <v>84480</v>
      </c>
      <c r="M34" s="14">
        <f t="shared" si="5"/>
        <v>3520</v>
      </c>
      <c r="N34" s="11">
        <v>41548</v>
      </c>
      <c r="O34" s="1">
        <v>10</v>
      </c>
      <c r="P34" s="1" t="s">
        <v>8</v>
      </c>
      <c r="Q34" s="1" t="s">
        <v>16</v>
      </c>
    </row>
    <row r="35" spans="1:17" x14ac:dyDescent="0.3">
      <c r="A35" s="3" t="s">
        <v>15</v>
      </c>
      <c r="B35" s="2" t="s">
        <v>11</v>
      </c>
      <c r="C35" s="2" t="s">
        <v>20</v>
      </c>
      <c r="D35" s="2">
        <v>1023</v>
      </c>
      <c r="E35" s="12">
        <v>3</v>
      </c>
      <c r="F35" s="12">
        <f t="shared" si="0"/>
        <v>2.1</v>
      </c>
      <c r="G35" s="12">
        <v>125</v>
      </c>
      <c r="H35" s="14">
        <f t="shared" si="1"/>
        <v>127875</v>
      </c>
      <c r="I35" s="14">
        <v>17902.5</v>
      </c>
      <c r="J35" s="15">
        <f t="shared" si="2"/>
        <v>0.14000000000000001</v>
      </c>
      <c r="K35" s="14">
        <f t="shared" si="3"/>
        <v>109972.5</v>
      </c>
      <c r="L35" s="14">
        <f t="shared" si="4"/>
        <v>3069</v>
      </c>
      <c r="M35" s="14">
        <f t="shared" si="5"/>
        <v>124806</v>
      </c>
      <c r="N35" s="11">
        <v>41518</v>
      </c>
      <c r="O35" s="1">
        <v>9</v>
      </c>
      <c r="P35" s="1" t="s">
        <v>19</v>
      </c>
      <c r="Q35" s="1" t="s">
        <v>16</v>
      </c>
    </row>
    <row r="36" spans="1:17" x14ac:dyDescent="0.3">
      <c r="A36" s="3" t="s">
        <v>15</v>
      </c>
      <c r="B36" s="2" t="s">
        <v>11</v>
      </c>
      <c r="C36" s="2" t="s">
        <v>20</v>
      </c>
      <c r="D36" s="2">
        <v>1482</v>
      </c>
      <c r="E36" s="12">
        <v>3</v>
      </c>
      <c r="F36" s="12">
        <f t="shared" si="0"/>
        <v>2.1</v>
      </c>
      <c r="G36" s="12">
        <v>125</v>
      </c>
      <c r="H36" s="14">
        <f t="shared" si="1"/>
        <v>185250</v>
      </c>
      <c r="I36" s="14">
        <v>18525</v>
      </c>
      <c r="J36" s="15">
        <f t="shared" si="2"/>
        <v>0.1</v>
      </c>
      <c r="K36" s="14">
        <f t="shared" si="3"/>
        <v>166725</v>
      </c>
      <c r="L36" s="14">
        <f t="shared" si="4"/>
        <v>4446</v>
      </c>
      <c r="M36" s="14">
        <f t="shared" si="5"/>
        <v>180804</v>
      </c>
      <c r="N36" s="11">
        <v>41609</v>
      </c>
      <c r="O36" s="1">
        <v>12</v>
      </c>
      <c r="P36" s="1" t="s">
        <v>12</v>
      </c>
      <c r="Q36" s="1" t="s">
        <v>16</v>
      </c>
    </row>
    <row r="37" spans="1:17" x14ac:dyDescent="0.3">
      <c r="A37" s="3" t="s">
        <v>15</v>
      </c>
      <c r="B37" s="2" t="s">
        <v>11</v>
      </c>
      <c r="C37" s="2" t="s">
        <v>6</v>
      </c>
      <c r="D37" s="2">
        <v>1857</v>
      </c>
      <c r="E37" s="12">
        <v>5</v>
      </c>
      <c r="F37" s="12">
        <f t="shared" si="0"/>
        <v>3.5</v>
      </c>
      <c r="G37" s="12">
        <v>125</v>
      </c>
      <c r="H37" s="14">
        <f t="shared" si="1"/>
        <v>232125</v>
      </c>
      <c r="I37" s="14">
        <v>20891.25</v>
      </c>
      <c r="J37" s="15">
        <f t="shared" si="2"/>
        <v>0.09</v>
      </c>
      <c r="K37" s="14">
        <f t="shared" si="3"/>
        <v>211233.75</v>
      </c>
      <c r="L37" s="14">
        <f t="shared" si="4"/>
        <v>9285</v>
      </c>
      <c r="M37" s="14">
        <f t="shared" si="5"/>
        <v>222840</v>
      </c>
      <c r="N37" s="11">
        <v>41579</v>
      </c>
      <c r="O37" s="1">
        <v>11</v>
      </c>
      <c r="P37" s="1" t="s">
        <v>13</v>
      </c>
      <c r="Q37" s="1" t="s">
        <v>16</v>
      </c>
    </row>
    <row r="38" spans="1:17" x14ac:dyDescent="0.3">
      <c r="A38" s="3" t="s">
        <v>15</v>
      </c>
      <c r="B38" s="2" t="s">
        <v>14</v>
      </c>
      <c r="C38" s="2" t="s">
        <v>3</v>
      </c>
      <c r="D38" s="2">
        <v>809</v>
      </c>
      <c r="E38" s="12">
        <v>10</v>
      </c>
      <c r="F38" s="12">
        <f t="shared" si="0"/>
        <v>7</v>
      </c>
      <c r="G38" s="12">
        <v>125</v>
      </c>
      <c r="H38" s="14">
        <f t="shared" si="1"/>
        <v>101125</v>
      </c>
      <c r="I38" s="14">
        <v>2022.5</v>
      </c>
      <c r="J38" s="15">
        <f t="shared" si="2"/>
        <v>0.02</v>
      </c>
      <c r="K38" s="14">
        <f t="shared" si="3"/>
        <v>99102.5</v>
      </c>
      <c r="L38" s="14">
        <f t="shared" si="4"/>
        <v>8090</v>
      </c>
      <c r="M38" s="14">
        <f t="shared" si="5"/>
        <v>93035</v>
      </c>
      <c r="N38" s="11">
        <v>41548</v>
      </c>
      <c r="O38" s="1">
        <v>10</v>
      </c>
      <c r="P38" s="1" t="s">
        <v>8</v>
      </c>
      <c r="Q38" s="1" t="s">
        <v>16</v>
      </c>
    </row>
    <row r="39" spans="1:17" x14ac:dyDescent="0.3">
      <c r="A39" s="3" t="s">
        <v>15</v>
      </c>
      <c r="B39" s="2" t="s">
        <v>14</v>
      </c>
      <c r="C39" s="2" t="s">
        <v>18</v>
      </c>
      <c r="D39" s="2">
        <v>809</v>
      </c>
      <c r="E39" s="12">
        <v>120</v>
      </c>
      <c r="F39" s="12">
        <f t="shared" si="0"/>
        <v>84</v>
      </c>
      <c r="G39" s="12">
        <v>125</v>
      </c>
      <c r="H39" s="14">
        <f t="shared" si="1"/>
        <v>101125</v>
      </c>
      <c r="I39" s="14">
        <v>2022.5</v>
      </c>
      <c r="J39" s="15">
        <f t="shared" si="2"/>
        <v>0.02</v>
      </c>
      <c r="K39" s="14">
        <f t="shared" si="3"/>
        <v>99102.5</v>
      </c>
      <c r="L39" s="14">
        <f t="shared" si="4"/>
        <v>97080</v>
      </c>
      <c r="M39" s="14">
        <f t="shared" si="5"/>
        <v>4045</v>
      </c>
      <c r="N39" s="11">
        <v>41548</v>
      </c>
      <c r="O39" s="1">
        <v>10</v>
      </c>
      <c r="P39" s="1" t="s">
        <v>8</v>
      </c>
      <c r="Q39" s="1" t="s">
        <v>16</v>
      </c>
    </row>
    <row r="40" spans="1:17" x14ac:dyDescent="0.3">
      <c r="A40" s="3" t="s">
        <v>15</v>
      </c>
      <c r="B40" s="2" t="s">
        <v>14</v>
      </c>
      <c r="C40" s="2" t="s">
        <v>20</v>
      </c>
      <c r="D40" s="2">
        <v>887</v>
      </c>
      <c r="E40" s="12">
        <v>3</v>
      </c>
      <c r="F40" s="12">
        <f t="shared" si="0"/>
        <v>2.1</v>
      </c>
      <c r="G40" s="12">
        <v>125</v>
      </c>
      <c r="H40" s="14">
        <f t="shared" si="1"/>
        <v>110875</v>
      </c>
      <c r="I40" s="14">
        <v>6652.5</v>
      </c>
      <c r="J40" s="15">
        <f t="shared" si="2"/>
        <v>0.06</v>
      </c>
      <c r="K40" s="14">
        <f t="shared" si="3"/>
        <v>104222.5</v>
      </c>
      <c r="L40" s="14">
        <f t="shared" si="4"/>
        <v>2661</v>
      </c>
      <c r="M40" s="14">
        <f t="shared" si="5"/>
        <v>108214</v>
      </c>
      <c r="N40" s="11">
        <v>41609</v>
      </c>
      <c r="O40" s="1">
        <v>12</v>
      </c>
      <c r="P40" s="1" t="s">
        <v>12</v>
      </c>
      <c r="Q40" s="1" t="s">
        <v>16</v>
      </c>
    </row>
    <row r="41" spans="1:17" x14ac:dyDescent="0.3">
      <c r="A41" s="3" t="s">
        <v>15</v>
      </c>
      <c r="B41" s="2" t="s">
        <v>14</v>
      </c>
      <c r="C41" s="2" t="s">
        <v>9</v>
      </c>
      <c r="D41" s="2">
        <v>994</v>
      </c>
      <c r="E41" s="12">
        <v>260</v>
      </c>
      <c r="F41" s="12">
        <f t="shared" si="0"/>
        <v>182</v>
      </c>
      <c r="G41" s="12">
        <v>125</v>
      </c>
      <c r="H41" s="14">
        <f t="shared" si="1"/>
        <v>124250</v>
      </c>
      <c r="I41" s="14">
        <v>8697.5</v>
      </c>
      <c r="J41" s="15">
        <f t="shared" si="2"/>
        <v>7.0000000000000007E-2</v>
      </c>
      <c r="K41" s="14">
        <f t="shared" si="3"/>
        <v>115552.5</v>
      </c>
      <c r="L41" s="14">
        <f t="shared" si="4"/>
        <v>258440</v>
      </c>
      <c r="M41" s="14">
        <f t="shared" si="5"/>
        <v>-134190</v>
      </c>
      <c r="N41" s="11">
        <v>41518</v>
      </c>
      <c r="O41" s="1">
        <v>9</v>
      </c>
      <c r="P41" s="1" t="s">
        <v>19</v>
      </c>
      <c r="Q41" s="1" t="s">
        <v>16</v>
      </c>
    </row>
    <row r="42" spans="1:17" x14ac:dyDescent="0.3">
      <c r="A42" s="3" t="s">
        <v>15</v>
      </c>
      <c r="B42" s="2" t="s">
        <v>14</v>
      </c>
      <c r="C42" s="2" t="s">
        <v>6</v>
      </c>
      <c r="D42" s="2">
        <v>2500</v>
      </c>
      <c r="E42" s="12">
        <v>5</v>
      </c>
      <c r="F42" s="12">
        <f t="shared" si="0"/>
        <v>3.5</v>
      </c>
      <c r="G42" s="12">
        <v>125</v>
      </c>
      <c r="H42" s="14">
        <f t="shared" si="1"/>
        <v>312500</v>
      </c>
      <c r="I42" s="14">
        <v>21875</v>
      </c>
      <c r="J42" s="15">
        <f t="shared" si="2"/>
        <v>7.0000000000000007E-2</v>
      </c>
      <c r="K42" s="14">
        <f t="shared" si="3"/>
        <v>290625</v>
      </c>
      <c r="L42" s="14">
        <f t="shared" si="4"/>
        <v>12500</v>
      </c>
      <c r="M42" s="14">
        <f t="shared" si="5"/>
        <v>300000</v>
      </c>
      <c r="N42" s="11">
        <v>41579</v>
      </c>
      <c r="O42" s="1">
        <v>11</v>
      </c>
      <c r="P42" s="1" t="s">
        <v>13</v>
      </c>
      <c r="Q42" s="1" t="s">
        <v>16</v>
      </c>
    </row>
    <row r="43" spans="1:17" x14ac:dyDescent="0.3">
      <c r="A43" s="3" t="s">
        <v>15</v>
      </c>
      <c r="B43" s="2" t="s">
        <v>7</v>
      </c>
      <c r="C43" s="2" t="s">
        <v>9</v>
      </c>
      <c r="D43" s="2">
        <v>947</v>
      </c>
      <c r="E43" s="12">
        <v>260</v>
      </c>
      <c r="F43" s="12">
        <f t="shared" si="0"/>
        <v>182</v>
      </c>
      <c r="G43" s="12">
        <v>125</v>
      </c>
      <c r="H43" s="14">
        <f t="shared" si="1"/>
        <v>118375</v>
      </c>
      <c r="I43" s="14">
        <v>13021.25</v>
      </c>
      <c r="J43" s="15">
        <f t="shared" si="2"/>
        <v>0.11</v>
      </c>
      <c r="K43" s="14">
        <f t="shared" si="3"/>
        <v>105353.75</v>
      </c>
      <c r="L43" s="14">
        <f t="shared" si="4"/>
        <v>246220</v>
      </c>
      <c r="M43" s="14">
        <f t="shared" si="5"/>
        <v>-127845</v>
      </c>
      <c r="N43" s="11">
        <v>41518</v>
      </c>
      <c r="O43" s="1">
        <v>9</v>
      </c>
      <c r="P43" s="1" t="s">
        <v>19</v>
      </c>
      <c r="Q43" s="1" t="s">
        <v>16</v>
      </c>
    </row>
    <row r="44" spans="1:17" x14ac:dyDescent="0.3">
      <c r="A44" s="3" t="s">
        <v>15</v>
      </c>
      <c r="B44" s="2" t="s">
        <v>7</v>
      </c>
      <c r="C44" s="2" t="s">
        <v>6</v>
      </c>
      <c r="D44" s="2">
        <v>1660</v>
      </c>
      <c r="E44" s="12">
        <v>5</v>
      </c>
      <c r="F44" s="12">
        <f t="shared" si="0"/>
        <v>3.5</v>
      </c>
      <c r="G44" s="12">
        <v>125</v>
      </c>
      <c r="H44" s="14">
        <f t="shared" si="1"/>
        <v>207500</v>
      </c>
      <c r="I44" s="14">
        <v>4150</v>
      </c>
      <c r="J44" s="15">
        <f t="shared" si="2"/>
        <v>0.02</v>
      </c>
      <c r="K44" s="14">
        <f t="shared" si="3"/>
        <v>203350</v>
      </c>
      <c r="L44" s="14">
        <f t="shared" si="4"/>
        <v>8300</v>
      </c>
      <c r="M44" s="14">
        <f t="shared" si="5"/>
        <v>199200</v>
      </c>
      <c r="N44" s="11">
        <v>41579</v>
      </c>
      <c r="O44" s="1">
        <v>11</v>
      </c>
      <c r="P44" s="1" t="s">
        <v>13</v>
      </c>
      <c r="Q44" s="1" t="s">
        <v>16</v>
      </c>
    </row>
    <row r="45" spans="1:17" x14ac:dyDescent="0.3">
      <c r="A45" s="3" t="s">
        <v>15</v>
      </c>
      <c r="B45" s="2" t="s">
        <v>7</v>
      </c>
      <c r="C45" s="2" t="s">
        <v>3</v>
      </c>
      <c r="D45" s="2">
        <v>2145</v>
      </c>
      <c r="E45" s="12">
        <v>10</v>
      </c>
      <c r="F45" s="12">
        <f t="shared" si="0"/>
        <v>7</v>
      </c>
      <c r="G45" s="12">
        <v>125</v>
      </c>
      <c r="H45" s="14">
        <f t="shared" si="1"/>
        <v>268125</v>
      </c>
      <c r="I45" s="14">
        <v>5362.5</v>
      </c>
      <c r="J45" s="15">
        <f t="shared" si="2"/>
        <v>0.02</v>
      </c>
      <c r="K45" s="14">
        <f t="shared" si="3"/>
        <v>262762.5</v>
      </c>
      <c r="L45" s="14">
        <f t="shared" si="4"/>
        <v>21450</v>
      </c>
      <c r="M45" s="14">
        <f t="shared" si="5"/>
        <v>246675</v>
      </c>
      <c r="N45" s="11">
        <v>41548</v>
      </c>
      <c r="O45" s="1">
        <v>10</v>
      </c>
      <c r="P45" s="1" t="s">
        <v>8</v>
      </c>
      <c r="Q45" s="1" t="s">
        <v>16</v>
      </c>
    </row>
    <row r="46" spans="1:17" x14ac:dyDescent="0.3">
      <c r="A46" s="3" t="s">
        <v>15</v>
      </c>
      <c r="B46" s="2" t="s">
        <v>7</v>
      </c>
      <c r="C46" s="2" t="s">
        <v>18</v>
      </c>
      <c r="D46" s="2">
        <v>2145</v>
      </c>
      <c r="E46" s="12">
        <v>120</v>
      </c>
      <c r="F46" s="12">
        <f t="shared" si="0"/>
        <v>84</v>
      </c>
      <c r="G46" s="12">
        <v>125</v>
      </c>
      <c r="H46" s="14">
        <f t="shared" si="1"/>
        <v>268125</v>
      </c>
      <c r="I46" s="14">
        <v>5362.5</v>
      </c>
      <c r="J46" s="15">
        <f t="shared" si="2"/>
        <v>0.02</v>
      </c>
      <c r="K46" s="14">
        <f t="shared" si="3"/>
        <v>262762.5</v>
      </c>
      <c r="L46" s="14">
        <f t="shared" si="4"/>
        <v>257400</v>
      </c>
      <c r="M46" s="14">
        <f t="shared" si="5"/>
        <v>10725</v>
      </c>
      <c r="N46" s="11">
        <v>41548</v>
      </c>
      <c r="O46" s="1">
        <v>10</v>
      </c>
      <c r="P46" s="1" t="s">
        <v>8</v>
      </c>
      <c r="Q46" s="1" t="s">
        <v>16</v>
      </c>
    </row>
    <row r="47" spans="1:17" x14ac:dyDescent="0.3">
      <c r="A47" s="3" t="s">
        <v>15</v>
      </c>
      <c r="B47" s="2" t="s">
        <v>7</v>
      </c>
      <c r="C47" s="2" t="s">
        <v>20</v>
      </c>
      <c r="D47" s="2">
        <v>2821</v>
      </c>
      <c r="E47" s="12">
        <v>3</v>
      </c>
      <c r="F47" s="12">
        <f t="shared" si="0"/>
        <v>2.1</v>
      </c>
      <c r="G47" s="12">
        <v>125</v>
      </c>
      <c r="H47" s="14">
        <f t="shared" si="1"/>
        <v>352625</v>
      </c>
      <c r="I47" s="14">
        <v>49367.5</v>
      </c>
      <c r="J47" s="15">
        <f t="shared" si="2"/>
        <v>0.14000000000000001</v>
      </c>
      <c r="K47" s="14">
        <f t="shared" si="3"/>
        <v>303257.5</v>
      </c>
      <c r="L47" s="14">
        <f t="shared" si="4"/>
        <v>8463</v>
      </c>
      <c r="M47" s="14">
        <f t="shared" si="5"/>
        <v>344162</v>
      </c>
      <c r="N47" s="11">
        <v>41609</v>
      </c>
      <c r="O47" s="1">
        <v>12</v>
      </c>
      <c r="P47" s="1" t="s">
        <v>12</v>
      </c>
      <c r="Q47" s="1" t="s">
        <v>16</v>
      </c>
    </row>
    <row r="48" spans="1:17" x14ac:dyDescent="0.3">
      <c r="A48" s="3" t="s">
        <v>15</v>
      </c>
      <c r="B48" s="2" t="s">
        <v>1</v>
      </c>
      <c r="C48" s="2" t="s">
        <v>20</v>
      </c>
      <c r="D48" s="2">
        <v>330</v>
      </c>
      <c r="E48" s="12">
        <v>3</v>
      </c>
      <c r="F48" s="12">
        <f t="shared" si="0"/>
        <v>2.1</v>
      </c>
      <c r="G48" s="12">
        <v>125</v>
      </c>
      <c r="H48" s="14">
        <f t="shared" si="1"/>
        <v>41250</v>
      </c>
      <c r="I48" s="14">
        <v>412.5</v>
      </c>
      <c r="J48" s="15">
        <f t="shared" si="2"/>
        <v>0.01</v>
      </c>
      <c r="K48" s="14">
        <f t="shared" si="3"/>
        <v>40837.5</v>
      </c>
      <c r="L48" s="14">
        <f t="shared" si="4"/>
        <v>990</v>
      </c>
      <c r="M48" s="14">
        <f t="shared" si="5"/>
        <v>40260</v>
      </c>
      <c r="N48" s="11">
        <v>41518</v>
      </c>
      <c r="O48" s="1">
        <v>9</v>
      </c>
      <c r="P48" s="1" t="s">
        <v>19</v>
      </c>
      <c r="Q48" s="1" t="s">
        <v>16</v>
      </c>
    </row>
    <row r="49" spans="1:17" x14ac:dyDescent="0.3">
      <c r="A49" s="3" t="s">
        <v>15</v>
      </c>
      <c r="B49" s="2" t="s">
        <v>1</v>
      </c>
      <c r="C49" s="2" t="s">
        <v>6</v>
      </c>
      <c r="D49" s="2">
        <v>663</v>
      </c>
      <c r="E49" s="12">
        <v>5</v>
      </c>
      <c r="F49" s="12">
        <f t="shared" si="0"/>
        <v>3.5</v>
      </c>
      <c r="G49" s="12">
        <v>125</v>
      </c>
      <c r="H49" s="14">
        <f t="shared" si="1"/>
        <v>82875</v>
      </c>
      <c r="I49" s="14">
        <v>828.75</v>
      </c>
      <c r="J49" s="15">
        <f t="shared" si="2"/>
        <v>0.01</v>
      </c>
      <c r="K49" s="14">
        <f t="shared" si="3"/>
        <v>82046.25</v>
      </c>
      <c r="L49" s="14">
        <f t="shared" si="4"/>
        <v>3315</v>
      </c>
      <c r="M49" s="14">
        <f t="shared" si="5"/>
        <v>79560</v>
      </c>
      <c r="N49" s="11">
        <v>41548</v>
      </c>
      <c r="O49" s="1">
        <v>10</v>
      </c>
      <c r="P49" s="1" t="s">
        <v>8</v>
      </c>
      <c r="Q49" s="1" t="s">
        <v>16</v>
      </c>
    </row>
    <row r="50" spans="1:17" x14ac:dyDescent="0.3">
      <c r="A50" s="3" t="s">
        <v>15</v>
      </c>
      <c r="B50" s="2" t="s">
        <v>1</v>
      </c>
      <c r="C50" s="2" t="s">
        <v>18</v>
      </c>
      <c r="D50" s="2">
        <v>663</v>
      </c>
      <c r="E50" s="12">
        <v>120</v>
      </c>
      <c r="F50" s="12">
        <f t="shared" si="0"/>
        <v>84</v>
      </c>
      <c r="G50" s="12">
        <v>125</v>
      </c>
      <c r="H50" s="14">
        <f t="shared" si="1"/>
        <v>82875</v>
      </c>
      <c r="I50" s="14">
        <v>828.75</v>
      </c>
      <c r="J50" s="15">
        <f t="shared" si="2"/>
        <v>0.01</v>
      </c>
      <c r="K50" s="14">
        <f t="shared" si="3"/>
        <v>82046.25</v>
      </c>
      <c r="L50" s="14">
        <f t="shared" si="4"/>
        <v>79560</v>
      </c>
      <c r="M50" s="14">
        <f t="shared" si="5"/>
        <v>3315</v>
      </c>
      <c r="N50" s="11">
        <v>41548</v>
      </c>
      <c r="O50" s="1">
        <v>10</v>
      </c>
      <c r="P50" s="1" t="s">
        <v>8</v>
      </c>
      <c r="Q50" s="1" t="s">
        <v>16</v>
      </c>
    </row>
    <row r="51" spans="1:17" x14ac:dyDescent="0.3">
      <c r="A51" s="3" t="s">
        <v>15</v>
      </c>
      <c r="B51" s="2" t="s">
        <v>1</v>
      </c>
      <c r="C51" s="2" t="s">
        <v>6</v>
      </c>
      <c r="D51" s="2">
        <v>1804</v>
      </c>
      <c r="E51" s="12">
        <v>5</v>
      </c>
      <c r="F51" s="12">
        <f t="shared" si="0"/>
        <v>3.5</v>
      </c>
      <c r="G51" s="12">
        <v>125</v>
      </c>
      <c r="H51" s="14">
        <f t="shared" si="1"/>
        <v>225500</v>
      </c>
      <c r="I51" s="14">
        <v>22550</v>
      </c>
      <c r="J51" s="15">
        <f t="shared" si="2"/>
        <v>0.1</v>
      </c>
      <c r="K51" s="14">
        <f t="shared" si="3"/>
        <v>202950</v>
      </c>
      <c r="L51" s="14">
        <f t="shared" si="4"/>
        <v>9020</v>
      </c>
      <c r="M51" s="14">
        <f t="shared" si="5"/>
        <v>216480</v>
      </c>
      <c r="N51" s="11">
        <v>41579</v>
      </c>
      <c r="O51" s="1">
        <v>11</v>
      </c>
      <c r="P51" s="1" t="s">
        <v>13</v>
      </c>
      <c r="Q51" s="1" t="s">
        <v>16</v>
      </c>
    </row>
    <row r="52" spans="1:17" x14ac:dyDescent="0.3">
      <c r="A52" s="3" t="s">
        <v>15</v>
      </c>
      <c r="B52" s="2" t="s">
        <v>1</v>
      </c>
      <c r="C52" s="2" t="s">
        <v>18</v>
      </c>
      <c r="D52" s="2">
        <v>2438</v>
      </c>
      <c r="E52" s="12">
        <v>120</v>
      </c>
      <c r="F52" s="12">
        <f t="shared" si="0"/>
        <v>84</v>
      </c>
      <c r="G52" s="12">
        <v>125</v>
      </c>
      <c r="H52" s="14">
        <f t="shared" si="1"/>
        <v>304750</v>
      </c>
      <c r="I52" s="14">
        <v>45712.5</v>
      </c>
      <c r="J52" s="15">
        <f t="shared" si="2"/>
        <v>0.15</v>
      </c>
      <c r="K52" s="14">
        <f t="shared" si="3"/>
        <v>259037.5</v>
      </c>
      <c r="L52" s="14">
        <f t="shared" si="4"/>
        <v>292560</v>
      </c>
      <c r="M52" s="14">
        <f t="shared" si="5"/>
        <v>12190</v>
      </c>
      <c r="N52" s="11">
        <v>41609</v>
      </c>
      <c r="O52" s="1">
        <v>12</v>
      </c>
      <c r="P52" s="1" t="s">
        <v>12</v>
      </c>
      <c r="Q52" s="1" t="s">
        <v>16</v>
      </c>
    </row>
    <row r="53" spans="1:17" x14ac:dyDescent="0.3">
      <c r="A53" s="3" t="s">
        <v>5</v>
      </c>
      <c r="B53" s="2" t="s">
        <v>4</v>
      </c>
      <c r="C53" s="2" t="s">
        <v>0</v>
      </c>
      <c r="D53" s="2">
        <v>623</v>
      </c>
      <c r="E53" s="12">
        <v>250</v>
      </c>
      <c r="F53" s="12">
        <f t="shared" si="0"/>
        <v>175</v>
      </c>
      <c r="G53" s="12">
        <v>350</v>
      </c>
      <c r="H53" s="14">
        <f t="shared" si="1"/>
        <v>218050</v>
      </c>
      <c r="I53" s="14">
        <v>26166</v>
      </c>
      <c r="J53" s="15">
        <f t="shared" si="2"/>
        <v>0.12</v>
      </c>
      <c r="K53" s="14">
        <f t="shared" si="3"/>
        <v>191884</v>
      </c>
      <c r="L53" s="14">
        <f t="shared" si="4"/>
        <v>155750</v>
      </c>
      <c r="M53" s="14">
        <f t="shared" si="5"/>
        <v>62300</v>
      </c>
      <c r="N53" s="11">
        <v>41518</v>
      </c>
      <c r="O53" s="1">
        <v>9</v>
      </c>
      <c r="P53" s="1" t="s">
        <v>19</v>
      </c>
      <c r="Q53" s="1" t="s">
        <v>16</v>
      </c>
    </row>
    <row r="54" spans="1:17" x14ac:dyDescent="0.3">
      <c r="A54" s="3" t="s">
        <v>5</v>
      </c>
      <c r="B54" s="2" t="s">
        <v>4</v>
      </c>
      <c r="C54" s="2" t="s">
        <v>9</v>
      </c>
      <c r="D54" s="2">
        <v>1228</v>
      </c>
      <c r="E54" s="12">
        <v>260</v>
      </c>
      <c r="F54" s="12">
        <f t="shared" si="0"/>
        <v>182</v>
      </c>
      <c r="G54" s="12">
        <v>350</v>
      </c>
      <c r="H54" s="14">
        <f t="shared" si="1"/>
        <v>429800</v>
      </c>
      <c r="I54" s="14">
        <v>21490</v>
      </c>
      <c r="J54" s="15">
        <f t="shared" si="2"/>
        <v>0.05</v>
      </c>
      <c r="K54" s="14">
        <f t="shared" si="3"/>
        <v>408310</v>
      </c>
      <c r="L54" s="14">
        <f t="shared" si="4"/>
        <v>319280</v>
      </c>
      <c r="M54" s="14">
        <f t="shared" si="5"/>
        <v>110520</v>
      </c>
      <c r="N54" s="11">
        <v>41548</v>
      </c>
      <c r="O54" s="1">
        <v>10</v>
      </c>
      <c r="P54" s="1" t="s">
        <v>8</v>
      </c>
      <c r="Q54" s="1" t="s">
        <v>16</v>
      </c>
    </row>
    <row r="55" spans="1:17" x14ac:dyDescent="0.3">
      <c r="A55" s="3" t="s">
        <v>5</v>
      </c>
      <c r="B55" s="2" t="s">
        <v>4</v>
      </c>
      <c r="C55" s="2" t="s">
        <v>3</v>
      </c>
      <c r="D55" s="2">
        <v>1228</v>
      </c>
      <c r="E55" s="12">
        <v>10</v>
      </c>
      <c r="F55" s="12">
        <f t="shared" si="0"/>
        <v>7</v>
      </c>
      <c r="G55" s="12">
        <v>350</v>
      </c>
      <c r="H55" s="14">
        <f t="shared" si="1"/>
        <v>429800</v>
      </c>
      <c r="I55" s="14">
        <v>21490</v>
      </c>
      <c r="J55" s="15">
        <f t="shared" si="2"/>
        <v>0.05</v>
      </c>
      <c r="K55" s="14">
        <f t="shared" si="3"/>
        <v>408310</v>
      </c>
      <c r="L55" s="14">
        <f t="shared" si="4"/>
        <v>12280</v>
      </c>
      <c r="M55" s="14">
        <f t="shared" si="5"/>
        <v>417520</v>
      </c>
      <c r="N55" s="11">
        <v>41548</v>
      </c>
      <c r="O55" s="1">
        <v>10</v>
      </c>
      <c r="P55" s="1" t="s">
        <v>8</v>
      </c>
      <c r="Q55" s="1" t="s">
        <v>16</v>
      </c>
    </row>
    <row r="56" spans="1:17" x14ac:dyDescent="0.3">
      <c r="A56" s="3" t="s">
        <v>5</v>
      </c>
      <c r="B56" s="2" t="s">
        <v>4</v>
      </c>
      <c r="C56" s="2" t="s">
        <v>3</v>
      </c>
      <c r="D56" s="2">
        <v>1389</v>
      </c>
      <c r="E56" s="12">
        <v>10</v>
      </c>
      <c r="F56" s="12">
        <f t="shared" si="0"/>
        <v>7</v>
      </c>
      <c r="G56" s="12">
        <v>20</v>
      </c>
      <c r="H56" s="14">
        <f t="shared" si="1"/>
        <v>27780</v>
      </c>
      <c r="I56" s="14">
        <v>1389</v>
      </c>
      <c r="J56" s="15">
        <f t="shared" si="2"/>
        <v>0.05</v>
      </c>
      <c r="K56" s="14">
        <f t="shared" si="3"/>
        <v>26391</v>
      </c>
      <c r="L56" s="14">
        <f t="shared" si="4"/>
        <v>13890</v>
      </c>
      <c r="M56" s="14">
        <f t="shared" si="5"/>
        <v>13890</v>
      </c>
      <c r="N56" s="11">
        <v>41548</v>
      </c>
      <c r="O56" s="1">
        <v>10</v>
      </c>
      <c r="P56" s="1" t="s">
        <v>8</v>
      </c>
      <c r="Q56" s="1" t="s">
        <v>16</v>
      </c>
    </row>
    <row r="57" spans="1:17" x14ac:dyDescent="0.3">
      <c r="A57" s="3" t="s">
        <v>5</v>
      </c>
      <c r="B57" s="2" t="s">
        <v>4</v>
      </c>
      <c r="C57" s="2" t="s">
        <v>0</v>
      </c>
      <c r="D57" s="2">
        <v>1389</v>
      </c>
      <c r="E57" s="12">
        <v>250</v>
      </c>
      <c r="F57" s="12">
        <f t="shared" si="0"/>
        <v>175</v>
      </c>
      <c r="G57" s="12">
        <v>20</v>
      </c>
      <c r="H57" s="14">
        <f t="shared" si="1"/>
        <v>27780</v>
      </c>
      <c r="I57" s="14">
        <v>1389</v>
      </c>
      <c r="J57" s="15">
        <f t="shared" si="2"/>
        <v>0.05</v>
      </c>
      <c r="K57" s="14">
        <f t="shared" si="3"/>
        <v>26391</v>
      </c>
      <c r="L57" s="14">
        <f t="shared" si="4"/>
        <v>347250</v>
      </c>
      <c r="M57" s="14">
        <f t="shared" si="5"/>
        <v>-319470</v>
      </c>
      <c r="N57" s="11">
        <v>41548</v>
      </c>
      <c r="O57" s="1">
        <v>10</v>
      </c>
      <c r="P57" s="1" t="s">
        <v>8</v>
      </c>
      <c r="Q57" s="1" t="s">
        <v>16</v>
      </c>
    </row>
    <row r="58" spans="1:17" x14ac:dyDescent="0.3">
      <c r="A58" s="3" t="s">
        <v>5</v>
      </c>
      <c r="B58" s="2" t="s">
        <v>4</v>
      </c>
      <c r="C58" s="2" t="s">
        <v>6</v>
      </c>
      <c r="D58" s="2">
        <v>1611</v>
      </c>
      <c r="E58" s="12">
        <v>5</v>
      </c>
      <c r="F58" s="12">
        <f t="shared" si="0"/>
        <v>3.5</v>
      </c>
      <c r="G58" s="12">
        <v>7</v>
      </c>
      <c r="H58" s="14">
        <f t="shared" si="1"/>
        <v>11277</v>
      </c>
      <c r="I58" s="14">
        <v>1014.93</v>
      </c>
      <c r="J58" s="15">
        <f t="shared" si="2"/>
        <v>0.09</v>
      </c>
      <c r="K58" s="14">
        <f t="shared" si="3"/>
        <v>10262.07</v>
      </c>
      <c r="L58" s="14">
        <f t="shared" si="4"/>
        <v>8055</v>
      </c>
      <c r="M58" s="14">
        <f t="shared" si="5"/>
        <v>3222</v>
      </c>
      <c r="N58" s="11">
        <v>41609</v>
      </c>
      <c r="O58" s="1">
        <v>12</v>
      </c>
      <c r="P58" s="1" t="s">
        <v>12</v>
      </c>
      <c r="Q58" s="1" t="s">
        <v>16</v>
      </c>
    </row>
    <row r="59" spans="1:17" x14ac:dyDescent="0.3">
      <c r="A59" s="3" t="s">
        <v>5</v>
      </c>
      <c r="B59" s="2" t="s">
        <v>4</v>
      </c>
      <c r="C59" s="2" t="s">
        <v>3</v>
      </c>
      <c r="D59" s="2">
        <v>1725</v>
      </c>
      <c r="E59" s="12">
        <v>10</v>
      </c>
      <c r="F59" s="12">
        <f t="shared" si="0"/>
        <v>7</v>
      </c>
      <c r="G59" s="12">
        <v>350</v>
      </c>
      <c r="H59" s="14">
        <f t="shared" si="1"/>
        <v>603750</v>
      </c>
      <c r="I59" s="14">
        <v>0</v>
      </c>
      <c r="J59" s="15">
        <f t="shared" si="2"/>
        <v>0</v>
      </c>
      <c r="K59" s="14">
        <f t="shared" si="3"/>
        <v>603750</v>
      </c>
      <c r="L59" s="14">
        <f t="shared" si="4"/>
        <v>17250</v>
      </c>
      <c r="M59" s="14">
        <f t="shared" si="5"/>
        <v>586500</v>
      </c>
      <c r="N59" s="11">
        <v>41579</v>
      </c>
      <c r="O59" s="1">
        <v>11</v>
      </c>
      <c r="P59" s="1" t="s">
        <v>13</v>
      </c>
      <c r="Q59" s="1" t="s">
        <v>16</v>
      </c>
    </row>
    <row r="60" spans="1:17" x14ac:dyDescent="0.3">
      <c r="A60" s="3" t="s">
        <v>5</v>
      </c>
      <c r="B60" s="2" t="s">
        <v>4</v>
      </c>
      <c r="C60" s="2" t="s">
        <v>9</v>
      </c>
      <c r="D60" s="2">
        <v>1778</v>
      </c>
      <c r="E60" s="12">
        <v>260</v>
      </c>
      <c r="F60" s="12">
        <f t="shared" si="0"/>
        <v>182</v>
      </c>
      <c r="G60" s="12">
        <v>350</v>
      </c>
      <c r="H60" s="14">
        <f t="shared" si="1"/>
        <v>622300</v>
      </c>
      <c r="I60" s="14">
        <v>24892</v>
      </c>
      <c r="J60" s="15">
        <f t="shared" si="2"/>
        <v>0.04</v>
      </c>
      <c r="K60" s="14">
        <f t="shared" si="3"/>
        <v>597408</v>
      </c>
      <c r="L60" s="14">
        <f t="shared" si="4"/>
        <v>462280</v>
      </c>
      <c r="M60" s="14">
        <f t="shared" si="5"/>
        <v>160020</v>
      </c>
      <c r="N60" s="11">
        <v>41609</v>
      </c>
      <c r="O60" s="1">
        <v>12</v>
      </c>
      <c r="P60" s="1" t="s">
        <v>12</v>
      </c>
      <c r="Q60" s="1" t="s">
        <v>16</v>
      </c>
    </row>
    <row r="61" spans="1:17" x14ac:dyDescent="0.3">
      <c r="A61" s="3" t="s">
        <v>5</v>
      </c>
      <c r="B61" s="2" t="s">
        <v>4</v>
      </c>
      <c r="C61" s="2" t="s">
        <v>3</v>
      </c>
      <c r="D61" s="2">
        <v>1802</v>
      </c>
      <c r="E61" s="12">
        <v>10</v>
      </c>
      <c r="F61" s="12">
        <f t="shared" si="0"/>
        <v>7</v>
      </c>
      <c r="G61" s="12">
        <v>20</v>
      </c>
      <c r="H61" s="14">
        <f t="shared" si="1"/>
        <v>36040</v>
      </c>
      <c r="I61" s="14">
        <v>1802</v>
      </c>
      <c r="J61" s="15">
        <f t="shared" si="2"/>
        <v>0.05</v>
      </c>
      <c r="K61" s="14">
        <f t="shared" si="3"/>
        <v>34238</v>
      </c>
      <c r="L61" s="14">
        <f t="shared" si="4"/>
        <v>18020</v>
      </c>
      <c r="M61" s="14">
        <f t="shared" si="5"/>
        <v>18020</v>
      </c>
      <c r="N61" s="11">
        <v>41609</v>
      </c>
      <c r="O61" s="1">
        <v>12</v>
      </c>
      <c r="P61" s="1" t="s">
        <v>12</v>
      </c>
      <c r="Q61" s="1" t="s">
        <v>16</v>
      </c>
    </row>
    <row r="62" spans="1:17" x14ac:dyDescent="0.3">
      <c r="A62" s="3" t="s">
        <v>5</v>
      </c>
      <c r="B62" s="2" t="s">
        <v>4</v>
      </c>
      <c r="C62" s="2" t="s">
        <v>18</v>
      </c>
      <c r="D62" s="2">
        <v>2092</v>
      </c>
      <c r="E62" s="12">
        <v>120</v>
      </c>
      <c r="F62" s="12">
        <f t="shared" si="0"/>
        <v>84</v>
      </c>
      <c r="G62" s="12">
        <v>7</v>
      </c>
      <c r="H62" s="14">
        <f t="shared" si="1"/>
        <v>14644</v>
      </c>
      <c r="I62" s="14">
        <v>146.44</v>
      </c>
      <c r="J62" s="15">
        <f t="shared" si="2"/>
        <v>0.01</v>
      </c>
      <c r="K62" s="14">
        <f t="shared" si="3"/>
        <v>14497.56</v>
      </c>
      <c r="L62" s="14">
        <f t="shared" si="4"/>
        <v>251040</v>
      </c>
      <c r="M62" s="14">
        <f t="shared" si="5"/>
        <v>-236396</v>
      </c>
      <c r="N62" s="11">
        <v>41579</v>
      </c>
      <c r="O62" s="1">
        <v>11</v>
      </c>
      <c r="P62" s="1" t="s">
        <v>13</v>
      </c>
      <c r="Q62" s="1" t="s">
        <v>16</v>
      </c>
    </row>
    <row r="63" spans="1:17" x14ac:dyDescent="0.3">
      <c r="A63" s="3" t="s">
        <v>5</v>
      </c>
      <c r="B63" s="2" t="s">
        <v>4</v>
      </c>
      <c r="C63" s="2" t="s">
        <v>3</v>
      </c>
      <c r="D63" s="2">
        <v>2349</v>
      </c>
      <c r="E63" s="12">
        <v>10</v>
      </c>
      <c r="F63" s="12">
        <f t="shared" si="0"/>
        <v>7</v>
      </c>
      <c r="G63" s="12">
        <v>7</v>
      </c>
      <c r="H63" s="14">
        <f t="shared" si="1"/>
        <v>16443</v>
      </c>
      <c r="I63" s="14">
        <v>822.15</v>
      </c>
      <c r="J63" s="15">
        <f t="shared" si="2"/>
        <v>4.9999999999999996E-2</v>
      </c>
      <c r="K63" s="14">
        <f t="shared" si="3"/>
        <v>15620.85</v>
      </c>
      <c r="L63" s="14">
        <f t="shared" si="4"/>
        <v>23490</v>
      </c>
      <c r="M63" s="14">
        <f t="shared" si="5"/>
        <v>-7047</v>
      </c>
      <c r="N63" s="11">
        <v>41518</v>
      </c>
      <c r="O63" s="1">
        <v>9</v>
      </c>
      <c r="P63" s="1" t="s">
        <v>19</v>
      </c>
      <c r="Q63" s="1" t="s">
        <v>16</v>
      </c>
    </row>
    <row r="64" spans="1:17" x14ac:dyDescent="0.3">
      <c r="A64" s="3" t="s">
        <v>5</v>
      </c>
      <c r="B64" s="2" t="s">
        <v>4</v>
      </c>
      <c r="C64" s="2" t="s">
        <v>18</v>
      </c>
      <c r="D64" s="2">
        <v>2646</v>
      </c>
      <c r="E64" s="12">
        <v>120</v>
      </c>
      <c r="F64" s="12">
        <f t="shared" si="0"/>
        <v>84</v>
      </c>
      <c r="G64" s="12">
        <v>20</v>
      </c>
      <c r="H64" s="14">
        <f t="shared" si="1"/>
        <v>52920</v>
      </c>
      <c r="I64" s="14">
        <v>2116.8000000000002</v>
      </c>
      <c r="J64" s="15">
        <f t="shared" si="2"/>
        <v>0.04</v>
      </c>
      <c r="K64" s="14">
        <f t="shared" si="3"/>
        <v>50803.199999999997</v>
      </c>
      <c r="L64" s="14">
        <f t="shared" si="4"/>
        <v>317520</v>
      </c>
      <c r="M64" s="14">
        <f t="shared" si="5"/>
        <v>-264600</v>
      </c>
      <c r="N64" s="11">
        <v>41518</v>
      </c>
      <c r="O64" s="1">
        <v>9</v>
      </c>
      <c r="P64" s="1" t="s">
        <v>19</v>
      </c>
      <c r="Q64" s="1" t="s">
        <v>16</v>
      </c>
    </row>
    <row r="65" spans="1:17" x14ac:dyDescent="0.3">
      <c r="A65" s="3" t="s">
        <v>5</v>
      </c>
      <c r="B65" s="2" t="s">
        <v>4</v>
      </c>
      <c r="C65" s="2" t="s">
        <v>20</v>
      </c>
      <c r="D65" s="2">
        <v>2851</v>
      </c>
      <c r="E65" s="12">
        <v>3</v>
      </c>
      <c r="F65" s="12">
        <f t="shared" si="0"/>
        <v>2.1</v>
      </c>
      <c r="G65" s="12">
        <v>7</v>
      </c>
      <c r="H65" s="14">
        <f t="shared" si="1"/>
        <v>19957</v>
      </c>
      <c r="I65" s="14">
        <v>798.28</v>
      </c>
      <c r="J65" s="15">
        <f t="shared" si="2"/>
        <v>0.04</v>
      </c>
      <c r="K65" s="14">
        <f t="shared" si="3"/>
        <v>19158.72</v>
      </c>
      <c r="L65" s="14">
        <f t="shared" si="4"/>
        <v>8553</v>
      </c>
      <c r="M65" s="14">
        <f t="shared" si="5"/>
        <v>11404</v>
      </c>
      <c r="N65" s="11">
        <v>41548</v>
      </c>
      <c r="O65" s="1">
        <v>10</v>
      </c>
      <c r="P65" s="1" t="s">
        <v>8</v>
      </c>
      <c r="Q65" s="1" t="s">
        <v>16</v>
      </c>
    </row>
    <row r="66" spans="1:17" x14ac:dyDescent="0.3">
      <c r="A66" s="3" t="s">
        <v>5</v>
      </c>
      <c r="B66" s="2" t="s">
        <v>4</v>
      </c>
      <c r="C66" s="2" t="s">
        <v>6</v>
      </c>
      <c r="D66" s="2">
        <v>2851</v>
      </c>
      <c r="E66" s="12">
        <v>5</v>
      </c>
      <c r="F66" s="12">
        <f t="shared" si="0"/>
        <v>3.5</v>
      </c>
      <c r="G66" s="12">
        <v>7</v>
      </c>
      <c r="H66" s="14">
        <f t="shared" si="1"/>
        <v>19957</v>
      </c>
      <c r="I66" s="14">
        <v>798.28</v>
      </c>
      <c r="J66" s="15">
        <f t="shared" si="2"/>
        <v>0.04</v>
      </c>
      <c r="K66" s="14">
        <f t="shared" si="3"/>
        <v>19158.72</v>
      </c>
      <c r="L66" s="14">
        <f t="shared" si="4"/>
        <v>14255</v>
      </c>
      <c r="M66" s="14">
        <f t="shared" si="5"/>
        <v>5702</v>
      </c>
      <c r="N66" s="11">
        <v>41548</v>
      </c>
      <c r="O66" s="1">
        <v>10</v>
      </c>
      <c r="P66" s="1" t="s">
        <v>8</v>
      </c>
      <c r="Q66" s="1" t="s">
        <v>16</v>
      </c>
    </row>
    <row r="67" spans="1:17" x14ac:dyDescent="0.3">
      <c r="A67" s="3" t="s">
        <v>5</v>
      </c>
      <c r="B67" s="2" t="s">
        <v>4</v>
      </c>
      <c r="C67" s="2" t="s">
        <v>0</v>
      </c>
      <c r="D67" s="2">
        <v>2935</v>
      </c>
      <c r="E67" s="12">
        <v>250</v>
      </c>
      <c r="F67" s="12">
        <f t="shared" si="0"/>
        <v>175</v>
      </c>
      <c r="G67" s="12">
        <v>20</v>
      </c>
      <c r="H67" s="14">
        <f t="shared" si="1"/>
        <v>58700</v>
      </c>
      <c r="I67" s="14">
        <v>6457</v>
      </c>
      <c r="J67" s="15">
        <f t="shared" si="2"/>
        <v>0.11</v>
      </c>
      <c r="K67" s="14">
        <f t="shared" si="3"/>
        <v>52243</v>
      </c>
      <c r="L67" s="14">
        <f t="shared" si="4"/>
        <v>733750</v>
      </c>
      <c r="M67" s="14">
        <f t="shared" si="5"/>
        <v>-675050</v>
      </c>
      <c r="N67" s="11">
        <v>41579</v>
      </c>
      <c r="O67" s="1">
        <v>11</v>
      </c>
      <c r="P67" s="1" t="s">
        <v>13</v>
      </c>
      <c r="Q67" s="1" t="s">
        <v>16</v>
      </c>
    </row>
    <row r="68" spans="1:17" x14ac:dyDescent="0.3">
      <c r="A68" s="3" t="s">
        <v>5</v>
      </c>
      <c r="B68" s="2" t="s">
        <v>11</v>
      </c>
      <c r="C68" s="2" t="s">
        <v>3</v>
      </c>
      <c r="D68" s="2">
        <v>1031</v>
      </c>
      <c r="E68" s="12">
        <v>10</v>
      </c>
      <c r="F68" s="12">
        <f t="shared" ref="F68:F131" si="6">E68-(E68*0.3)</f>
        <v>7</v>
      </c>
      <c r="G68" s="12">
        <v>7</v>
      </c>
      <c r="H68" s="14">
        <f t="shared" ref="H68:H131" si="7">D68*G68</f>
        <v>7217</v>
      </c>
      <c r="I68" s="14">
        <v>505.19</v>
      </c>
      <c r="J68" s="15">
        <f t="shared" ref="J68:J131" si="8">I68/H68</f>
        <v>6.9999999999999993E-2</v>
      </c>
      <c r="K68" s="14">
        <f t="shared" ref="K68:K131" si="9">H68-I68</f>
        <v>6711.81</v>
      </c>
      <c r="L68" s="14">
        <f t="shared" ref="L68:L131" si="10">D68*E68</f>
        <v>10310</v>
      </c>
      <c r="M68" s="14">
        <f t="shared" ref="M68:M131" si="11">H68-L68</f>
        <v>-3093</v>
      </c>
      <c r="N68" s="11">
        <v>41518</v>
      </c>
      <c r="O68" s="1">
        <v>9</v>
      </c>
      <c r="P68" s="1" t="s">
        <v>19</v>
      </c>
      <c r="Q68" s="1" t="s">
        <v>16</v>
      </c>
    </row>
    <row r="69" spans="1:17" x14ac:dyDescent="0.3">
      <c r="A69" s="3" t="s">
        <v>5</v>
      </c>
      <c r="B69" s="2" t="s">
        <v>11</v>
      </c>
      <c r="C69" s="2" t="s">
        <v>18</v>
      </c>
      <c r="D69" s="2">
        <v>1033</v>
      </c>
      <c r="E69" s="12">
        <v>120</v>
      </c>
      <c r="F69" s="12">
        <f t="shared" si="6"/>
        <v>84</v>
      </c>
      <c r="G69" s="12">
        <v>20</v>
      </c>
      <c r="H69" s="14">
        <f t="shared" si="7"/>
        <v>20660</v>
      </c>
      <c r="I69" s="14">
        <v>1033</v>
      </c>
      <c r="J69" s="15">
        <f t="shared" si="8"/>
        <v>0.05</v>
      </c>
      <c r="K69" s="14">
        <f t="shared" si="9"/>
        <v>19627</v>
      </c>
      <c r="L69" s="14">
        <f t="shared" si="10"/>
        <v>123960</v>
      </c>
      <c r="M69" s="14">
        <f t="shared" si="11"/>
        <v>-103300</v>
      </c>
      <c r="N69" s="11">
        <v>41609</v>
      </c>
      <c r="O69" s="1">
        <v>12</v>
      </c>
      <c r="P69" s="1" t="s">
        <v>12</v>
      </c>
      <c r="Q69" s="1" t="s">
        <v>16</v>
      </c>
    </row>
    <row r="70" spans="1:17" x14ac:dyDescent="0.3">
      <c r="A70" s="3" t="s">
        <v>5</v>
      </c>
      <c r="B70" s="2" t="s">
        <v>11</v>
      </c>
      <c r="C70" s="2" t="s">
        <v>0</v>
      </c>
      <c r="D70" s="2">
        <v>1281</v>
      </c>
      <c r="E70" s="12">
        <v>250</v>
      </c>
      <c r="F70" s="12">
        <f t="shared" si="6"/>
        <v>175</v>
      </c>
      <c r="G70" s="12">
        <v>350</v>
      </c>
      <c r="H70" s="14">
        <f t="shared" si="7"/>
        <v>448350</v>
      </c>
      <c r="I70" s="14">
        <v>62769</v>
      </c>
      <c r="J70" s="15">
        <f t="shared" si="8"/>
        <v>0.14000000000000001</v>
      </c>
      <c r="K70" s="14">
        <f t="shared" si="9"/>
        <v>385581</v>
      </c>
      <c r="L70" s="14">
        <f t="shared" si="10"/>
        <v>320250</v>
      </c>
      <c r="M70" s="14">
        <f t="shared" si="11"/>
        <v>128100</v>
      </c>
      <c r="N70" s="11">
        <v>41609</v>
      </c>
      <c r="O70" s="1">
        <v>12</v>
      </c>
      <c r="P70" s="1" t="s">
        <v>12</v>
      </c>
      <c r="Q70" s="1" t="s">
        <v>16</v>
      </c>
    </row>
    <row r="71" spans="1:17" x14ac:dyDescent="0.3">
      <c r="A71" s="3" t="s">
        <v>5</v>
      </c>
      <c r="B71" s="2" t="s">
        <v>11</v>
      </c>
      <c r="C71" s="2" t="s">
        <v>9</v>
      </c>
      <c r="D71" s="2">
        <v>1403</v>
      </c>
      <c r="E71" s="12">
        <v>260</v>
      </c>
      <c r="F71" s="12">
        <f t="shared" si="6"/>
        <v>182</v>
      </c>
      <c r="G71" s="12">
        <v>7</v>
      </c>
      <c r="H71" s="14">
        <f t="shared" si="7"/>
        <v>9821</v>
      </c>
      <c r="I71" s="14">
        <v>589.26</v>
      </c>
      <c r="J71" s="15">
        <f t="shared" si="8"/>
        <v>0.06</v>
      </c>
      <c r="K71" s="14">
        <f t="shared" si="9"/>
        <v>9231.74</v>
      </c>
      <c r="L71" s="14">
        <f t="shared" si="10"/>
        <v>364780</v>
      </c>
      <c r="M71" s="14">
        <f t="shared" si="11"/>
        <v>-354959</v>
      </c>
      <c r="N71" s="11">
        <v>41548</v>
      </c>
      <c r="O71" s="1">
        <v>10</v>
      </c>
      <c r="P71" s="1" t="s">
        <v>8</v>
      </c>
      <c r="Q71" s="1" t="s">
        <v>16</v>
      </c>
    </row>
    <row r="72" spans="1:17" x14ac:dyDescent="0.3">
      <c r="A72" s="3" t="s">
        <v>5</v>
      </c>
      <c r="B72" s="2" t="s">
        <v>11</v>
      </c>
      <c r="C72" s="2" t="s">
        <v>6</v>
      </c>
      <c r="D72" s="2">
        <v>1403</v>
      </c>
      <c r="E72" s="12">
        <v>5</v>
      </c>
      <c r="F72" s="12">
        <f t="shared" si="6"/>
        <v>3.5</v>
      </c>
      <c r="G72" s="12">
        <v>7</v>
      </c>
      <c r="H72" s="14">
        <f t="shared" si="7"/>
        <v>9821</v>
      </c>
      <c r="I72" s="14">
        <v>589.26</v>
      </c>
      <c r="J72" s="15">
        <f t="shared" si="8"/>
        <v>0.06</v>
      </c>
      <c r="K72" s="14">
        <f t="shared" si="9"/>
        <v>9231.74</v>
      </c>
      <c r="L72" s="14">
        <f t="shared" si="10"/>
        <v>7015</v>
      </c>
      <c r="M72" s="14">
        <f t="shared" si="11"/>
        <v>2806</v>
      </c>
      <c r="N72" s="11">
        <v>41548</v>
      </c>
      <c r="O72" s="1">
        <v>10</v>
      </c>
      <c r="P72" s="1" t="s">
        <v>8</v>
      </c>
      <c r="Q72" s="1" t="s">
        <v>16</v>
      </c>
    </row>
    <row r="73" spans="1:17" x14ac:dyDescent="0.3">
      <c r="A73" s="3" t="s">
        <v>5</v>
      </c>
      <c r="B73" s="2" t="s">
        <v>11</v>
      </c>
      <c r="C73" s="2" t="s">
        <v>0</v>
      </c>
      <c r="D73" s="2">
        <v>1527</v>
      </c>
      <c r="E73" s="12">
        <v>250</v>
      </c>
      <c r="F73" s="12">
        <f t="shared" si="6"/>
        <v>175</v>
      </c>
      <c r="G73" s="12">
        <v>350</v>
      </c>
      <c r="H73" s="14">
        <f t="shared" si="7"/>
        <v>534450</v>
      </c>
      <c r="I73" s="14">
        <v>0</v>
      </c>
      <c r="J73" s="15">
        <f t="shared" si="8"/>
        <v>0</v>
      </c>
      <c r="K73" s="14">
        <f t="shared" si="9"/>
        <v>534450</v>
      </c>
      <c r="L73" s="14">
        <f t="shared" si="10"/>
        <v>381750</v>
      </c>
      <c r="M73" s="14">
        <f t="shared" si="11"/>
        <v>152700</v>
      </c>
      <c r="N73" s="11">
        <v>41518</v>
      </c>
      <c r="O73" s="1">
        <v>9</v>
      </c>
      <c r="P73" s="1" t="s">
        <v>19</v>
      </c>
      <c r="Q73" s="1" t="s">
        <v>16</v>
      </c>
    </row>
    <row r="74" spans="1:17" x14ac:dyDescent="0.3">
      <c r="A74" s="3" t="s">
        <v>5</v>
      </c>
      <c r="B74" s="2" t="s">
        <v>11</v>
      </c>
      <c r="C74" s="2" t="s">
        <v>6</v>
      </c>
      <c r="D74" s="2">
        <v>1757</v>
      </c>
      <c r="E74" s="12">
        <v>5</v>
      </c>
      <c r="F74" s="12">
        <f t="shared" si="6"/>
        <v>3.5</v>
      </c>
      <c r="G74" s="12">
        <v>20</v>
      </c>
      <c r="H74" s="14">
        <f t="shared" si="7"/>
        <v>35140</v>
      </c>
      <c r="I74" s="14">
        <v>2108.4</v>
      </c>
      <c r="J74" s="15">
        <f t="shared" si="8"/>
        <v>6.0000000000000005E-2</v>
      </c>
      <c r="K74" s="14">
        <f t="shared" si="9"/>
        <v>33031.599999999999</v>
      </c>
      <c r="L74" s="14">
        <f t="shared" si="10"/>
        <v>8785</v>
      </c>
      <c r="M74" s="14">
        <f t="shared" si="11"/>
        <v>26355</v>
      </c>
      <c r="N74" s="11">
        <v>41548</v>
      </c>
      <c r="O74" s="1">
        <v>10</v>
      </c>
      <c r="P74" s="1" t="s">
        <v>8</v>
      </c>
      <c r="Q74" s="1" t="s">
        <v>16</v>
      </c>
    </row>
    <row r="75" spans="1:17" x14ac:dyDescent="0.3">
      <c r="A75" s="3" t="s">
        <v>5</v>
      </c>
      <c r="B75" s="2" t="s">
        <v>11</v>
      </c>
      <c r="C75" s="2" t="s">
        <v>3</v>
      </c>
      <c r="D75" s="2">
        <v>1757</v>
      </c>
      <c r="E75" s="12">
        <v>10</v>
      </c>
      <c r="F75" s="12">
        <f t="shared" si="6"/>
        <v>7</v>
      </c>
      <c r="G75" s="12">
        <v>20</v>
      </c>
      <c r="H75" s="14">
        <f t="shared" si="7"/>
        <v>35140</v>
      </c>
      <c r="I75" s="14">
        <v>2108.4</v>
      </c>
      <c r="J75" s="15">
        <f t="shared" si="8"/>
        <v>6.0000000000000005E-2</v>
      </c>
      <c r="K75" s="14">
        <f t="shared" si="9"/>
        <v>33031.599999999999</v>
      </c>
      <c r="L75" s="14">
        <f t="shared" si="10"/>
        <v>17570</v>
      </c>
      <c r="M75" s="14">
        <f t="shared" si="11"/>
        <v>17570</v>
      </c>
      <c r="N75" s="11">
        <v>41548</v>
      </c>
      <c r="O75" s="1">
        <v>10</v>
      </c>
      <c r="P75" s="1" t="s">
        <v>8</v>
      </c>
      <c r="Q75" s="1" t="s">
        <v>16</v>
      </c>
    </row>
    <row r="76" spans="1:17" x14ac:dyDescent="0.3">
      <c r="A76" s="3" t="s">
        <v>5</v>
      </c>
      <c r="B76" s="2" t="s">
        <v>11</v>
      </c>
      <c r="C76" s="2" t="s">
        <v>3</v>
      </c>
      <c r="D76" s="2">
        <v>1922</v>
      </c>
      <c r="E76" s="12">
        <v>10</v>
      </c>
      <c r="F76" s="12">
        <f t="shared" si="6"/>
        <v>7</v>
      </c>
      <c r="G76" s="12">
        <v>350</v>
      </c>
      <c r="H76" s="14">
        <f t="shared" si="7"/>
        <v>672700</v>
      </c>
      <c r="I76" s="14">
        <v>94178</v>
      </c>
      <c r="J76" s="15">
        <f t="shared" si="8"/>
        <v>0.14000000000000001</v>
      </c>
      <c r="K76" s="14">
        <f t="shared" si="9"/>
        <v>578522</v>
      </c>
      <c r="L76" s="14">
        <f t="shared" si="10"/>
        <v>19220</v>
      </c>
      <c r="M76" s="14">
        <f t="shared" si="11"/>
        <v>653480</v>
      </c>
      <c r="N76" s="11">
        <v>41579</v>
      </c>
      <c r="O76" s="1">
        <v>11</v>
      </c>
      <c r="P76" s="1" t="s">
        <v>13</v>
      </c>
      <c r="Q76" s="1" t="s">
        <v>16</v>
      </c>
    </row>
    <row r="77" spans="1:17" x14ac:dyDescent="0.3">
      <c r="A77" s="3" t="s">
        <v>5</v>
      </c>
      <c r="B77" s="2" t="s">
        <v>11</v>
      </c>
      <c r="C77" s="2" t="s">
        <v>9</v>
      </c>
      <c r="D77" s="2">
        <v>2076</v>
      </c>
      <c r="E77" s="12">
        <v>260</v>
      </c>
      <c r="F77" s="12">
        <f t="shared" si="6"/>
        <v>182</v>
      </c>
      <c r="G77" s="12">
        <v>350</v>
      </c>
      <c r="H77" s="14">
        <f t="shared" si="7"/>
        <v>726600</v>
      </c>
      <c r="I77" s="14">
        <v>43596</v>
      </c>
      <c r="J77" s="15">
        <f t="shared" si="8"/>
        <v>0.06</v>
      </c>
      <c r="K77" s="14">
        <f t="shared" si="9"/>
        <v>683004</v>
      </c>
      <c r="L77" s="14">
        <f t="shared" si="10"/>
        <v>539760</v>
      </c>
      <c r="M77" s="14">
        <f t="shared" si="11"/>
        <v>186840</v>
      </c>
      <c r="N77" s="11">
        <v>41548</v>
      </c>
      <c r="O77" s="1">
        <v>10</v>
      </c>
      <c r="P77" s="1" t="s">
        <v>8</v>
      </c>
      <c r="Q77" s="1" t="s">
        <v>16</v>
      </c>
    </row>
    <row r="78" spans="1:17" x14ac:dyDescent="0.3">
      <c r="A78" s="3" t="s">
        <v>5</v>
      </c>
      <c r="B78" s="2" t="s">
        <v>11</v>
      </c>
      <c r="C78" s="2" t="s">
        <v>18</v>
      </c>
      <c r="D78" s="2">
        <v>2076</v>
      </c>
      <c r="E78" s="12">
        <v>120</v>
      </c>
      <c r="F78" s="12">
        <f t="shared" si="6"/>
        <v>84</v>
      </c>
      <c r="G78" s="12">
        <v>350</v>
      </c>
      <c r="H78" s="14">
        <f t="shared" si="7"/>
        <v>726600</v>
      </c>
      <c r="I78" s="14">
        <v>43596</v>
      </c>
      <c r="J78" s="15">
        <f t="shared" si="8"/>
        <v>0.06</v>
      </c>
      <c r="K78" s="14">
        <f t="shared" si="9"/>
        <v>683004</v>
      </c>
      <c r="L78" s="14">
        <f t="shared" si="10"/>
        <v>249120</v>
      </c>
      <c r="M78" s="14">
        <f t="shared" si="11"/>
        <v>477480</v>
      </c>
      <c r="N78" s="11">
        <v>41548</v>
      </c>
      <c r="O78" s="1">
        <v>10</v>
      </c>
      <c r="P78" s="1" t="s">
        <v>8</v>
      </c>
      <c r="Q78" s="1" t="s">
        <v>16</v>
      </c>
    </row>
    <row r="79" spans="1:17" x14ac:dyDescent="0.3">
      <c r="A79" s="3" t="s">
        <v>5</v>
      </c>
      <c r="B79" s="2" t="s">
        <v>11</v>
      </c>
      <c r="C79" s="2" t="s">
        <v>3</v>
      </c>
      <c r="D79" s="2">
        <v>2136</v>
      </c>
      <c r="E79" s="12">
        <v>10</v>
      </c>
      <c r="F79" s="12">
        <f t="shared" si="6"/>
        <v>7</v>
      </c>
      <c r="G79" s="12">
        <v>7</v>
      </c>
      <c r="H79" s="14">
        <f t="shared" si="7"/>
        <v>14952</v>
      </c>
      <c r="I79" s="14">
        <v>747.6</v>
      </c>
      <c r="J79" s="15">
        <f t="shared" si="8"/>
        <v>0.05</v>
      </c>
      <c r="K79" s="14">
        <f t="shared" si="9"/>
        <v>14204.4</v>
      </c>
      <c r="L79" s="14">
        <f t="shared" si="10"/>
        <v>21360</v>
      </c>
      <c r="M79" s="14">
        <f t="shared" si="11"/>
        <v>-6408</v>
      </c>
      <c r="N79" s="11">
        <v>41609</v>
      </c>
      <c r="O79" s="1">
        <v>12</v>
      </c>
      <c r="P79" s="1" t="s">
        <v>12</v>
      </c>
      <c r="Q79" s="1" t="s">
        <v>16</v>
      </c>
    </row>
    <row r="80" spans="1:17" x14ac:dyDescent="0.3">
      <c r="A80" s="3" t="s">
        <v>5</v>
      </c>
      <c r="B80" s="2" t="s">
        <v>11</v>
      </c>
      <c r="C80" s="2" t="s">
        <v>20</v>
      </c>
      <c r="D80" s="2">
        <v>2145</v>
      </c>
      <c r="E80" s="12">
        <v>3</v>
      </c>
      <c r="F80" s="12">
        <f t="shared" si="6"/>
        <v>2.1</v>
      </c>
      <c r="G80" s="12">
        <v>7</v>
      </c>
      <c r="H80" s="14">
        <f t="shared" si="7"/>
        <v>15015</v>
      </c>
      <c r="I80" s="14">
        <v>300.3</v>
      </c>
      <c r="J80" s="15">
        <f t="shared" si="8"/>
        <v>0.02</v>
      </c>
      <c r="K80" s="14">
        <f t="shared" si="9"/>
        <v>14714.7</v>
      </c>
      <c r="L80" s="14">
        <f t="shared" si="10"/>
        <v>6435</v>
      </c>
      <c r="M80" s="14">
        <f t="shared" si="11"/>
        <v>8580</v>
      </c>
      <c r="N80" s="11">
        <v>41579</v>
      </c>
      <c r="O80" s="1">
        <v>11</v>
      </c>
      <c r="P80" s="1" t="s">
        <v>13</v>
      </c>
      <c r="Q80" s="1" t="s">
        <v>16</v>
      </c>
    </row>
    <row r="81" spans="1:17" x14ac:dyDescent="0.3">
      <c r="A81" s="3" t="s">
        <v>5</v>
      </c>
      <c r="B81" s="2" t="s">
        <v>11</v>
      </c>
      <c r="C81" s="2" t="s">
        <v>0</v>
      </c>
      <c r="D81" s="2">
        <v>2682</v>
      </c>
      <c r="E81" s="12">
        <v>250</v>
      </c>
      <c r="F81" s="12">
        <f t="shared" si="6"/>
        <v>175</v>
      </c>
      <c r="G81" s="12">
        <v>20</v>
      </c>
      <c r="H81" s="14">
        <f t="shared" si="7"/>
        <v>53640</v>
      </c>
      <c r="I81" s="14">
        <v>4827.6000000000004</v>
      </c>
      <c r="J81" s="15">
        <f t="shared" si="8"/>
        <v>9.0000000000000011E-2</v>
      </c>
      <c r="K81" s="14">
        <f t="shared" si="9"/>
        <v>48812.4</v>
      </c>
      <c r="L81" s="14">
        <f t="shared" si="10"/>
        <v>670500</v>
      </c>
      <c r="M81" s="14">
        <f t="shared" si="11"/>
        <v>-616860</v>
      </c>
      <c r="N81" s="11">
        <v>41579</v>
      </c>
      <c r="O81" s="1">
        <v>11</v>
      </c>
      <c r="P81" s="1" t="s">
        <v>13</v>
      </c>
      <c r="Q81" s="1" t="s">
        <v>16</v>
      </c>
    </row>
    <row r="82" spans="1:17" x14ac:dyDescent="0.3">
      <c r="A82" s="3" t="s">
        <v>5</v>
      </c>
      <c r="B82" s="2" t="s">
        <v>11</v>
      </c>
      <c r="C82" s="2" t="s">
        <v>18</v>
      </c>
      <c r="D82" s="2">
        <v>2805</v>
      </c>
      <c r="E82" s="12">
        <v>120</v>
      </c>
      <c r="F82" s="12">
        <f t="shared" si="6"/>
        <v>84</v>
      </c>
      <c r="G82" s="12">
        <v>20</v>
      </c>
      <c r="H82" s="14">
        <f t="shared" si="7"/>
        <v>56100</v>
      </c>
      <c r="I82" s="14">
        <v>6171</v>
      </c>
      <c r="J82" s="15">
        <f t="shared" si="8"/>
        <v>0.11</v>
      </c>
      <c r="K82" s="14">
        <f t="shared" si="9"/>
        <v>49929</v>
      </c>
      <c r="L82" s="14">
        <f t="shared" si="10"/>
        <v>336600</v>
      </c>
      <c r="M82" s="14">
        <f t="shared" si="11"/>
        <v>-280500</v>
      </c>
      <c r="N82" s="11">
        <v>41518</v>
      </c>
      <c r="O82" s="1">
        <v>9</v>
      </c>
      <c r="P82" s="1" t="s">
        <v>19</v>
      </c>
      <c r="Q82" s="1" t="s">
        <v>16</v>
      </c>
    </row>
    <row r="83" spans="1:17" x14ac:dyDescent="0.3">
      <c r="A83" s="3" t="s">
        <v>5</v>
      </c>
      <c r="B83" s="2" t="s">
        <v>14</v>
      </c>
      <c r="C83" s="2" t="s">
        <v>20</v>
      </c>
      <c r="D83" s="2">
        <v>442</v>
      </c>
      <c r="E83" s="12">
        <v>3</v>
      </c>
      <c r="F83" s="12">
        <f t="shared" si="6"/>
        <v>2.1</v>
      </c>
      <c r="G83" s="12">
        <v>20</v>
      </c>
      <c r="H83" s="14">
        <f t="shared" si="7"/>
        <v>8840</v>
      </c>
      <c r="I83" s="14">
        <v>1149.2</v>
      </c>
      <c r="J83" s="15">
        <f t="shared" si="8"/>
        <v>0.13</v>
      </c>
      <c r="K83" s="14">
        <f t="shared" si="9"/>
        <v>7690.8</v>
      </c>
      <c r="L83" s="14">
        <f t="shared" si="10"/>
        <v>1326</v>
      </c>
      <c r="M83" s="14">
        <f t="shared" si="11"/>
        <v>7514</v>
      </c>
      <c r="N83" s="11">
        <v>41518</v>
      </c>
      <c r="O83" s="1">
        <v>9</v>
      </c>
      <c r="P83" s="1" t="s">
        <v>19</v>
      </c>
      <c r="Q83" s="1" t="s">
        <v>16</v>
      </c>
    </row>
    <row r="84" spans="1:17" x14ac:dyDescent="0.3">
      <c r="A84" s="3" t="s">
        <v>5</v>
      </c>
      <c r="B84" s="2" t="s">
        <v>14</v>
      </c>
      <c r="C84" s="2" t="s">
        <v>18</v>
      </c>
      <c r="D84" s="2">
        <v>588</v>
      </c>
      <c r="E84" s="12">
        <v>120</v>
      </c>
      <c r="F84" s="12">
        <f t="shared" si="6"/>
        <v>84</v>
      </c>
      <c r="G84" s="12">
        <v>20</v>
      </c>
      <c r="H84" s="14">
        <f t="shared" si="7"/>
        <v>11760</v>
      </c>
      <c r="I84" s="14">
        <v>823.2</v>
      </c>
      <c r="J84" s="15">
        <f t="shared" si="8"/>
        <v>7.0000000000000007E-2</v>
      </c>
      <c r="K84" s="14">
        <f t="shared" si="9"/>
        <v>10936.8</v>
      </c>
      <c r="L84" s="14">
        <f t="shared" si="10"/>
        <v>70560</v>
      </c>
      <c r="M84" s="14">
        <f t="shared" si="11"/>
        <v>-58800</v>
      </c>
      <c r="N84" s="11">
        <v>41609</v>
      </c>
      <c r="O84" s="1">
        <v>12</v>
      </c>
      <c r="P84" s="1" t="s">
        <v>12</v>
      </c>
      <c r="Q84" s="1" t="s">
        <v>16</v>
      </c>
    </row>
    <row r="85" spans="1:17" x14ac:dyDescent="0.3">
      <c r="A85" s="3" t="s">
        <v>5</v>
      </c>
      <c r="B85" s="2" t="s">
        <v>14</v>
      </c>
      <c r="C85" s="2" t="s">
        <v>20</v>
      </c>
      <c r="D85" s="2">
        <v>1016</v>
      </c>
      <c r="E85" s="12">
        <v>3</v>
      </c>
      <c r="F85" s="12">
        <f t="shared" si="6"/>
        <v>2.1</v>
      </c>
      <c r="G85" s="12">
        <v>7</v>
      </c>
      <c r="H85" s="14">
        <f t="shared" si="7"/>
        <v>7112</v>
      </c>
      <c r="I85" s="14">
        <v>355.6</v>
      </c>
      <c r="J85" s="15">
        <f t="shared" si="8"/>
        <v>0.05</v>
      </c>
      <c r="K85" s="14">
        <f t="shared" si="9"/>
        <v>6756.4</v>
      </c>
      <c r="L85" s="14">
        <f t="shared" si="10"/>
        <v>3048</v>
      </c>
      <c r="M85" s="14">
        <f t="shared" si="11"/>
        <v>4064</v>
      </c>
      <c r="N85" s="11">
        <v>41579</v>
      </c>
      <c r="O85" s="1">
        <v>11</v>
      </c>
      <c r="P85" s="1" t="s">
        <v>13</v>
      </c>
      <c r="Q85" s="1" t="s">
        <v>16</v>
      </c>
    </row>
    <row r="86" spans="1:17" x14ac:dyDescent="0.3">
      <c r="A86" s="3" t="s">
        <v>5</v>
      </c>
      <c r="B86" s="2" t="s">
        <v>14</v>
      </c>
      <c r="C86" s="2" t="s">
        <v>9</v>
      </c>
      <c r="D86" s="2">
        <v>1159</v>
      </c>
      <c r="E86" s="12">
        <v>260</v>
      </c>
      <c r="F86" s="12">
        <f t="shared" si="6"/>
        <v>182</v>
      </c>
      <c r="G86" s="12">
        <v>7</v>
      </c>
      <c r="H86" s="14">
        <f t="shared" si="7"/>
        <v>8113</v>
      </c>
      <c r="I86" s="14">
        <v>405.65</v>
      </c>
      <c r="J86" s="15">
        <f t="shared" si="8"/>
        <v>4.9999999999999996E-2</v>
      </c>
      <c r="K86" s="14">
        <f t="shared" si="9"/>
        <v>7707.35</v>
      </c>
      <c r="L86" s="14">
        <f t="shared" si="10"/>
        <v>301340</v>
      </c>
      <c r="M86" s="14">
        <f t="shared" si="11"/>
        <v>-293227</v>
      </c>
      <c r="N86" s="11">
        <v>41548</v>
      </c>
      <c r="O86" s="1">
        <v>10</v>
      </c>
      <c r="P86" s="1" t="s">
        <v>8</v>
      </c>
      <c r="Q86" s="1" t="s">
        <v>16</v>
      </c>
    </row>
    <row r="87" spans="1:17" x14ac:dyDescent="0.3">
      <c r="A87" s="3" t="s">
        <v>5</v>
      </c>
      <c r="B87" s="2" t="s">
        <v>14</v>
      </c>
      <c r="C87" s="2" t="s">
        <v>6</v>
      </c>
      <c r="D87" s="2">
        <v>1159</v>
      </c>
      <c r="E87" s="12">
        <v>5</v>
      </c>
      <c r="F87" s="12">
        <f t="shared" si="6"/>
        <v>3.5</v>
      </c>
      <c r="G87" s="12">
        <v>7</v>
      </c>
      <c r="H87" s="14">
        <f t="shared" si="7"/>
        <v>8113</v>
      </c>
      <c r="I87" s="14">
        <v>405.65</v>
      </c>
      <c r="J87" s="15">
        <f t="shared" si="8"/>
        <v>4.9999999999999996E-2</v>
      </c>
      <c r="K87" s="14">
        <f t="shared" si="9"/>
        <v>7707.35</v>
      </c>
      <c r="L87" s="14">
        <f t="shared" si="10"/>
        <v>5795</v>
      </c>
      <c r="M87" s="14">
        <f t="shared" si="11"/>
        <v>2318</v>
      </c>
      <c r="N87" s="11">
        <v>41548</v>
      </c>
      <c r="O87" s="1">
        <v>10</v>
      </c>
      <c r="P87" s="1" t="s">
        <v>8</v>
      </c>
      <c r="Q87" s="1" t="s">
        <v>16</v>
      </c>
    </row>
    <row r="88" spans="1:17" x14ac:dyDescent="0.3">
      <c r="A88" s="3" t="s">
        <v>5</v>
      </c>
      <c r="B88" s="2" t="s">
        <v>14</v>
      </c>
      <c r="C88" s="2" t="s">
        <v>6</v>
      </c>
      <c r="D88" s="2">
        <v>1797</v>
      </c>
      <c r="E88" s="12">
        <v>5</v>
      </c>
      <c r="F88" s="12">
        <f t="shared" si="6"/>
        <v>3.5</v>
      </c>
      <c r="G88" s="12">
        <v>350</v>
      </c>
      <c r="H88" s="14">
        <f t="shared" si="7"/>
        <v>628950</v>
      </c>
      <c r="I88" s="14">
        <v>18868.5</v>
      </c>
      <c r="J88" s="15">
        <f t="shared" si="8"/>
        <v>0.03</v>
      </c>
      <c r="K88" s="14">
        <f t="shared" si="9"/>
        <v>610081.5</v>
      </c>
      <c r="L88" s="14">
        <f t="shared" si="10"/>
        <v>8985</v>
      </c>
      <c r="M88" s="14">
        <f t="shared" si="11"/>
        <v>619965</v>
      </c>
      <c r="N88" s="11">
        <v>41518</v>
      </c>
      <c r="O88" s="1">
        <v>9</v>
      </c>
      <c r="P88" s="1" t="s">
        <v>19</v>
      </c>
      <c r="Q88" s="1" t="s">
        <v>16</v>
      </c>
    </row>
    <row r="89" spans="1:17" x14ac:dyDescent="0.3">
      <c r="A89" s="3" t="s">
        <v>5</v>
      </c>
      <c r="B89" s="2" t="s">
        <v>14</v>
      </c>
      <c r="C89" s="2" t="s">
        <v>0</v>
      </c>
      <c r="D89" s="2">
        <v>1870</v>
      </c>
      <c r="E89" s="12">
        <v>250</v>
      </c>
      <c r="F89" s="12">
        <f t="shared" si="6"/>
        <v>175</v>
      </c>
      <c r="G89" s="12">
        <v>350</v>
      </c>
      <c r="H89" s="14">
        <f t="shared" si="7"/>
        <v>654500</v>
      </c>
      <c r="I89" s="14">
        <v>65450</v>
      </c>
      <c r="J89" s="15">
        <f t="shared" si="8"/>
        <v>0.1</v>
      </c>
      <c r="K89" s="14">
        <f t="shared" si="9"/>
        <v>589050</v>
      </c>
      <c r="L89" s="14">
        <f t="shared" si="10"/>
        <v>467500</v>
      </c>
      <c r="M89" s="14">
        <f t="shared" si="11"/>
        <v>187000</v>
      </c>
      <c r="N89" s="11">
        <v>41609</v>
      </c>
      <c r="O89" s="1">
        <v>12</v>
      </c>
      <c r="P89" s="1" t="s">
        <v>12</v>
      </c>
      <c r="Q89" s="1" t="s">
        <v>16</v>
      </c>
    </row>
    <row r="90" spans="1:17" x14ac:dyDescent="0.3">
      <c r="A90" s="3" t="s">
        <v>5</v>
      </c>
      <c r="B90" s="2" t="s">
        <v>14</v>
      </c>
      <c r="C90" s="2" t="s">
        <v>3</v>
      </c>
      <c r="D90" s="2">
        <v>2125</v>
      </c>
      <c r="E90" s="12">
        <v>10</v>
      </c>
      <c r="F90" s="12">
        <f t="shared" si="6"/>
        <v>7</v>
      </c>
      <c r="G90" s="12">
        <v>7</v>
      </c>
      <c r="H90" s="14">
        <f t="shared" si="7"/>
        <v>14875</v>
      </c>
      <c r="I90" s="14">
        <v>1041.25</v>
      </c>
      <c r="J90" s="15">
        <f t="shared" si="8"/>
        <v>7.0000000000000007E-2</v>
      </c>
      <c r="K90" s="14">
        <f t="shared" si="9"/>
        <v>13833.75</v>
      </c>
      <c r="L90" s="14">
        <f t="shared" si="10"/>
        <v>21250</v>
      </c>
      <c r="M90" s="14">
        <f t="shared" si="11"/>
        <v>-6375</v>
      </c>
      <c r="N90" s="11">
        <v>41609</v>
      </c>
      <c r="O90" s="1">
        <v>12</v>
      </c>
      <c r="P90" s="1" t="s">
        <v>12</v>
      </c>
      <c r="Q90" s="1" t="s">
        <v>16</v>
      </c>
    </row>
    <row r="91" spans="1:17" x14ac:dyDescent="0.3">
      <c r="A91" s="3" t="s">
        <v>5</v>
      </c>
      <c r="B91" s="2" t="s">
        <v>14</v>
      </c>
      <c r="C91" s="2" t="s">
        <v>3</v>
      </c>
      <c r="D91" s="2">
        <v>2146</v>
      </c>
      <c r="E91" s="12">
        <v>10</v>
      </c>
      <c r="F91" s="12">
        <f t="shared" si="6"/>
        <v>7</v>
      </c>
      <c r="G91" s="12">
        <v>350</v>
      </c>
      <c r="H91" s="14">
        <f t="shared" si="7"/>
        <v>751100</v>
      </c>
      <c r="I91" s="14">
        <v>60088</v>
      </c>
      <c r="J91" s="15">
        <f t="shared" si="8"/>
        <v>0.08</v>
      </c>
      <c r="K91" s="14">
        <f t="shared" si="9"/>
        <v>691012</v>
      </c>
      <c r="L91" s="14">
        <f t="shared" si="10"/>
        <v>21460</v>
      </c>
      <c r="M91" s="14">
        <f t="shared" si="11"/>
        <v>729640</v>
      </c>
      <c r="N91" s="11">
        <v>41579</v>
      </c>
      <c r="O91" s="1">
        <v>11</v>
      </c>
      <c r="P91" s="1" t="s">
        <v>13</v>
      </c>
      <c r="Q91" s="1" t="s">
        <v>16</v>
      </c>
    </row>
    <row r="92" spans="1:17" x14ac:dyDescent="0.3">
      <c r="A92" s="3" t="s">
        <v>5</v>
      </c>
      <c r="B92" s="2" t="s">
        <v>14</v>
      </c>
      <c r="C92" s="2" t="s">
        <v>0</v>
      </c>
      <c r="D92" s="2">
        <v>2297</v>
      </c>
      <c r="E92" s="12">
        <v>250</v>
      </c>
      <c r="F92" s="12">
        <f t="shared" si="6"/>
        <v>175</v>
      </c>
      <c r="G92" s="12">
        <v>20</v>
      </c>
      <c r="H92" s="14">
        <f t="shared" si="7"/>
        <v>45940</v>
      </c>
      <c r="I92" s="14">
        <v>2297</v>
      </c>
      <c r="J92" s="15">
        <f t="shared" si="8"/>
        <v>0.05</v>
      </c>
      <c r="K92" s="14">
        <f t="shared" si="9"/>
        <v>43643</v>
      </c>
      <c r="L92" s="14">
        <f t="shared" si="10"/>
        <v>574250</v>
      </c>
      <c r="M92" s="14">
        <f t="shared" si="11"/>
        <v>-528310</v>
      </c>
      <c r="N92" s="11">
        <v>41579</v>
      </c>
      <c r="O92" s="1">
        <v>11</v>
      </c>
      <c r="P92" s="1" t="s">
        <v>13</v>
      </c>
      <c r="Q92" s="1" t="s">
        <v>16</v>
      </c>
    </row>
    <row r="93" spans="1:17" x14ac:dyDescent="0.3">
      <c r="A93" s="3" t="s">
        <v>5</v>
      </c>
      <c r="B93" s="2" t="s">
        <v>14</v>
      </c>
      <c r="C93" s="2" t="s">
        <v>3</v>
      </c>
      <c r="D93" s="2">
        <v>2409</v>
      </c>
      <c r="E93" s="12">
        <v>10</v>
      </c>
      <c r="F93" s="12">
        <f t="shared" si="6"/>
        <v>7</v>
      </c>
      <c r="G93" s="12">
        <v>7</v>
      </c>
      <c r="H93" s="14">
        <f t="shared" si="7"/>
        <v>16863</v>
      </c>
      <c r="I93" s="14">
        <v>1349.04</v>
      </c>
      <c r="J93" s="15">
        <f t="shared" si="8"/>
        <v>0.08</v>
      </c>
      <c r="K93" s="14">
        <f t="shared" si="9"/>
        <v>15513.96</v>
      </c>
      <c r="L93" s="14">
        <f t="shared" si="10"/>
        <v>24090</v>
      </c>
      <c r="M93" s="14">
        <f t="shared" si="11"/>
        <v>-7227</v>
      </c>
      <c r="N93" s="11">
        <v>41518</v>
      </c>
      <c r="O93" s="1">
        <v>9</v>
      </c>
      <c r="P93" s="1" t="s">
        <v>19</v>
      </c>
      <c r="Q93" s="1" t="s">
        <v>16</v>
      </c>
    </row>
    <row r="94" spans="1:17" x14ac:dyDescent="0.3">
      <c r="A94" s="3" t="s">
        <v>5</v>
      </c>
      <c r="B94" s="2" t="s">
        <v>14</v>
      </c>
      <c r="C94" s="2" t="s">
        <v>9</v>
      </c>
      <c r="D94" s="2">
        <v>2966</v>
      </c>
      <c r="E94" s="12">
        <v>260</v>
      </c>
      <c r="F94" s="12">
        <f t="shared" si="6"/>
        <v>182</v>
      </c>
      <c r="G94" s="12">
        <v>350</v>
      </c>
      <c r="H94" s="14">
        <f t="shared" si="7"/>
        <v>1038100</v>
      </c>
      <c r="I94" s="14">
        <v>20762</v>
      </c>
      <c r="J94" s="15">
        <f t="shared" si="8"/>
        <v>0.02</v>
      </c>
      <c r="K94" s="14">
        <f t="shared" si="9"/>
        <v>1017338</v>
      </c>
      <c r="L94" s="14">
        <f t="shared" si="10"/>
        <v>771160</v>
      </c>
      <c r="M94" s="14">
        <f t="shared" si="11"/>
        <v>266940</v>
      </c>
      <c r="N94" s="11">
        <v>41548</v>
      </c>
      <c r="O94" s="1">
        <v>10</v>
      </c>
      <c r="P94" s="1" t="s">
        <v>8</v>
      </c>
      <c r="Q94" s="1" t="s">
        <v>16</v>
      </c>
    </row>
    <row r="95" spans="1:17" x14ac:dyDescent="0.3">
      <c r="A95" s="3" t="s">
        <v>5</v>
      </c>
      <c r="B95" s="2" t="s">
        <v>14</v>
      </c>
      <c r="C95" s="2" t="s">
        <v>18</v>
      </c>
      <c r="D95" s="2">
        <v>2966</v>
      </c>
      <c r="E95" s="12">
        <v>120</v>
      </c>
      <c r="F95" s="12">
        <f t="shared" si="6"/>
        <v>84</v>
      </c>
      <c r="G95" s="12">
        <v>350</v>
      </c>
      <c r="H95" s="14">
        <f t="shared" si="7"/>
        <v>1038100</v>
      </c>
      <c r="I95" s="14">
        <v>20762</v>
      </c>
      <c r="J95" s="15">
        <f t="shared" si="8"/>
        <v>0.02</v>
      </c>
      <c r="K95" s="14">
        <f t="shared" si="9"/>
        <v>1017338</v>
      </c>
      <c r="L95" s="14">
        <f t="shared" si="10"/>
        <v>355920</v>
      </c>
      <c r="M95" s="14">
        <f t="shared" si="11"/>
        <v>682180</v>
      </c>
      <c r="N95" s="11">
        <v>41548</v>
      </c>
      <c r="O95" s="1">
        <v>10</v>
      </c>
      <c r="P95" s="1" t="s">
        <v>8</v>
      </c>
      <c r="Q95" s="1" t="s">
        <v>16</v>
      </c>
    </row>
    <row r="96" spans="1:17" x14ac:dyDescent="0.3">
      <c r="A96" s="3" t="s">
        <v>5</v>
      </c>
      <c r="B96" s="2" t="s">
        <v>14</v>
      </c>
      <c r="C96" s="2" t="s">
        <v>6</v>
      </c>
      <c r="D96" s="2">
        <v>2992</v>
      </c>
      <c r="E96" s="12">
        <v>5</v>
      </c>
      <c r="F96" s="12">
        <f t="shared" si="6"/>
        <v>3.5</v>
      </c>
      <c r="G96" s="12">
        <v>20</v>
      </c>
      <c r="H96" s="14">
        <f t="shared" si="7"/>
        <v>59840</v>
      </c>
      <c r="I96" s="14">
        <v>6582.4</v>
      </c>
      <c r="J96" s="15">
        <f t="shared" si="8"/>
        <v>0.11</v>
      </c>
      <c r="K96" s="14">
        <f t="shared" si="9"/>
        <v>53257.599999999999</v>
      </c>
      <c r="L96" s="14">
        <f t="shared" si="10"/>
        <v>14960</v>
      </c>
      <c r="M96" s="14">
        <f t="shared" si="11"/>
        <v>44880</v>
      </c>
      <c r="N96" s="11">
        <v>41548</v>
      </c>
      <c r="O96" s="1">
        <v>10</v>
      </c>
      <c r="P96" s="1" t="s">
        <v>8</v>
      </c>
      <c r="Q96" s="1" t="s">
        <v>16</v>
      </c>
    </row>
    <row r="97" spans="1:17" x14ac:dyDescent="0.3">
      <c r="A97" s="3" t="s">
        <v>5</v>
      </c>
      <c r="B97" s="2" t="s">
        <v>14</v>
      </c>
      <c r="C97" s="2" t="s">
        <v>3</v>
      </c>
      <c r="D97" s="2">
        <v>2992</v>
      </c>
      <c r="E97" s="12">
        <v>10</v>
      </c>
      <c r="F97" s="12">
        <f t="shared" si="6"/>
        <v>7</v>
      </c>
      <c r="G97" s="12">
        <v>20</v>
      </c>
      <c r="H97" s="14">
        <f t="shared" si="7"/>
        <v>59840</v>
      </c>
      <c r="I97" s="14">
        <v>6582.4</v>
      </c>
      <c r="J97" s="15">
        <f t="shared" si="8"/>
        <v>0.11</v>
      </c>
      <c r="K97" s="14">
        <f t="shared" si="9"/>
        <v>53257.599999999999</v>
      </c>
      <c r="L97" s="14">
        <f t="shared" si="10"/>
        <v>29920</v>
      </c>
      <c r="M97" s="14">
        <f t="shared" si="11"/>
        <v>29920</v>
      </c>
      <c r="N97" s="11">
        <v>41548</v>
      </c>
      <c r="O97" s="1">
        <v>10</v>
      </c>
      <c r="P97" s="1" t="s">
        <v>8</v>
      </c>
      <c r="Q97" s="1" t="s">
        <v>16</v>
      </c>
    </row>
    <row r="98" spans="1:17" x14ac:dyDescent="0.3">
      <c r="A98" s="3" t="s">
        <v>5</v>
      </c>
      <c r="B98" s="2" t="s">
        <v>7</v>
      </c>
      <c r="C98" s="2" t="s">
        <v>9</v>
      </c>
      <c r="D98" s="2">
        <v>344</v>
      </c>
      <c r="E98" s="12">
        <v>260</v>
      </c>
      <c r="F98" s="12">
        <f t="shared" si="6"/>
        <v>182</v>
      </c>
      <c r="G98" s="12">
        <v>350</v>
      </c>
      <c r="H98" s="14">
        <f t="shared" si="7"/>
        <v>120400</v>
      </c>
      <c r="I98" s="14">
        <v>13244</v>
      </c>
      <c r="J98" s="15">
        <f t="shared" si="8"/>
        <v>0.11</v>
      </c>
      <c r="K98" s="14">
        <f t="shared" si="9"/>
        <v>107156</v>
      </c>
      <c r="L98" s="14">
        <f t="shared" si="10"/>
        <v>89440</v>
      </c>
      <c r="M98" s="14">
        <f t="shared" si="11"/>
        <v>30960</v>
      </c>
      <c r="N98" s="11">
        <v>41548</v>
      </c>
      <c r="O98" s="1">
        <v>10</v>
      </c>
      <c r="P98" s="1" t="s">
        <v>8</v>
      </c>
      <c r="Q98" s="1" t="s">
        <v>16</v>
      </c>
    </row>
    <row r="99" spans="1:17" x14ac:dyDescent="0.3">
      <c r="A99" s="3" t="s">
        <v>5</v>
      </c>
      <c r="B99" s="2" t="s">
        <v>7</v>
      </c>
      <c r="C99" s="2" t="s">
        <v>18</v>
      </c>
      <c r="D99" s="2">
        <v>344</v>
      </c>
      <c r="E99" s="12">
        <v>120</v>
      </c>
      <c r="F99" s="12">
        <f t="shared" si="6"/>
        <v>84</v>
      </c>
      <c r="G99" s="12">
        <v>350</v>
      </c>
      <c r="H99" s="14">
        <f t="shared" si="7"/>
        <v>120400</v>
      </c>
      <c r="I99" s="14">
        <v>13244</v>
      </c>
      <c r="J99" s="15">
        <f t="shared" si="8"/>
        <v>0.11</v>
      </c>
      <c r="K99" s="14">
        <f t="shared" si="9"/>
        <v>107156</v>
      </c>
      <c r="L99" s="14">
        <f t="shared" si="10"/>
        <v>41280</v>
      </c>
      <c r="M99" s="14">
        <f t="shared" si="11"/>
        <v>79120</v>
      </c>
      <c r="N99" s="11">
        <v>41548</v>
      </c>
      <c r="O99" s="1">
        <v>10</v>
      </c>
      <c r="P99" s="1" t="s">
        <v>8</v>
      </c>
      <c r="Q99" s="1" t="s">
        <v>16</v>
      </c>
    </row>
    <row r="100" spans="1:17" x14ac:dyDescent="0.3">
      <c r="A100" s="3" t="s">
        <v>5</v>
      </c>
      <c r="B100" s="2" t="s">
        <v>7</v>
      </c>
      <c r="C100" s="2" t="s">
        <v>18</v>
      </c>
      <c r="D100" s="2">
        <v>544</v>
      </c>
      <c r="E100" s="12">
        <v>120</v>
      </c>
      <c r="F100" s="12">
        <f t="shared" si="6"/>
        <v>84</v>
      </c>
      <c r="G100" s="12">
        <v>20</v>
      </c>
      <c r="H100" s="14">
        <f t="shared" si="7"/>
        <v>10880</v>
      </c>
      <c r="I100" s="14">
        <v>217.6</v>
      </c>
      <c r="J100" s="15">
        <f t="shared" si="8"/>
        <v>0.02</v>
      </c>
      <c r="K100" s="14">
        <f t="shared" si="9"/>
        <v>10662.4</v>
      </c>
      <c r="L100" s="14">
        <f t="shared" si="10"/>
        <v>65280</v>
      </c>
      <c r="M100" s="14">
        <f t="shared" si="11"/>
        <v>-54400</v>
      </c>
      <c r="N100" s="11">
        <v>41609</v>
      </c>
      <c r="O100" s="1">
        <v>12</v>
      </c>
      <c r="P100" s="1" t="s">
        <v>12</v>
      </c>
      <c r="Q100" s="1" t="s">
        <v>16</v>
      </c>
    </row>
    <row r="101" spans="1:17" x14ac:dyDescent="0.3">
      <c r="A101" s="3" t="s">
        <v>5</v>
      </c>
      <c r="B101" s="2" t="s">
        <v>7</v>
      </c>
      <c r="C101" s="2" t="s">
        <v>6</v>
      </c>
      <c r="D101" s="2">
        <v>720</v>
      </c>
      <c r="E101" s="12">
        <v>5</v>
      </c>
      <c r="F101" s="12">
        <f t="shared" si="6"/>
        <v>3.5</v>
      </c>
      <c r="G101" s="12">
        <v>350</v>
      </c>
      <c r="H101" s="14">
        <f t="shared" si="7"/>
        <v>252000</v>
      </c>
      <c r="I101" s="14">
        <v>12600</v>
      </c>
      <c r="J101" s="15">
        <f t="shared" si="8"/>
        <v>0.05</v>
      </c>
      <c r="K101" s="14">
        <f t="shared" si="9"/>
        <v>239400</v>
      </c>
      <c r="L101" s="14">
        <f t="shared" si="10"/>
        <v>3600</v>
      </c>
      <c r="M101" s="14">
        <f t="shared" si="11"/>
        <v>248400</v>
      </c>
      <c r="N101" s="11">
        <v>41518</v>
      </c>
      <c r="O101" s="1">
        <v>9</v>
      </c>
      <c r="P101" s="1" t="s">
        <v>19</v>
      </c>
      <c r="Q101" s="1" t="s">
        <v>16</v>
      </c>
    </row>
    <row r="102" spans="1:17" x14ac:dyDescent="0.3">
      <c r="A102" s="3" t="s">
        <v>5</v>
      </c>
      <c r="B102" s="2" t="s">
        <v>7</v>
      </c>
      <c r="C102" s="2" t="s">
        <v>0</v>
      </c>
      <c r="D102" s="2">
        <v>1123</v>
      </c>
      <c r="E102" s="12">
        <v>250</v>
      </c>
      <c r="F102" s="12">
        <f t="shared" si="6"/>
        <v>175</v>
      </c>
      <c r="G102" s="12">
        <v>20</v>
      </c>
      <c r="H102" s="14">
        <f t="shared" si="7"/>
        <v>22460</v>
      </c>
      <c r="I102" s="14">
        <v>1347.6</v>
      </c>
      <c r="J102" s="15">
        <f t="shared" si="8"/>
        <v>0.06</v>
      </c>
      <c r="K102" s="14">
        <f t="shared" si="9"/>
        <v>21112.400000000001</v>
      </c>
      <c r="L102" s="14">
        <f t="shared" si="10"/>
        <v>280750</v>
      </c>
      <c r="M102" s="14">
        <f t="shared" si="11"/>
        <v>-258290</v>
      </c>
      <c r="N102" s="11">
        <v>41579</v>
      </c>
      <c r="O102" s="1">
        <v>11</v>
      </c>
      <c r="P102" s="1" t="s">
        <v>13</v>
      </c>
      <c r="Q102" s="1" t="s">
        <v>16</v>
      </c>
    </row>
    <row r="103" spans="1:17" x14ac:dyDescent="0.3">
      <c r="A103" s="3" t="s">
        <v>5</v>
      </c>
      <c r="B103" s="2" t="s">
        <v>7</v>
      </c>
      <c r="C103" s="2" t="s">
        <v>6</v>
      </c>
      <c r="D103" s="2">
        <v>1715</v>
      </c>
      <c r="E103" s="12">
        <v>5</v>
      </c>
      <c r="F103" s="12">
        <f t="shared" si="6"/>
        <v>3.5</v>
      </c>
      <c r="G103" s="12">
        <v>20</v>
      </c>
      <c r="H103" s="14">
        <f t="shared" si="7"/>
        <v>34300</v>
      </c>
      <c r="I103" s="14">
        <v>4116</v>
      </c>
      <c r="J103" s="15">
        <f t="shared" si="8"/>
        <v>0.12</v>
      </c>
      <c r="K103" s="14">
        <f t="shared" si="9"/>
        <v>30184</v>
      </c>
      <c r="L103" s="14">
        <f t="shared" si="10"/>
        <v>8575</v>
      </c>
      <c r="M103" s="14">
        <f t="shared" si="11"/>
        <v>25725</v>
      </c>
      <c r="N103" s="11">
        <v>41548</v>
      </c>
      <c r="O103" s="1">
        <v>10</v>
      </c>
      <c r="P103" s="1" t="s">
        <v>8</v>
      </c>
      <c r="Q103" s="1" t="s">
        <v>16</v>
      </c>
    </row>
    <row r="104" spans="1:17" x14ac:dyDescent="0.3">
      <c r="A104" s="3" t="s">
        <v>5</v>
      </c>
      <c r="B104" s="2" t="s">
        <v>7</v>
      </c>
      <c r="C104" s="2" t="s">
        <v>3</v>
      </c>
      <c r="D104" s="2">
        <v>1715</v>
      </c>
      <c r="E104" s="12">
        <v>10</v>
      </c>
      <c r="F104" s="12">
        <f t="shared" si="6"/>
        <v>7</v>
      </c>
      <c r="G104" s="12">
        <v>20</v>
      </c>
      <c r="H104" s="14">
        <f t="shared" si="7"/>
        <v>34300</v>
      </c>
      <c r="I104" s="14">
        <v>4116</v>
      </c>
      <c r="J104" s="15">
        <f t="shared" si="8"/>
        <v>0.12</v>
      </c>
      <c r="K104" s="14">
        <f t="shared" si="9"/>
        <v>30184</v>
      </c>
      <c r="L104" s="14">
        <f t="shared" si="10"/>
        <v>17150</v>
      </c>
      <c r="M104" s="14">
        <f t="shared" si="11"/>
        <v>17150</v>
      </c>
      <c r="N104" s="11">
        <v>41548</v>
      </c>
      <c r="O104" s="1">
        <v>10</v>
      </c>
      <c r="P104" s="1" t="s">
        <v>8</v>
      </c>
      <c r="Q104" s="1" t="s">
        <v>16</v>
      </c>
    </row>
    <row r="105" spans="1:17" x14ac:dyDescent="0.3">
      <c r="A105" s="3" t="s">
        <v>5</v>
      </c>
      <c r="B105" s="2" t="s">
        <v>7</v>
      </c>
      <c r="C105" s="2" t="s">
        <v>9</v>
      </c>
      <c r="D105" s="2">
        <v>1727</v>
      </c>
      <c r="E105" s="12">
        <v>260</v>
      </c>
      <c r="F105" s="12">
        <f t="shared" si="6"/>
        <v>182</v>
      </c>
      <c r="G105" s="12">
        <v>7</v>
      </c>
      <c r="H105" s="14">
        <f t="shared" si="7"/>
        <v>12089</v>
      </c>
      <c r="I105" s="14">
        <v>1692.46</v>
      </c>
      <c r="J105" s="15">
        <f t="shared" si="8"/>
        <v>0.14000000000000001</v>
      </c>
      <c r="K105" s="14">
        <f t="shared" si="9"/>
        <v>10396.540000000001</v>
      </c>
      <c r="L105" s="14">
        <f t="shared" si="10"/>
        <v>449020</v>
      </c>
      <c r="M105" s="14">
        <f t="shared" si="11"/>
        <v>-436931</v>
      </c>
      <c r="N105" s="11">
        <v>41548</v>
      </c>
      <c r="O105" s="1">
        <v>10</v>
      </c>
      <c r="P105" s="1" t="s">
        <v>8</v>
      </c>
      <c r="Q105" s="1" t="s">
        <v>16</v>
      </c>
    </row>
    <row r="106" spans="1:17" x14ac:dyDescent="0.3">
      <c r="A106" s="3" t="s">
        <v>5</v>
      </c>
      <c r="B106" s="2" t="s">
        <v>7</v>
      </c>
      <c r="C106" s="2" t="s">
        <v>6</v>
      </c>
      <c r="D106" s="2">
        <v>1727</v>
      </c>
      <c r="E106" s="12">
        <v>5</v>
      </c>
      <c r="F106" s="12">
        <f t="shared" si="6"/>
        <v>3.5</v>
      </c>
      <c r="G106" s="12">
        <v>7</v>
      </c>
      <c r="H106" s="14">
        <f t="shared" si="7"/>
        <v>12089</v>
      </c>
      <c r="I106" s="14">
        <v>1692.46</v>
      </c>
      <c r="J106" s="15">
        <f t="shared" si="8"/>
        <v>0.14000000000000001</v>
      </c>
      <c r="K106" s="14">
        <f t="shared" si="9"/>
        <v>10396.540000000001</v>
      </c>
      <c r="L106" s="14">
        <f t="shared" si="10"/>
        <v>8635</v>
      </c>
      <c r="M106" s="14">
        <f t="shared" si="11"/>
        <v>3454</v>
      </c>
      <c r="N106" s="11">
        <v>41548</v>
      </c>
      <c r="O106" s="1">
        <v>10</v>
      </c>
      <c r="P106" s="1" t="s">
        <v>8</v>
      </c>
      <c r="Q106" s="1" t="s">
        <v>16</v>
      </c>
    </row>
    <row r="107" spans="1:17" x14ac:dyDescent="0.3">
      <c r="A107" s="3" t="s">
        <v>5</v>
      </c>
      <c r="B107" s="2" t="s">
        <v>7</v>
      </c>
      <c r="C107" s="2" t="s">
        <v>3</v>
      </c>
      <c r="D107" s="2">
        <v>1760</v>
      </c>
      <c r="E107" s="12">
        <v>10</v>
      </c>
      <c r="F107" s="12">
        <f t="shared" si="6"/>
        <v>7</v>
      </c>
      <c r="G107" s="12">
        <v>7</v>
      </c>
      <c r="H107" s="14">
        <f t="shared" si="7"/>
        <v>12320</v>
      </c>
      <c r="I107" s="14">
        <v>369.6</v>
      </c>
      <c r="J107" s="15">
        <f t="shared" si="8"/>
        <v>3.0000000000000002E-2</v>
      </c>
      <c r="K107" s="14">
        <f t="shared" si="9"/>
        <v>11950.4</v>
      </c>
      <c r="L107" s="14">
        <f t="shared" si="10"/>
        <v>17600</v>
      </c>
      <c r="M107" s="14">
        <f t="shared" si="11"/>
        <v>-5280</v>
      </c>
      <c r="N107" s="11">
        <v>41518</v>
      </c>
      <c r="O107" s="1">
        <v>9</v>
      </c>
      <c r="P107" s="1" t="s">
        <v>19</v>
      </c>
      <c r="Q107" s="1" t="s">
        <v>16</v>
      </c>
    </row>
    <row r="108" spans="1:17" x14ac:dyDescent="0.3">
      <c r="A108" s="3" t="s">
        <v>5</v>
      </c>
      <c r="B108" s="2" t="s">
        <v>7</v>
      </c>
      <c r="C108" s="2" t="s">
        <v>20</v>
      </c>
      <c r="D108" s="2">
        <v>1834</v>
      </c>
      <c r="E108" s="12">
        <v>3</v>
      </c>
      <c r="F108" s="12">
        <f t="shared" si="6"/>
        <v>2.1</v>
      </c>
      <c r="G108" s="12">
        <v>20</v>
      </c>
      <c r="H108" s="14">
        <f t="shared" si="7"/>
        <v>36680</v>
      </c>
      <c r="I108" s="14">
        <v>2567.6</v>
      </c>
      <c r="J108" s="15">
        <f t="shared" si="8"/>
        <v>6.9999999999999993E-2</v>
      </c>
      <c r="K108" s="14">
        <f t="shared" si="9"/>
        <v>34112.400000000001</v>
      </c>
      <c r="L108" s="14">
        <f t="shared" si="10"/>
        <v>5502</v>
      </c>
      <c r="M108" s="14">
        <f t="shared" si="11"/>
        <v>31178</v>
      </c>
      <c r="N108" s="11">
        <v>41518</v>
      </c>
      <c r="O108" s="1">
        <v>9</v>
      </c>
      <c r="P108" s="1" t="s">
        <v>19</v>
      </c>
      <c r="Q108" s="1" t="s">
        <v>16</v>
      </c>
    </row>
    <row r="109" spans="1:17" x14ac:dyDescent="0.3">
      <c r="A109" s="3" t="s">
        <v>5</v>
      </c>
      <c r="B109" s="2" t="s">
        <v>7</v>
      </c>
      <c r="C109" s="2" t="s">
        <v>0</v>
      </c>
      <c r="D109" s="2">
        <v>1940</v>
      </c>
      <c r="E109" s="12">
        <v>250</v>
      </c>
      <c r="F109" s="12">
        <f t="shared" si="6"/>
        <v>175</v>
      </c>
      <c r="G109" s="12">
        <v>350</v>
      </c>
      <c r="H109" s="14">
        <f t="shared" si="7"/>
        <v>679000</v>
      </c>
      <c r="I109" s="14">
        <v>13580</v>
      </c>
      <c r="J109" s="15">
        <f t="shared" si="8"/>
        <v>0.02</v>
      </c>
      <c r="K109" s="14">
        <f t="shared" si="9"/>
        <v>665420</v>
      </c>
      <c r="L109" s="14">
        <f t="shared" si="10"/>
        <v>485000</v>
      </c>
      <c r="M109" s="14">
        <f t="shared" si="11"/>
        <v>194000</v>
      </c>
      <c r="N109" s="11">
        <v>41609</v>
      </c>
      <c r="O109" s="1">
        <v>12</v>
      </c>
      <c r="P109" s="1" t="s">
        <v>12</v>
      </c>
      <c r="Q109" s="1" t="s">
        <v>16</v>
      </c>
    </row>
    <row r="110" spans="1:17" x14ac:dyDescent="0.3">
      <c r="A110" s="3" t="s">
        <v>5</v>
      </c>
      <c r="B110" s="2" t="s">
        <v>7</v>
      </c>
      <c r="C110" s="2" t="s">
        <v>3</v>
      </c>
      <c r="D110" s="2">
        <v>1946</v>
      </c>
      <c r="E110" s="12">
        <v>10</v>
      </c>
      <c r="F110" s="12">
        <f t="shared" si="6"/>
        <v>7</v>
      </c>
      <c r="G110" s="12">
        <v>7</v>
      </c>
      <c r="H110" s="14">
        <f t="shared" si="7"/>
        <v>13622</v>
      </c>
      <c r="I110" s="14">
        <v>1089.76</v>
      </c>
      <c r="J110" s="15">
        <f t="shared" si="8"/>
        <v>0.08</v>
      </c>
      <c r="K110" s="14">
        <f t="shared" si="9"/>
        <v>12532.24</v>
      </c>
      <c r="L110" s="14">
        <f t="shared" si="10"/>
        <v>19460</v>
      </c>
      <c r="M110" s="14">
        <f t="shared" si="11"/>
        <v>-5838</v>
      </c>
      <c r="N110" s="11">
        <v>41609</v>
      </c>
      <c r="O110" s="1">
        <v>12</v>
      </c>
      <c r="P110" s="1" t="s">
        <v>12</v>
      </c>
      <c r="Q110" s="1" t="s">
        <v>16</v>
      </c>
    </row>
    <row r="111" spans="1:17" x14ac:dyDescent="0.3">
      <c r="A111" s="3" t="s">
        <v>5</v>
      </c>
      <c r="B111" s="2" t="s">
        <v>7</v>
      </c>
      <c r="C111" s="2" t="s">
        <v>3</v>
      </c>
      <c r="D111" s="2">
        <v>2151</v>
      </c>
      <c r="E111" s="12">
        <v>10</v>
      </c>
      <c r="F111" s="12">
        <f t="shared" si="6"/>
        <v>7</v>
      </c>
      <c r="G111" s="12">
        <v>350</v>
      </c>
      <c r="H111" s="14">
        <f t="shared" si="7"/>
        <v>752850</v>
      </c>
      <c r="I111" s="14">
        <v>112927.5</v>
      </c>
      <c r="J111" s="15">
        <f t="shared" si="8"/>
        <v>0.15</v>
      </c>
      <c r="K111" s="14">
        <f t="shared" si="9"/>
        <v>639922.5</v>
      </c>
      <c r="L111" s="14">
        <f t="shared" si="10"/>
        <v>21510</v>
      </c>
      <c r="M111" s="14">
        <f t="shared" si="11"/>
        <v>731340</v>
      </c>
      <c r="N111" s="11">
        <v>41579</v>
      </c>
      <c r="O111" s="1">
        <v>11</v>
      </c>
      <c r="P111" s="1" t="s">
        <v>13</v>
      </c>
      <c r="Q111" s="1" t="s">
        <v>16</v>
      </c>
    </row>
    <row r="112" spans="1:17" x14ac:dyDescent="0.3">
      <c r="A112" s="3" t="s">
        <v>5</v>
      </c>
      <c r="B112" s="2" t="s">
        <v>7</v>
      </c>
      <c r="C112" s="2" t="s">
        <v>20</v>
      </c>
      <c r="D112" s="2">
        <v>2706</v>
      </c>
      <c r="E112" s="12">
        <v>3</v>
      </c>
      <c r="F112" s="12">
        <f t="shared" si="6"/>
        <v>2.1</v>
      </c>
      <c r="G112" s="12">
        <v>7</v>
      </c>
      <c r="H112" s="14">
        <f t="shared" si="7"/>
        <v>18942</v>
      </c>
      <c r="I112" s="14">
        <v>2083.62</v>
      </c>
      <c r="J112" s="15">
        <f t="shared" si="8"/>
        <v>0.11</v>
      </c>
      <c r="K112" s="14">
        <f t="shared" si="9"/>
        <v>16858.38</v>
      </c>
      <c r="L112" s="14">
        <f t="shared" si="10"/>
        <v>8118</v>
      </c>
      <c r="M112" s="14">
        <f t="shared" si="11"/>
        <v>10824</v>
      </c>
      <c r="N112" s="11">
        <v>41579</v>
      </c>
      <c r="O112" s="1">
        <v>11</v>
      </c>
      <c r="P112" s="1" t="s">
        <v>13</v>
      </c>
      <c r="Q112" s="1" t="s">
        <v>16</v>
      </c>
    </row>
    <row r="113" spans="1:17" x14ac:dyDescent="0.3">
      <c r="A113" s="3" t="s">
        <v>5</v>
      </c>
      <c r="B113" s="2" t="s">
        <v>1</v>
      </c>
      <c r="C113" s="2" t="s">
        <v>20</v>
      </c>
      <c r="D113" s="2">
        <v>263</v>
      </c>
      <c r="E113" s="12">
        <v>3</v>
      </c>
      <c r="F113" s="12">
        <f t="shared" si="6"/>
        <v>2.1</v>
      </c>
      <c r="G113" s="12">
        <v>7</v>
      </c>
      <c r="H113" s="14">
        <f t="shared" si="7"/>
        <v>1841</v>
      </c>
      <c r="I113" s="14">
        <v>110.46</v>
      </c>
      <c r="J113" s="15">
        <f t="shared" si="8"/>
        <v>0.06</v>
      </c>
      <c r="K113" s="14">
        <f t="shared" si="9"/>
        <v>1730.54</v>
      </c>
      <c r="L113" s="14">
        <f t="shared" si="10"/>
        <v>789</v>
      </c>
      <c r="M113" s="14">
        <f t="shared" si="11"/>
        <v>1052</v>
      </c>
      <c r="N113" s="11">
        <v>41579</v>
      </c>
      <c r="O113" s="1">
        <v>11</v>
      </c>
      <c r="P113" s="1" t="s">
        <v>13</v>
      </c>
      <c r="Q113" s="1" t="s">
        <v>16</v>
      </c>
    </row>
    <row r="114" spans="1:17" x14ac:dyDescent="0.3">
      <c r="A114" s="3" t="s">
        <v>5</v>
      </c>
      <c r="B114" s="2" t="s">
        <v>1</v>
      </c>
      <c r="C114" s="2" t="s">
        <v>0</v>
      </c>
      <c r="D114" s="2">
        <v>266</v>
      </c>
      <c r="E114" s="12">
        <v>250</v>
      </c>
      <c r="F114" s="12">
        <f t="shared" si="6"/>
        <v>175</v>
      </c>
      <c r="G114" s="12">
        <v>350</v>
      </c>
      <c r="H114" s="14">
        <f t="shared" si="7"/>
        <v>93100</v>
      </c>
      <c r="I114" s="14">
        <v>1862</v>
      </c>
      <c r="J114" s="15">
        <f t="shared" si="8"/>
        <v>0.02</v>
      </c>
      <c r="K114" s="14">
        <f t="shared" si="9"/>
        <v>91238</v>
      </c>
      <c r="L114" s="14">
        <f t="shared" si="10"/>
        <v>66500</v>
      </c>
      <c r="M114" s="14">
        <f t="shared" si="11"/>
        <v>26600</v>
      </c>
      <c r="N114" s="11">
        <v>41609</v>
      </c>
      <c r="O114" s="1">
        <v>12</v>
      </c>
      <c r="P114" s="1" t="s">
        <v>12</v>
      </c>
      <c r="Q114" s="1" t="s">
        <v>16</v>
      </c>
    </row>
    <row r="115" spans="1:17" x14ac:dyDescent="0.3">
      <c r="A115" s="3" t="s">
        <v>5</v>
      </c>
      <c r="B115" s="2" t="s">
        <v>1</v>
      </c>
      <c r="C115" s="2" t="s">
        <v>3</v>
      </c>
      <c r="D115" s="2">
        <v>267</v>
      </c>
      <c r="E115" s="12">
        <v>10</v>
      </c>
      <c r="F115" s="12">
        <f t="shared" si="6"/>
        <v>7</v>
      </c>
      <c r="G115" s="12">
        <v>20</v>
      </c>
      <c r="H115" s="14">
        <f t="shared" si="7"/>
        <v>5340</v>
      </c>
      <c r="I115" s="14">
        <v>801</v>
      </c>
      <c r="J115" s="15">
        <f t="shared" si="8"/>
        <v>0.15</v>
      </c>
      <c r="K115" s="14">
        <f t="shared" si="9"/>
        <v>4539</v>
      </c>
      <c r="L115" s="14">
        <f t="shared" si="10"/>
        <v>2670</v>
      </c>
      <c r="M115" s="14">
        <f t="shared" si="11"/>
        <v>2670</v>
      </c>
      <c r="N115" s="11">
        <v>41548</v>
      </c>
      <c r="O115" s="1">
        <v>10</v>
      </c>
      <c r="P115" s="1" t="s">
        <v>8</v>
      </c>
      <c r="Q115" s="1" t="s">
        <v>16</v>
      </c>
    </row>
    <row r="116" spans="1:17" x14ac:dyDescent="0.3">
      <c r="A116" s="3" t="s">
        <v>5</v>
      </c>
      <c r="B116" s="2" t="s">
        <v>1</v>
      </c>
      <c r="C116" s="2" t="s">
        <v>0</v>
      </c>
      <c r="D116" s="2">
        <v>267</v>
      </c>
      <c r="E116" s="12">
        <v>250</v>
      </c>
      <c r="F116" s="12">
        <f t="shared" si="6"/>
        <v>175</v>
      </c>
      <c r="G116" s="12">
        <v>20</v>
      </c>
      <c r="H116" s="14">
        <f t="shared" si="7"/>
        <v>5340</v>
      </c>
      <c r="I116" s="14">
        <v>801</v>
      </c>
      <c r="J116" s="15">
        <f t="shared" si="8"/>
        <v>0.15</v>
      </c>
      <c r="K116" s="14">
        <f t="shared" si="9"/>
        <v>4539</v>
      </c>
      <c r="L116" s="14">
        <f t="shared" si="10"/>
        <v>66750</v>
      </c>
      <c r="M116" s="14">
        <f t="shared" si="11"/>
        <v>-61410</v>
      </c>
      <c r="N116" s="11">
        <v>41548</v>
      </c>
      <c r="O116" s="1">
        <v>10</v>
      </c>
      <c r="P116" s="1" t="s">
        <v>8</v>
      </c>
      <c r="Q116" s="1" t="s">
        <v>16</v>
      </c>
    </row>
    <row r="117" spans="1:17" x14ac:dyDescent="0.3">
      <c r="A117" s="3" t="s">
        <v>5</v>
      </c>
      <c r="B117" s="2" t="s">
        <v>1</v>
      </c>
      <c r="C117" s="2" t="s">
        <v>0</v>
      </c>
      <c r="D117" s="2">
        <v>349</v>
      </c>
      <c r="E117" s="12">
        <v>250</v>
      </c>
      <c r="F117" s="12">
        <f t="shared" si="6"/>
        <v>175</v>
      </c>
      <c r="G117" s="12">
        <v>350</v>
      </c>
      <c r="H117" s="14">
        <f t="shared" si="7"/>
        <v>122150</v>
      </c>
      <c r="I117" s="14">
        <v>4886</v>
      </c>
      <c r="J117" s="15">
        <f t="shared" si="8"/>
        <v>0.04</v>
      </c>
      <c r="K117" s="14">
        <f t="shared" si="9"/>
        <v>117264</v>
      </c>
      <c r="L117" s="14">
        <f t="shared" si="10"/>
        <v>87250</v>
      </c>
      <c r="M117" s="14">
        <f t="shared" si="11"/>
        <v>34900</v>
      </c>
      <c r="N117" s="11">
        <v>41518</v>
      </c>
      <c r="O117" s="1">
        <v>9</v>
      </c>
      <c r="P117" s="1" t="s">
        <v>19</v>
      </c>
      <c r="Q117" s="1" t="s">
        <v>16</v>
      </c>
    </row>
    <row r="118" spans="1:17" x14ac:dyDescent="0.3">
      <c r="A118" s="3" t="s">
        <v>5</v>
      </c>
      <c r="B118" s="2" t="s">
        <v>1</v>
      </c>
      <c r="C118" s="2" t="s">
        <v>3</v>
      </c>
      <c r="D118" s="2">
        <v>380</v>
      </c>
      <c r="E118" s="12">
        <v>10</v>
      </c>
      <c r="F118" s="12">
        <f t="shared" si="6"/>
        <v>7</v>
      </c>
      <c r="G118" s="12">
        <v>7</v>
      </c>
      <c r="H118" s="14">
        <f t="shared" si="7"/>
        <v>2660</v>
      </c>
      <c r="I118" s="14">
        <v>292.60000000000002</v>
      </c>
      <c r="J118" s="15">
        <f t="shared" si="8"/>
        <v>0.11000000000000001</v>
      </c>
      <c r="K118" s="14">
        <f t="shared" si="9"/>
        <v>2367.4</v>
      </c>
      <c r="L118" s="14">
        <f t="shared" si="10"/>
        <v>3800</v>
      </c>
      <c r="M118" s="14">
        <f t="shared" si="11"/>
        <v>-1140</v>
      </c>
      <c r="N118" s="11">
        <v>41518</v>
      </c>
      <c r="O118" s="1">
        <v>9</v>
      </c>
      <c r="P118" s="1" t="s">
        <v>19</v>
      </c>
      <c r="Q118" s="1" t="s">
        <v>16</v>
      </c>
    </row>
    <row r="119" spans="1:17" x14ac:dyDescent="0.3">
      <c r="A119" s="3" t="s">
        <v>5</v>
      </c>
      <c r="B119" s="2" t="s">
        <v>1</v>
      </c>
      <c r="C119" s="2" t="s">
        <v>9</v>
      </c>
      <c r="D119" s="2">
        <v>727</v>
      </c>
      <c r="E119" s="12">
        <v>260</v>
      </c>
      <c r="F119" s="12">
        <f t="shared" si="6"/>
        <v>182</v>
      </c>
      <c r="G119" s="12">
        <v>350</v>
      </c>
      <c r="H119" s="14">
        <f t="shared" si="7"/>
        <v>254450</v>
      </c>
      <c r="I119" s="14">
        <v>15267</v>
      </c>
      <c r="J119" s="15">
        <f t="shared" si="8"/>
        <v>0.06</v>
      </c>
      <c r="K119" s="14">
        <f t="shared" si="9"/>
        <v>239183</v>
      </c>
      <c r="L119" s="14">
        <f t="shared" si="10"/>
        <v>189020</v>
      </c>
      <c r="M119" s="14">
        <f t="shared" si="11"/>
        <v>65430</v>
      </c>
      <c r="N119" s="11">
        <v>41548</v>
      </c>
      <c r="O119" s="1">
        <v>10</v>
      </c>
      <c r="P119" s="1" t="s">
        <v>8</v>
      </c>
      <c r="Q119" s="1" t="s">
        <v>16</v>
      </c>
    </row>
    <row r="120" spans="1:17" x14ac:dyDescent="0.3">
      <c r="A120" s="3" t="s">
        <v>5</v>
      </c>
      <c r="B120" s="2" t="s">
        <v>1</v>
      </c>
      <c r="C120" s="2" t="s">
        <v>3</v>
      </c>
      <c r="D120" s="2">
        <v>727</v>
      </c>
      <c r="E120" s="12">
        <v>10</v>
      </c>
      <c r="F120" s="12">
        <f t="shared" si="6"/>
        <v>7</v>
      </c>
      <c r="G120" s="12">
        <v>350</v>
      </c>
      <c r="H120" s="14">
        <f t="shared" si="7"/>
        <v>254450</v>
      </c>
      <c r="I120" s="14">
        <v>15267</v>
      </c>
      <c r="J120" s="15">
        <f t="shared" si="8"/>
        <v>0.06</v>
      </c>
      <c r="K120" s="14">
        <f t="shared" si="9"/>
        <v>239183</v>
      </c>
      <c r="L120" s="14">
        <f t="shared" si="10"/>
        <v>7270</v>
      </c>
      <c r="M120" s="14">
        <f t="shared" si="11"/>
        <v>247180</v>
      </c>
      <c r="N120" s="11">
        <v>41548</v>
      </c>
      <c r="O120" s="1">
        <v>10</v>
      </c>
      <c r="P120" s="1" t="s">
        <v>8</v>
      </c>
      <c r="Q120" s="1" t="s">
        <v>16</v>
      </c>
    </row>
    <row r="121" spans="1:17" x14ac:dyDescent="0.3">
      <c r="A121" s="3" t="s">
        <v>5</v>
      </c>
      <c r="B121" s="2" t="s">
        <v>1</v>
      </c>
      <c r="C121" s="2" t="s">
        <v>18</v>
      </c>
      <c r="D121" s="2">
        <v>736</v>
      </c>
      <c r="E121" s="12">
        <v>120</v>
      </c>
      <c r="F121" s="12">
        <f t="shared" si="6"/>
        <v>84</v>
      </c>
      <c r="G121" s="12">
        <v>20</v>
      </c>
      <c r="H121" s="14">
        <f t="shared" si="7"/>
        <v>14720</v>
      </c>
      <c r="I121" s="14">
        <v>588.79999999999995</v>
      </c>
      <c r="J121" s="15">
        <f t="shared" si="8"/>
        <v>3.9999999999999994E-2</v>
      </c>
      <c r="K121" s="14">
        <f t="shared" si="9"/>
        <v>14131.2</v>
      </c>
      <c r="L121" s="14">
        <f t="shared" si="10"/>
        <v>88320</v>
      </c>
      <c r="M121" s="14">
        <f t="shared" si="11"/>
        <v>-73600</v>
      </c>
      <c r="N121" s="11">
        <v>41518</v>
      </c>
      <c r="O121" s="1">
        <v>9</v>
      </c>
      <c r="P121" s="1" t="s">
        <v>19</v>
      </c>
      <c r="Q121" s="1" t="s">
        <v>16</v>
      </c>
    </row>
    <row r="122" spans="1:17" x14ac:dyDescent="0.3">
      <c r="A122" s="3" t="s">
        <v>5</v>
      </c>
      <c r="B122" s="2" t="s">
        <v>1</v>
      </c>
      <c r="C122" s="2" t="s">
        <v>0</v>
      </c>
      <c r="D122" s="2">
        <v>1265</v>
      </c>
      <c r="E122" s="12">
        <v>250</v>
      </c>
      <c r="F122" s="12">
        <f t="shared" si="6"/>
        <v>175</v>
      </c>
      <c r="G122" s="12">
        <v>20</v>
      </c>
      <c r="H122" s="14">
        <f t="shared" si="7"/>
        <v>25300</v>
      </c>
      <c r="I122" s="14">
        <v>1265</v>
      </c>
      <c r="J122" s="15">
        <f t="shared" si="8"/>
        <v>0.05</v>
      </c>
      <c r="K122" s="14">
        <f t="shared" si="9"/>
        <v>24035</v>
      </c>
      <c r="L122" s="14">
        <f t="shared" si="10"/>
        <v>316250</v>
      </c>
      <c r="M122" s="14">
        <f t="shared" si="11"/>
        <v>-290950</v>
      </c>
      <c r="N122" s="11">
        <v>41579</v>
      </c>
      <c r="O122" s="1">
        <v>11</v>
      </c>
      <c r="P122" s="1" t="s">
        <v>13</v>
      </c>
      <c r="Q122" s="1" t="s">
        <v>16</v>
      </c>
    </row>
    <row r="123" spans="1:17" x14ac:dyDescent="0.3">
      <c r="A123" s="3" t="s">
        <v>5</v>
      </c>
      <c r="B123" s="2" t="s">
        <v>1</v>
      </c>
      <c r="C123" s="2" t="s">
        <v>18</v>
      </c>
      <c r="D123" s="2">
        <v>1421</v>
      </c>
      <c r="E123" s="12">
        <v>120</v>
      </c>
      <c r="F123" s="12">
        <f t="shared" si="6"/>
        <v>84</v>
      </c>
      <c r="G123" s="12">
        <v>20</v>
      </c>
      <c r="H123" s="14">
        <f t="shared" si="7"/>
        <v>28420</v>
      </c>
      <c r="I123" s="14">
        <v>1989.4</v>
      </c>
      <c r="J123" s="15">
        <f t="shared" si="8"/>
        <v>7.0000000000000007E-2</v>
      </c>
      <c r="K123" s="14">
        <f t="shared" si="9"/>
        <v>26430.6</v>
      </c>
      <c r="L123" s="14">
        <f t="shared" si="10"/>
        <v>170520</v>
      </c>
      <c r="M123" s="14">
        <f t="shared" si="11"/>
        <v>-142100</v>
      </c>
      <c r="N123" s="11">
        <v>41609</v>
      </c>
      <c r="O123" s="1">
        <v>12</v>
      </c>
      <c r="P123" s="1" t="s">
        <v>12</v>
      </c>
      <c r="Q123" s="1" t="s">
        <v>16</v>
      </c>
    </row>
    <row r="124" spans="1:17" x14ac:dyDescent="0.3">
      <c r="A124" s="3" t="s">
        <v>5</v>
      </c>
      <c r="B124" s="2" t="s">
        <v>1</v>
      </c>
      <c r="C124" s="2" t="s">
        <v>3</v>
      </c>
      <c r="D124" s="2">
        <v>2007</v>
      </c>
      <c r="E124" s="12">
        <v>10</v>
      </c>
      <c r="F124" s="12">
        <f t="shared" si="6"/>
        <v>7</v>
      </c>
      <c r="G124" s="12">
        <v>350</v>
      </c>
      <c r="H124" s="14">
        <f t="shared" si="7"/>
        <v>702450</v>
      </c>
      <c r="I124" s="14">
        <v>105367.5</v>
      </c>
      <c r="J124" s="15">
        <f t="shared" si="8"/>
        <v>0.15</v>
      </c>
      <c r="K124" s="14">
        <f t="shared" si="9"/>
        <v>597082.5</v>
      </c>
      <c r="L124" s="14">
        <f t="shared" si="10"/>
        <v>20070</v>
      </c>
      <c r="M124" s="14">
        <f t="shared" si="11"/>
        <v>682380</v>
      </c>
      <c r="N124" s="11">
        <v>41579</v>
      </c>
      <c r="O124" s="1">
        <v>11</v>
      </c>
      <c r="P124" s="1" t="s">
        <v>13</v>
      </c>
      <c r="Q124" s="1" t="s">
        <v>16</v>
      </c>
    </row>
    <row r="125" spans="1:17" x14ac:dyDescent="0.3">
      <c r="A125" s="3" t="s">
        <v>5</v>
      </c>
      <c r="B125" s="2" t="s">
        <v>1</v>
      </c>
      <c r="C125" s="2" t="s">
        <v>3</v>
      </c>
      <c r="D125" s="2">
        <v>2013</v>
      </c>
      <c r="E125" s="12">
        <v>10</v>
      </c>
      <c r="F125" s="12">
        <f t="shared" si="6"/>
        <v>7</v>
      </c>
      <c r="G125" s="12">
        <v>7</v>
      </c>
      <c r="H125" s="14">
        <f t="shared" si="7"/>
        <v>14091</v>
      </c>
      <c r="I125" s="14">
        <v>281.82</v>
      </c>
      <c r="J125" s="15">
        <f t="shared" si="8"/>
        <v>0.02</v>
      </c>
      <c r="K125" s="14">
        <f t="shared" si="9"/>
        <v>13809.18</v>
      </c>
      <c r="L125" s="14">
        <f t="shared" si="10"/>
        <v>20130</v>
      </c>
      <c r="M125" s="14">
        <f t="shared" si="11"/>
        <v>-6039</v>
      </c>
      <c r="N125" s="11">
        <v>41609</v>
      </c>
      <c r="O125" s="1">
        <v>12</v>
      </c>
      <c r="P125" s="1" t="s">
        <v>12</v>
      </c>
      <c r="Q125" s="1" t="s">
        <v>16</v>
      </c>
    </row>
    <row r="126" spans="1:17" x14ac:dyDescent="0.3">
      <c r="A126" s="3" t="s">
        <v>5</v>
      </c>
      <c r="B126" s="2" t="s">
        <v>1</v>
      </c>
      <c r="C126" s="2" t="s">
        <v>20</v>
      </c>
      <c r="D126" s="2">
        <v>2996</v>
      </c>
      <c r="E126" s="12">
        <v>3</v>
      </c>
      <c r="F126" s="12">
        <f t="shared" si="6"/>
        <v>2.1</v>
      </c>
      <c r="G126" s="12">
        <v>7</v>
      </c>
      <c r="H126" s="14">
        <f t="shared" si="7"/>
        <v>20972</v>
      </c>
      <c r="I126" s="14">
        <v>2936.08</v>
      </c>
      <c r="J126" s="15">
        <f t="shared" si="8"/>
        <v>0.13999999999999999</v>
      </c>
      <c r="K126" s="14">
        <f t="shared" si="9"/>
        <v>18035.919999999998</v>
      </c>
      <c r="L126" s="14">
        <f t="shared" si="10"/>
        <v>8988</v>
      </c>
      <c r="M126" s="14">
        <f t="shared" si="11"/>
        <v>11984</v>
      </c>
      <c r="N126" s="11">
        <v>41548</v>
      </c>
      <c r="O126" s="1">
        <v>10</v>
      </c>
      <c r="P126" s="1" t="s">
        <v>8</v>
      </c>
      <c r="Q126" s="1" t="s">
        <v>16</v>
      </c>
    </row>
    <row r="127" spans="1:17" x14ac:dyDescent="0.3">
      <c r="A127" s="3" t="s">
        <v>5</v>
      </c>
      <c r="B127" s="2" t="s">
        <v>1</v>
      </c>
      <c r="C127" s="2" t="s">
        <v>6</v>
      </c>
      <c r="D127" s="2">
        <v>2996</v>
      </c>
      <c r="E127" s="12">
        <v>5</v>
      </c>
      <c r="F127" s="12">
        <f t="shared" si="6"/>
        <v>3.5</v>
      </c>
      <c r="G127" s="12">
        <v>7</v>
      </c>
      <c r="H127" s="14">
        <f t="shared" si="7"/>
        <v>20972</v>
      </c>
      <c r="I127" s="14">
        <v>2936.08</v>
      </c>
      <c r="J127" s="15">
        <f t="shared" si="8"/>
        <v>0.13999999999999999</v>
      </c>
      <c r="K127" s="14">
        <f t="shared" si="9"/>
        <v>18035.919999999998</v>
      </c>
      <c r="L127" s="14">
        <f t="shared" si="10"/>
        <v>14980</v>
      </c>
      <c r="M127" s="14">
        <f t="shared" si="11"/>
        <v>5992</v>
      </c>
      <c r="N127" s="11">
        <v>41548</v>
      </c>
      <c r="O127" s="1">
        <v>10</v>
      </c>
      <c r="P127" s="1" t="s">
        <v>8</v>
      </c>
      <c r="Q127" s="1" t="s">
        <v>16</v>
      </c>
    </row>
    <row r="128" spans="1:17" x14ac:dyDescent="0.3">
      <c r="A128" s="3" t="s">
        <v>17</v>
      </c>
      <c r="B128" s="2" t="s">
        <v>4</v>
      </c>
      <c r="C128" s="2" t="s">
        <v>20</v>
      </c>
      <c r="D128" s="2">
        <v>1560</v>
      </c>
      <c r="E128" s="12">
        <v>3</v>
      </c>
      <c r="F128" s="12">
        <f t="shared" si="6"/>
        <v>2.1</v>
      </c>
      <c r="G128" s="12">
        <v>15</v>
      </c>
      <c r="H128" s="14">
        <f t="shared" si="7"/>
        <v>23400</v>
      </c>
      <c r="I128" s="14">
        <v>2574</v>
      </c>
      <c r="J128" s="15">
        <f t="shared" si="8"/>
        <v>0.11</v>
      </c>
      <c r="K128" s="14">
        <f t="shared" si="9"/>
        <v>20826</v>
      </c>
      <c r="L128" s="14">
        <f t="shared" si="10"/>
        <v>4680</v>
      </c>
      <c r="M128" s="14">
        <f t="shared" si="11"/>
        <v>18720</v>
      </c>
      <c r="N128" s="11">
        <v>41579</v>
      </c>
      <c r="O128" s="1">
        <v>11</v>
      </c>
      <c r="P128" s="1" t="s">
        <v>13</v>
      </c>
      <c r="Q128" s="1" t="s">
        <v>16</v>
      </c>
    </row>
    <row r="129" spans="1:17" x14ac:dyDescent="0.3">
      <c r="A129" s="3" t="s">
        <v>17</v>
      </c>
      <c r="B129" s="2" t="s">
        <v>4</v>
      </c>
      <c r="C129" s="2" t="s">
        <v>9</v>
      </c>
      <c r="D129" s="2">
        <v>1743</v>
      </c>
      <c r="E129" s="12">
        <v>260</v>
      </c>
      <c r="F129" s="12">
        <f t="shared" si="6"/>
        <v>182</v>
      </c>
      <c r="G129" s="12">
        <v>15</v>
      </c>
      <c r="H129" s="14">
        <f t="shared" si="7"/>
        <v>26145</v>
      </c>
      <c r="I129" s="14">
        <v>3660.3</v>
      </c>
      <c r="J129" s="15">
        <f t="shared" si="8"/>
        <v>0.14000000000000001</v>
      </c>
      <c r="K129" s="14">
        <f t="shared" si="9"/>
        <v>22484.7</v>
      </c>
      <c r="L129" s="14">
        <f t="shared" si="10"/>
        <v>453180</v>
      </c>
      <c r="M129" s="14">
        <f t="shared" si="11"/>
        <v>-427035</v>
      </c>
      <c r="N129" s="11">
        <v>41548</v>
      </c>
      <c r="O129" s="1">
        <v>10</v>
      </c>
      <c r="P129" s="1" t="s">
        <v>8</v>
      </c>
      <c r="Q129" s="1" t="s">
        <v>16</v>
      </c>
    </row>
    <row r="130" spans="1:17" x14ac:dyDescent="0.3">
      <c r="A130" s="3" t="s">
        <v>17</v>
      </c>
      <c r="B130" s="2" t="s">
        <v>4</v>
      </c>
      <c r="C130" s="2" t="s">
        <v>3</v>
      </c>
      <c r="D130" s="2">
        <v>1743</v>
      </c>
      <c r="E130" s="12">
        <v>10</v>
      </c>
      <c r="F130" s="12">
        <f t="shared" si="6"/>
        <v>7</v>
      </c>
      <c r="G130" s="12">
        <v>15</v>
      </c>
      <c r="H130" s="14">
        <f t="shared" si="7"/>
        <v>26145</v>
      </c>
      <c r="I130" s="14">
        <v>3660.3</v>
      </c>
      <c r="J130" s="15">
        <f t="shared" si="8"/>
        <v>0.14000000000000001</v>
      </c>
      <c r="K130" s="14">
        <f t="shared" si="9"/>
        <v>22484.7</v>
      </c>
      <c r="L130" s="14">
        <f t="shared" si="10"/>
        <v>17430</v>
      </c>
      <c r="M130" s="14">
        <f t="shared" si="11"/>
        <v>8715</v>
      </c>
      <c r="N130" s="11">
        <v>41548</v>
      </c>
      <c r="O130" s="1">
        <v>10</v>
      </c>
      <c r="P130" s="1" t="s">
        <v>8</v>
      </c>
      <c r="Q130" s="1" t="s">
        <v>16</v>
      </c>
    </row>
    <row r="131" spans="1:17" x14ac:dyDescent="0.3">
      <c r="A131" s="3" t="s">
        <v>17</v>
      </c>
      <c r="B131" s="2" t="s">
        <v>4</v>
      </c>
      <c r="C131" s="2" t="s">
        <v>3</v>
      </c>
      <c r="D131" s="2">
        <v>2152</v>
      </c>
      <c r="E131" s="12">
        <v>10</v>
      </c>
      <c r="F131" s="12">
        <f t="shared" si="6"/>
        <v>7</v>
      </c>
      <c r="G131" s="12">
        <v>15</v>
      </c>
      <c r="H131" s="14">
        <f t="shared" si="7"/>
        <v>32280</v>
      </c>
      <c r="I131" s="14">
        <v>0</v>
      </c>
      <c r="J131" s="15">
        <f t="shared" si="8"/>
        <v>0</v>
      </c>
      <c r="K131" s="14">
        <f t="shared" si="9"/>
        <v>32280</v>
      </c>
      <c r="L131" s="14">
        <f t="shared" si="10"/>
        <v>21520</v>
      </c>
      <c r="M131" s="14">
        <f t="shared" si="11"/>
        <v>10760</v>
      </c>
      <c r="N131" s="11">
        <v>41609</v>
      </c>
      <c r="O131" s="1">
        <v>12</v>
      </c>
      <c r="P131" s="1" t="s">
        <v>12</v>
      </c>
      <c r="Q131" s="1" t="s">
        <v>16</v>
      </c>
    </row>
    <row r="132" spans="1:17" x14ac:dyDescent="0.3">
      <c r="A132" s="3" t="s">
        <v>17</v>
      </c>
      <c r="B132" s="2" t="s">
        <v>4</v>
      </c>
      <c r="C132" s="2" t="s">
        <v>3</v>
      </c>
      <c r="D132" s="2">
        <v>2470</v>
      </c>
      <c r="E132" s="12">
        <v>10</v>
      </c>
      <c r="F132" s="12">
        <f t="shared" ref="F132:F177" si="12">E132-(E132*0.3)</f>
        <v>7</v>
      </c>
      <c r="G132" s="12">
        <v>15</v>
      </c>
      <c r="H132" s="14">
        <f t="shared" ref="H132:H177" si="13">D132*G132</f>
        <v>37050</v>
      </c>
      <c r="I132" s="14">
        <v>5187</v>
      </c>
      <c r="J132" s="15">
        <f t="shared" ref="J132:J177" si="14">I132/H132</f>
        <v>0.14000000000000001</v>
      </c>
      <c r="K132" s="14">
        <f t="shared" ref="K132:K177" si="15">H132-I132</f>
        <v>31863</v>
      </c>
      <c r="L132" s="14">
        <f t="shared" ref="L132:L177" si="16">D132*E132</f>
        <v>24700</v>
      </c>
      <c r="M132" s="14">
        <f t="shared" ref="M132:M177" si="17">H132-L132</f>
        <v>12350</v>
      </c>
      <c r="N132" s="11">
        <v>41518</v>
      </c>
      <c r="O132" s="1">
        <v>9</v>
      </c>
      <c r="P132" s="1" t="s">
        <v>19</v>
      </c>
      <c r="Q132" s="1" t="s">
        <v>16</v>
      </c>
    </row>
    <row r="133" spans="1:17" x14ac:dyDescent="0.3">
      <c r="A133" s="3" t="s">
        <v>17</v>
      </c>
      <c r="B133" s="2" t="s">
        <v>11</v>
      </c>
      <c r="C133" s="2" t="s">
        <v>9</v>
      </c>
      <c r="D133" s="2">
        <v>321</v>
      </c>
      <c r="E133" s="12">
        <v>260</v>
      </c>
      <c r="F133" s="12">
        <f t="shared" si="12"/>
        <v>182</v>
      </c>
      <c r="G133" s="12">
        <v>15</v>
      </c>
      <c r="H133" s="14">
        <f t="shared" si="13"/>
        <v>4815</v>
      </c>
      <c r="I133" s="14">
        <v>48.15</v>
      </c>
      <c r="J133" s="15">
        <f t="shared" si="14"/>
        <v>0.01</v>
      </c>
      <c r="K133" s="14">
        <f t="shared" si="15"/>
        <v>4766.8500000000004</v>
      </c>
      <c r="L133" s="14">
        <f t="shared" si="16"/>
        <v>83460</v>
      </c>
      <c r="M133" s="14">
        <f t="shared" si="17"/>
        <v>-78645</v>
      </c>
      <c r="N133" s="11">
        <v>41579</v>
      </c>
      <c r="O133" s="1">
        <v>11</v>
      </c>
      <c r="P133" s="1" t="s">
        <v>13</v>
      </c>
      <c r="Q133" s="1" t="s">
        <v>16</v>
      </c>
    </row>
    <row r="134" spans="1:17" x14ac:dyDescent="0.3">
      <c r="A134" s="3" t="s">
        <v>17</v>
      </c>
      <c r="B134" s="2" t="s">
        <v>11</v>
      </c>
      <c r="C134" s="2" t="s">
        <v>3</v>
      </c>
      <c r="D134" s="2">
        <v>549</v>
      </c>
      <c r="E134" s="12">
        <v>10</v>
      </c>
      <c r="F134" s="12">
        <f t="shared" si="12"/>
        <v>7</v>
      </c>
      <c r="G134" s="12">
        <v>15</v>
      </c>
      <c r="H134" s="14">
        <f t="shared" si="13"/>
        <v>8235</v>
      </c>
      <c r="I134" s="14">
        <v>0</v>
      </c>
      <c r="J134" s="15">
        <f t="shared" si="14"/>
        <v>0</v>
      </c>
      <c r="K134" s="14">
        <f t="shared" si="15"/>
        <v>8235</v>
      </c>
      <c r="L134" s="14">
        <f t="shared" si="16"/>
        <v>5490</v>
      </c>
      <c r="M134" s="14">
        <f t="shared" si="17"/>
        <v>2745</v>
      </c>
      <c r="N134" s="11">
        <v>41518</v>
      </c>
      <c r="O134" s="1">
        <v>9</v>
      </c>
      <c r="P134" s="1" t="s">
        <v>19</v>
      </c>
      <c r="Q134" s="1" t="s">
        <v>16</v>
      </c>
    </row>
    <row r="135" spans="1:17" x14ac:dyDescent="0.3">
      <c r="A135" s="3" t="s">
        <v>17</v>
      </c>
      <c r="B135" s="2" t="s">
        <v>11</v>
      </c>
      <c r="C135" s="2" t="s">
        <v>3</v>
      </c>
      <c r="D135" s="2">
        <v>2167</v>
      </c>
      <c r="E135" s="12">
        <v>10</v>
      </c>
      <c r="F135" s="12">
        <f t="shared" si="12"/>
        <v>7</v>
      </c>
      <c r="G135" s="12">
        <v>15</v>
      </c>
      <c r="H135" s="14">
        <f t="shared" si="13"/>
        <v>32505</v>
      </c>
      <c r="I135" s="14">
        <v>3250.5</v>
      </c>
      <c r="J135" s="15">
        <f t="shared" si="14"/>
        <v>0.1</v>
      </c>
      <c r="K135" s="14">
        <f t="shared" si="15"/>
        <v>29254.5</v>
      </c>
      <c r="L135" s="14">
        <f t="shared" si="16"/>
        <v>21670</v>
      </c>
      <c r="M135" s="14">
        <f t="shared" si="17"/>
        <v>10835</v>
      </c>
      <c r="N135" s="11">
        <v>41548</v>
      </c>
      <c r="O135" s="1">
        <v>10</v>
      </c>
      <c r="P135" s="1" t="s">
        <v>8</v>
      </c>
      <c r="Q135" s="1" t="s">
        <v>16</v>
      </c>
    </row>
    <row r="136" spans="1:17" x14ac:dyDescent="0.3">
      <c r="A136" s="3" t="s">
        <v>17</v>
      </c>
      <c r="B136" s="2" t="s">
        <v>11</v>
      </c>
      <c r="C136" s="2" t="s">
        <v>0</v>
      </c>
      <c r="D136" s="2">
        <v>2167</v>
      </c>
      <c r="E136" s="12">
        <v>250</v>
      </c>
      <c r="F136" s="12">
        <f t="shared" si="12"/>
        <v>175</v>
      </c>
      <c r="G136" s="12">
        <v>15</v>
      </c>
      <c r="H136" s="14">
        <f t="shared" si="13"/>
        <v>32505</v>
      </c>
      <c r="I136" s="14">
        <v>3250.5</v>
      </c>
      <c r="J136" s="15">
        <f t="shared" si="14"/>
        <v>0.1</v>
      </c>
      <c r="K136" s="14">
        <f t="shared" si="15"/>
        <v>29254.5</v>
      </c>
      <c r="L136" s="14">
        <f t="shared" si="16"/>
        <v>541750</v>
      </c>
      <c r="M136" s="14">
        <f t="shared" si="17"/>
        <v>-509245</v>
      </c>
      <c r="N136" s="11">
        <v>41548</v>
      </c>
      <c r="O136" s="1">
        <v>10</v>
      </c>
      <c r="P136" s="1" t="s">
        <v>8</v>
      </c>
      <c r="Q136" s="1" t="s">
        <v>16</v>
      </c>
    </row>
    <row r="137" spans="1:17" x14ac:dyDescent="0.3">
      <c r="A137" s="3" t="s">
        <v>17</v>
      </c>
      <c r="B137" s="2" t="s">
        <v>11</v>
      </c>
      <c r="C137" s="2" t="s">
        <v>3</v>
      </c>
      <c r="D137" s="2">
        <v>2261</v>
      </c>
      <c r="E137" s="12">
        <v>10</v>
      </c>
      <c r="F137" s="12">
        <f t="shared" si="12"/>
        <v>7</v>
      </c>
      <c r="G137" s="12">
        <v>15</v>
      </c>
      <c r="H137" s="14">
        <f t="shared" si="13"/>
        <v>33915</v>
      </c>
      <c r="I137" s="14">
        <v>1356.6</v>
      </c>
      <c r="J137" s="15">
        <f t="shared" si="14"/>
        <v>3.9999999999999994E-2</v>
      </c>
      <c r="K137" s="14">
        <f t="shared" si="15"/>
        <v>32558.400000000001</v>
      </c>
      <c r="L137" s="14">
        <f t="shared" si="16"/>
        <v>22610</v>
      </c>
      <c r="M137" s="14">
        <f t="shared" si="17"/>
        <v>11305</v>
      </c>
      <c r="N137" s="11">
        <v>41609</v>
      </c>
      <c r="O137" s="1">
        <v>12</v>
      </c>
      <c r="P137" s="1" t="s">
        <v>12</v>
      </c>
      <c r="Q137" s="1" t="s">
        <v>16</v>
      </c>
    </row>
    <row r="138" spans="1:17" x14ac:dyDescent="0.3">
      <c r="A138" s="3" t="s">
        <v>17</v>
      </c>
      <c r="B138" s="2" t="s">
        <v>14</v>
      </c>
      <c r="C138" s="2" t="s">
        <v>18</v>
      </c>
      <c r="D138" s="2">
        <v>660</v>
      </c>
      <c r="E138" s="12">
        <v>120</v>
      </c>
      <c r="F138" s="12">
        <f t="shared" si="12"/>
        <v>84</v>
      </c>
      <c r="G138" s="12">
        <v>15</v>
      </c>
      <c r="H138" s="14">
        <f t="shared" si="13"/>
        <v>9900</v>
      </c>
      <c r="I138" s="14">
        <v>1287</v>
      </c>
      <c r="J138" s="15">
        <f t="shared" si="14"/>
        <v>0.13</v>
      </c>
      <c r="K138" s="14">
        <f t="shared" si="15"/>
        <v>8613</v>
      </c>
      <c r="L138" s="14">
        <f t="shared" si="16"/>
        <v>79200</v>
      </c>
      <c r="M138" s="14">
        <f t="shared" si="17"/>
        <v>-69300</v>
      </c>
      <c r="N138" s="11">
        <v>41518</v>
      </c>
      <c r="O138" s="1">
        <v>9</v>
      </c>
      <c r="P138" s="1" t="s">
        <v>19</v>
      </c>
      <c r="Q138" s="1" t="s">
        <v>16</v>
      </c>
    </row>
    <row r="139" spans="1:17" x14ac:dyDescent="0.3">
      <c r="A139" s="3" t="s">
        <v>17</v>
      </c>
      <c r="B139" s="2" t="s">
        <v>14</v>
      </c>
      <c r="C139" s="2" t="s">
        <v>9</v>
      </c>
      <c r="D139" s="2">
        <v>970</v>
      </c>
      <c r="E139" s="12">
        <v>260</v>
      </c>
      <c r="F139" s="12">
        <f t="shared" si="12"/>
        <v>182</v>
      </c>
      <c r="G139" s="12">
        <v>15</v>
      </c>
      <c r="H139" s="14">
        <f t="shared" si="13"/>
        <v>14550</v>
      </c>
      <c r="I139" s="14">
        <v>1309.5</v>
      </c>
      <c r="J139" s="15">
        <f t="shared" si="14"/>
        <v>0.09</v>
      </c>
      <c r="K139" s="14">
        <f t="shared" si="15"/>
        <v>13240.5</v>
      </c>
      <c r="L139" s="14">
        <f t="shared" si="16"/>
        <v>252200</v>
      </c>
      <c r="M139" s="14">
        <f t="shared" si="17"/>
        <v>-237650</v>
      </c>
      <c r="N139" s="11">
        <v>41579</v>
      </c>
      <c r="O139" s="1">
        <v>11</v>
      </c>
      <c r="P139" s="1" t="s">
        <v>13</v>
      </c>
      <c r="Q139" s="1" t="s">
        <v>16</v>
      </c>
    </row>
    <row r="140" spans="1:17" x14ac:dyDescent="0.3">
      <c r="A140" s="3" t="s">
        <v>17</v>
      </c>
      <c r="B140" s="2" t="s">
        <v>14</v>
      </c>
      <c r="C140" s="2" t="s">
        <v>3</v>
      </c>
      <c r="D140" s="2">
        <v>1945</v>
      </c>
      <c r="E140" s="12">
        <v>10</v>
      </c>
      <c r="F140" s="12">
        <f t="shared" si="12"/>
        <v>7</v>
      </c>
      <c r="G140" s="12">
        <v>15</v>
      </c>
      <c r="H140" s="14">
        <f t="shared" si="13"/>
        <v>29175</v>
      </c>
      <c r="I140" s="14">
        <v>875.25</v>
      </c>
      <c r="J140" s="15">
        <f t="shared" si="14"/>
        <v>0.03</v>
      </c>
      <c r="K140" s="14">
        <f t="shared" si="15"/>
        <v>28299.75</v>
      </c>
      <c r="L140" s="14">
        <f t="shared" si="16"/>
        <v>19450</v>
      </c>
      <c r="M140" s="14">
        <f t="shared" si="17"/>
        <v>9725</v>
      </c>
      <c r="N140" s="11">
        <v>41548</v>
      </c>
      <c r="O140" s="1">
        <v>10</v>
      </c>
      <c r="P140" s="1" t="s">
        <v>8</v>
      </c>
      <c r="Q140" s="1" t="s">
        <v>16</v>
      </c>
    </row>
    <row r="141" spans="1:17" x14ac:dyDescent="0.3">
      <c r="A141" s="3" t="s">
        <v>17</v>
      </c>
      <c r="B141" s="2" t="s">
        <v>14</v>
      </c>
      <c r="C141" s="2" t="s">
        <v>0</v>
      </c>
      <c r="D141" s="2">
        <v>1945</v>
      </c>
      <c r="E141" s="12">
        <v>250</v>
      </c>
      <c r="F141" s="12">
        <f t="shared" si="12"/>
        <v>175</v>
      </c>
      <c r="G141" s="12">
        <v>15</v>
      </c>
      <c r="H141" s="14">
        <f t="shared" si="13"/>
        <v>29175</v>
      </c>
      <c r="I141" s="14">
        <v>875.25</v>
      </c>
      <c r="J141" s="15">
        <f t="shared" si="14"/>
        <v>0.03</v>
      </c>
      <c r="K141" s="14">
        <f t="shared" si="15"/>
        <v>28299.75</v>
      </c>
      <c r="L141" s="14">
        <f t="shared" si="16"/>
        <v>486250</v>
      </c>
      <c r="M141" s="14">
        <f t="shared" si="17"/>
        <v>-457075</v>
      </c>
      <c r="N141" s="11">
        <v>41548</v>
      </c>
      <c r="O141" s="1">
        <v>10</v>
      </c>
      <c r="P141" s="1" t="s">
        <v>8</v>
      </c>
      <c r="Q141" s="1" t="s">
        <v>16</v>
      </c>
    </row>
    <row r="142" spans="1:17" x14ac:dyDescent="0.3">
      <c r="A142" s="3" t="s">
        <v>17</v>
      </c>
      <c r="B142" s="2" t="s">
        <v>14</v>
      </c>
      <c r="C142" s="2" t="s">
        <v>3</v>
      </c>
      <c r="D142" s="2">
        <v>2116</v>
      </c>
      <c r="E142" s="12">
        <v>10</v>
      </c>
      <c r="F142" s="12">
        <f t="shared" si="12"/>
        <v>7</v>
      </c>
      <c r="G142" s="12">
        <v>15</v>
      </c>
      <c r="H142" s="14">
        <f t="shared" si="13"/>
        <v>31740</v>
      </c>
      <c r="I142" s="14">
        <v>1587</v>
      </c>
      <c r="J142" s="15">
        <f t="shared" si="14"/>
        <v>0.05</v>
      </c>
      <c r="K142" s="14">
        <f t="shared" si="15"/>
        <v>30153</v>
      </c>
      <c r="L142" s="14">
        <f t="shared" si="16"/>
        <v>21160</v>
      </c>
      <c r="M142" s="14">
        <f t="shared" si="17"/>
        <v>10580</v>
      </c>
      <c r="N142" s="11">
        <v>41609</v>
      </c>
      <c r="O142" s="1">
        <v>12</v>
      </c>
      <c r="P142" s="1" t="s">
        <v>12</v>
      </c>
      <c r="Q142" s="1" t="s">
        <v>16</v>
      </c>
    </row>
    <row r="143" spans="1:17" x14ac:dyDescent="0.3">
      <c r="A143" s="3" t="s">
        <v>17</v>
      </c>
      <c r="B143" s="2" t="s">
        <v>7</v>
      </c>
      <c r="C143" s="2" t="s">
        <v>3</v>
      </c>
      <c r="D143" s="2">
        <v>380</v>
      </c>
      <c r="E143" s="12">
        <v>10</v>
      </c>
      <c r="F143" s="12">
        <f t="shared" si="12"/>
        <v>7</v>
      </c>
      <c r="G143" s="12">
        <v>15</v>
      </c>
      <c r="H143" s="14">
        <f t="shared" si="13"/>
        <v>5700</v>
      </c>
      <c r="I143" s="14">
        <v>684</v>
      </c>
      <c r="J143" s="15">
        <f t="shared" si="14"/>
        <v>0.12</v>
      </c>
      <c r="K143" s="14">
        <f t="shared" si="15"/>
        <v>5016</v>
      </c>
      <c r="L143" s="14">
        <f t="shared" si="16"/>
        <v>3800</v>
      </c>
      <c r="M143" s="14">
        <f t="shared" si="17"/>
        <v>1900</v>
      </c>
      <c r="N143" s="11">
        <v>41609</v>
      </c>
      <c r="O143" s="1">
        <v>12</v>
      </c>
      <c r="P143" s="1" t="s">
        <v>12</v>
      </c>
      <c r="Q143" s="1" t="s">
        <v>16</v>
      </c>
    </row>
    <row r="144" spans="1:17" x14ac:dyDescent="0.3">
      <c r="A144" s="3" t="s">
        <v>17</v>
      </c>
      <c r="B144" s="2" t="s">
        <v>7</v>
      </c>
      <c r="C144" s="2" t="s">
        <v>18</v>
      </c>
      <c r="D144" s="2">
        <v>655</v>
      </c>
      <c r="E144" s="12">
        <v>120</v>
      </c>
      <c r="F144" s="12">
        <f t="shared" si="12"/>
        <v>84</v>
      </c>
      <c r="G144" s="12">
        <v>15</v>
      </c>
      <c r="H144" s="14">
        <f t="shared" si="13"/>
        <v>9825</v>
      </c>
      <c r="I144" s="14">
        <v>1080.75</v>
      </c>
      <c r="J144" s="15">
        <f t="shared" si="14"/>
        <v>0.11</v>
      </c>
      <c r="K144" s="14">
        <f t="shared" si="15"/>
        <v>8744.25</v>
      </c>
      <c r="L144" s="14">
        <f t="shared" si="16"/>
        <v>78600</v>
      </c>
      <c r="M144" s="14">
        <f t="shared" si="17"/>
        <v>-68775</v>
      </c>
      <c r="N144" s="11">
        <v>41518</v>
      </c>
      <c r="O144" s="1">
        <v>9</v>
      </c>
      <c r="P144" s="1" t="s">
        <v>19</v>
      </c>
      <c r="Q144" s="1" t="s">
        <v>16</v>
      </c>
    </row>
    <row r="145" spans="1:17" x14ac:dyDescent="0.3">
      <c r="A145" s="3" t="s">
        <v>17</v>
      </c>
      <c r="B145" s="2" t="s">
        <v>7</v>
      </c>
      <c r="C145" s="2" t="s">
        <v>3</v>
      </c>
      <c r="D145" s="2">
        <v>1514</v>
      </c>
      <c r="E145" s="12">
        <v>10</v>
      </c>
      <c r="F145" s="12">
        <f t="shared" si="12"/>
        <v>7</v>
      </c>
      <c r="G145" s="12">
        <v>15</v>
      </c>
      <c r="H145" s="14">
        <f t="shared" si="13"/>
        <v>22710</v>
      </c>
      <c r="I145" s="14">
        <v>908.4</v>
      </c>
      <c r="J145" s="15">
        <f t="shared" si="14"/>
        <v>0.04</v>
      </c>
      <c r="K145" s="14">
        <f t="shared" si="15"/>
        <v>21801.599999999999</v>
      </c>
      <c r="L145" s="14">
        <f t="shared" si="16"/>
        <v>15140</v>
      </c>
      <c r="M145" s="14">
        <f t="shared" si="17"/>
        <v>7570</v>
      </c>
      <c r="N145" s="11">
        <v>41548</v>
      </c>
      <c r="O145" s="1">
        <v>10</v>
      </c>
      <c r="P145" s="1" t="s">
        <v>8</v>
      </c>
      <c r="Q145" s="1" t="s">
        <v>16</v>
      </c>
    </row>
    <row r="146" spans="1:17" x14ac:dyDescent="0.3">
      <c r="A146" s="3" t="s">
        <v>17</v>
      </c>
      <c r="B146" s="2" t="s">
        <v>7</v>
      </c>
      <c r="C146" s="2" t="s">
        <v>0</v>
      </c>
      <c r="D146" s="2">
        <v>1514</v>
      </c>
      <c r="E146" s="12">
        <v>250</v>
      </c>
      <c r="F146" s="12">
        <f t="shared" si="12"/>
        <v>175</v>
      </c>
      <c r="G146" s="12">
        <v>15</v>
      </c>
      <c r="H146" s="14">
        <f t="shared" si="13"/>
        <v>22710</v>
      </c>
      <c r="I146" s="14">
        <v>908.4</v>
      </c>
      <c r="J146" s="15">
        <f t="shared" si="14"/>
        <v>0.04</v>
      </c>
      <c r="K146" s="14">
        <f t="shared" si="15"/>
        <v>21801.599999999999</v>
      </c>
      <c r="L146" s="14">
        <f t="shared" si="16"/>
        <v>378500</v>
      </c>
      <c r="M146" s="14">
        <f t="shared" si="17"/>
        <v>-355790</v>
      </c>
      <c r="N146" s="11">
        <v>41548</v>
      </c>
      <c r="O146" s="1">
        <v>10</v>
      </c>
      <c r="P146" s="1" t="s">
        <v>8</v>
      </c>
      <c r="Q146" s="1" t="s">
        <v>16</v>
      </c>
    </row>
    <row r="147" spans="1:17" x14ac:dyDescent="0.3">
      <c r="A147" s="3" t="s">
        <v>17</v>
      </c>
      <c r="B147" s="2" t="s">
        <v>7</v>
      </c>
      <c r="C147" s="2" t="s">
        <v>9</v>
      </c>
      <c r="D147" s="2">
        <v>1870</v>
      </c>
      <c r="E147" s="12">
        <v>260</v>
      </c>
      <c r="F147" s="12">
        <f t="shared" si="12"/>
        <v>182</v>
      </c>
      <c r="G147" s="12">
        <v>15</v>
      </c>
      <c r="H147" s="14">
        <f t="shared" si="13"/>
        <v>28050</v>
      </c>
      <c r="I147" s="14">
        <v>3927</v>
      </c>
      <c r="J147" s="15">
        <f t="shared" si="14"/>
        <v>0.14000000000000001</v>
      </c>
      <c r="K147" s="14">
        <f t="shared" si="15"/>
        <v>24123</v>
      </c>
      <c r="L147" s="14">
        <f t="shared" si="16"/>
        <v>486200</v>
      </c>
      <c r="M147" s="14">
        <f t="shared" si="17"/>
        <v>-458150</v>
      </c>
      <c r="N147" s="11">
        <v>41579</v>
      </c>
      <c r="O147" s="1">
        <v>11</v>
      </c>
      <c r="P147" s="1" t="s">
        <v>13</v>
      </c>
      <c r="Q147" s="1" t="s">
        <v>16</v>
      </c>
    </row>
    <row r="148" spans="1:17" x14ac:dyDescent="0.3">
      <c r="A148" s="3" t="s">
        <v>17</v>
      </c>
      <c r="B148" s="2" t="s">
        <v>1</v>
      </c>
      <c r="C148" s="2" t="s">
        <v>9</v>
      </c>
      <c r="D148" s="2">
        <v>671</v>
      </c>
      <c r="E148" s="12">
        <v>260</v>
      </c>
      <c r="F148" s="12">
        <f t="shared" si="12"/>
        <v>182</v>
      </c>
      <c r="G148" s="12">
        <v>15</v>
      </c>
      <c r="H148" s="14">
        <f t="shared" si="13"/>
        <v>10065</v>
      </c>
      <c r="I148" s="14">
        <v>402.6</v>
      </c>
      <c r="J148" s="15">
        <f t="shared" si="14"/>
        <v>0.04</v>
      </c>
      <c r="K148" s="14">
        <f t="shared" si="15"/>
        <v>9662.4</v>
      </c>
      <c r="L148" s="14">
        <f t="shared" si="16"/>
        <v>174460</v>
      </c>
      <c r="M148" s="14">
        <f t="shared" si="17"/>
        <v>-164395</v>
      </c>
      <c r="N148" s="11">
        <v>41548</v>
      </c>
      <c r="O148" s="1">
        <v>10</v>
      </c>
      <c r="P148" s="1" t="s">
        <v>8</v>
      </c>
      <c r="Q148" s="1" t="s">
        <v>16</v>
      </c>
    </row>
    <row r="149" spans="1:17" x14ac:dyDescent="0.3">
      <c r="A149" s="3" t="s">
        <v>17</v>
      </c>
      <c r="B149" s="2" t="s">
        <v>1</v>
      </c>
      <c r="C149" s="2" t="s">
        <v>3</v>
      </c>
      <c r="D149" s="2">
        <v>671</v>
      </c>
      <c r="E149" s="12">
        <v>10</v>
      </c>
      <c r="F149" s="12">
        <f t="shared" si="12"/>
        <v>7</v>
      </c>
      <c r="G149" s="12">
        <v>15</v>
      </c>
      <c r="H149" s="14">
        <f t="shared" si="13"/>
        <v>10065</v>
      </c>
      <c r="I149" s="14">
        <v>402.6</v>
      </c>
      <c r="J149" s="15">
        <f t="shared" si="14"/>
        <v>0.04</v>
      </c>
      <c r="K149" s="14">
        <f t="shared" si="15"/>
        <v>9662.4</v>
      </c>
      <c r="L149" s="14">
        <f t="shared" si="16"/>
        <v>6710</v>
      </c>
      <c r="M149" s="14">
        <f t="shared" si="17"/>
        <v>3355</v>
      </c>
      <c r="N149" s="11">
        <v>41548</v>
      </c>
      <c r="O149" s="1">
        <v>10</v>
      </c>
      <c r="P149" s="1" t="s">
        <v>8</v>
      </c>
      <c r="Q149" s="1" t="s">
        <v>16</v>
      </c>
    </row>
    <row r="150" spans="1:17" x14ac:dyDescent="0.3">
      <c r="A150" s="3" t="s">
        <v>17</v>
      </c>
      <c r="B150" s="2" t="s">
        <v>1</v>
      </c>
      <c r="C150" s="2" t="s">
        <v>3</v>
      </c>
      <c r="D150" s="2">
        <v>1925</v>
      </c>
      <c r="E150" s="12">
        <v>10</v>
      </c>
      <c r="F150" s="12">
        <f t="shared" si="12"/>
        <v>7</v>
      </c>
      <c r="G150" s="12">
        <v>15</v>
      </c>
      <c r="H150" s="14">
        <f t="shared" si="13"/>
        <v>28875</v>
      </c>
      <c r="I150" s="14">
        <v>577.5</v>
      </c>
      <c r="J150" s="15">
        <f t="shared" si="14"/>
        <v>0.02</v>
      </c>
      <c r="K150" s="14">
        <f t="shared" si="15"/>
        <v>28297.5</v>
      </c>
      <c r="L150" s="14">
        <f t="shared" si="16"/>
        <v>19250</v>
      </c>
      <c r="M150" s="14">
        <f t="shared" si="17"/>
        <v>9625</v>
      </c>
      <c r="N150" s="11">
        <v>41609</v>
      </c>
      <c r="O150" s="1">
        <v>12</v>
      </c>
      <c r="P150" s="1" t="s">
        <v>12</v>
      </c>
      <c r="Q150" s="1" t="s">
        <v>16</v>
      </c>
    </row>
    <row r="151" spans="1:17" x14ac:dyDescent="0.3">
      <c r="A151" s="3" t="s">
        <v>17</v>
      </c>
      <c r="B151" s="2" t="s">
        <v>1</v>
      </c>
      <c r="C151" s="2" t="s">
        <v>9</v>
      </c>
      <c r="D151" s="2">
        <v>2548</v>
      </c>
      <c r="E151" s="12">
        <v>260</v>
      </c>
      <c r="F151" s="12">
        <f t="shared" si="12"/>
        <v>182</v>
      </c>
      <c r="G151" s="12">
        <v>15</v>
      </c>
      <c r="H151" s="14">
        <f t="shared" si="13"/>
        <v>38220</v>
      </c>
      <c r="I151" s="14">
        <v>4586.3999999999996</v>
      </c>
      <c r="J151" s="15">
        <f t="shared" si="14"/>
        <v>0.12</v>
      </c>
      <c r="K151" s="14">
        <f t="shared" si="15"/>
        <v>33633.599999999999</v>
      </c>
      <c r="L151" s="14">
        <f t="shared" si="16"/>
        <v>662480</v>
      </c>
      <c r="M151" s="14">
        <f t="shared" si="17"/>
        <v>-624260</v>
      </c>
      <c r="N151" s="11">
        <v>41579</v>
      </c>
      <c r="O151" s="1">
        <v>11</v>
      </c>
      <c r="P151" s="1" t="s">
        <v>13</v>
      </c>
      <c r="Q151" s="1" t="s">
        <v>16</v>
      </c>
    </row>
    <row r="152" spans="1:17" x14ac:dyDescent="0.3">
      <c r="A152" s="3" t="s">
        <v>17</v>
      </c>
      <c r="B152" s="2" t="s">
        <v>1</v>
      </c>
      <c r="C152" s="2" t="s">
        <v>3</v>
      </c>
      <c r="D152" s="2">
        <v>2931</v>
      </c>
      <c r="E152" s="12">
        <v>10</v>
      </c>
      <c r="F152" s="12">
        <f t="shared" si="12"/>
        <v>7</v>
      </c>
      <c r="G152" s="12">
        <v>15</v>
      </c>
      <c r="H152" s="14">
        <f t="shared" si="13"/>
        <v>43965</v>
      </c>
      <c r="I152" s="14">
        <v>3077.55</v>
      </c>
      <c r="J152" s="15">
        <f t="shared" si="14"/>
        <v>7.0000000000000007E-2</v>
      </c>
      <c r="K152" s="14">
        <f t="shared" si="15"/>
        <v>40887.449999999997</v>
      </c>
      <c r="L152" s="14">
        <f t="shared" si="16"/>
        <v>29310</v>
      </c>
      <c r="M152" s="14">
        <f t="shared" si="17"/>
        <v>14655</v>
      </c>
      <c r="N152" s="11">
        <v>41518</v>
      </c>
      <c r="O152" s="1">
        <v>9</v>
      </c>
      <c r="P152" s="1" t="s">
        <v>19</v>
      </c>
      <c r="Q152" s="1" t="s">
        <v>16</v>
      </c>
    </row>
    <row r="153" spans="1:17" x14ac:dyDescent="0.3">
      <c r="A153" s="3" t="s">
        <v>10</v>
      </c>
      <c r="B153" s="2" t="s">
        <v>4</v>
      </c>
      <c r="C153" s="2" t="s">
        <v>18</v>
      </c>
      <c r="D153" s="2">
        <v>269</v>
      </c>
      <c r="E153" s="12">
        <v>120</v>
      </c>
      <c r="F153" s="12">
        <f t="shared" si="12"/>
        <v>84</v>
      </c>
      <c r="G153" s="12">
        <v>300</v>
      </c>
      <c r="H153" s="14">
        <f t="shared" si="13"/>
        <v>80700</v>
      </c>
      <c r="I153" s="14">
        <v>11298</v>
      </c>
      <c r="J153" s="15">
        <f t="shared" si="14"/>
        <v>0.14000000000000001</v>
      </c>
      <c r="K153" s="14">
        <f t="shared" si="15"/>
        <v>69402</v>
      </c>
      <c r="L153" s="14">
        <f t="shared" si="16"/>
        <v>32280</v>
      </c>
      <c r="M153" s="14">
        <f t="shared" si="17"/>
        <v>48420</v>
      </c>
      <c r="N153" s="11">
        <v>41548</v>
      </c>
      <c r="O153" s="1">
        <v>10</v>
      </c>
      <c r="P153" s="1" t="s">
        <v>8</v>
      </c>
      <c r="Q153" s="1" t="s">
        <v>16</v>
      </c>
    </row>
    <row r="154" spans="1:17" x14ac:dyDescent="0.3">
      <c r="A154" s="3" t="s">
        <v>10</v>
      </c>
      <c r="B154" s="2" t="s">
        <v>4</v>
      </c>
      <c r="C154" s="2" t="s">
        <v>0</v>
      </c>
      <c r="D154" s="2">
        <v>269</v>
      </c>
      <c r="E154" s="12">
        <v>250</v>
      </c>
      <c r="F154" s="12">
        <f t="shared" si="12"/>
        <v>175</v>
      </c>
      <c r="G154" s="12">
        <v>300</v>
      </c>
      <c r="H154" s="14">
        <f t="shared" si="13"/>
        <v>80700</v>
      </c>
      <c r="I154" s="14">
        <v>11298</v>
      </c>
      <c r="J154" s="15">
        <f t="shared" si="14"/>
        <v>0.14000000000000001</v>
      </c>
      <c r="K154" s="14">
        <f t="shared" si="15"/>
        <v>69402</v>
      </c>
      <c r="L154" s="14">
        <f t="shared" si="16"/>
        <v>67250</v>
      </c>
      <c r="M154" s="14">
        <f t="shared" si="17"/>
        <v>13450</v>
      </c>
      <c r="N154" s="11">
        <v>41548</v>
      </c>
      <c r="O154" s="1">
        <v>10</v>
      </c>
      <c r="P154" s="1" t="s">
        <v>8</v>
      </c>
      <c r="Q154" s="1" t="s">
        <v>16</v>
      </c>
    </row>
    <row r="155" spans="1:17" x14ac:dyDescent="0.3">
      <c r="A155" s="3" t="s">
        <v>10</v>
      </c>
      <c r="B155" s="2" t="s">
        <v>4</v>
      </c>
      <c r="C155" s="2" t="s">
        <v>6</v>
      </c>
      <c r="D155" s="2">
        <v>1283</v>
      </c>
      <c r="E155" s="12">
        <v>5</v>
      </c>
      <c r="F155" s="12">
        <f t="shared" si="12"/>
        <v>3.5</v>
      </c>
      <c r="G155" s="12">
        <v>300</v>
      </c>
      <c r="H155" s="14">
        <f t="shared" si="13"/>
        <v>384900</v>
      </c>
      <c r="I155" s="14">
        <v>30792</v>
      </c>
      <c r="J155" s="15">
        <f t="shared" si="14"/>
        <v>0.08</v>
      </c>
      <c r="K155" s="14">
        <f t="shared" si="15"/>
        <v>354108</v>
      </c>
      <c r="L155" s="14">
        <f t="shared" si="16"/>
        <v>6415</v>
      </c>
      <c r="M155" s="14">
        <f t="shared" si="17"/>
        <v>378485</v>
      </c>
      <c r="N155" s="11">
        <v>41518</v>
      </c>
      <c r="O155" s="1">
        <v>9</v>
      </c>
      <c r="P155" s="1" t="s">
        <v>19</v>
      </c>
      <c r="Q155" s="1" t="s">
        <v>16</v>
      </c>
    </row>
    <row r="156" spans="1:17" x14ac:dyDescent="0.3">
      <c r="A156" s="3" t="s">
        <v>10</v>
      </c>
      <c r="B156" s="2" t="s">
        <v>4</v>
      </c>
      <c r="C156" s="2" t="s">
        <v>3</v>
      </c>
      <c r="D156" s="2">
        <v>1404</v>
      </c>
      <c r="E156" s="12">
        <v>10</v>
      </c>
      <c r="F156" s="12">
        <f t="shared" si="12"/>
        <v>7</v>
      </c>
      <c r="G156" s="12">
        <v>300</v>
      </c>
      <c r="H156" s="14">
        <f t="shared" si="13"/>
        <v>421200</v>
      </c>
      <c r="I156" s="14">
        <v>29484</v>
      </c>
      <c r="J156" s="15">
        <f t="shared" si="14"/>
        <v>7.0000000000000007E-2</v>
      </c>
      <c r="K156" s="14">
        <f t="shared" si="15"/>
        <v>391716</v>
      </c>
      <c r="L156" s="14">
        <f t="shared" si="16"/>
        <v>14040</v>
      </c>
      <c r="M156" s="14">
        <f t="shared" si="17"/>
        <v>407160</v>
      </c>
      <c r="N156" s="11">
        <v>41579</v>
      </c>
      <c r="O156" s="1">
        <v>11</v>
      </c>
      <c r="P156" s="1" t="s">
        <v>13</v>
      </c>
      <c r="Q156" s="1" t="s">
        <v>16</v>
      </c>
    </row>
    <row r="157" spans="1:17" x14ac:dyDescent="0.3">
      <c r="A157" s="3" t="s">
        <v>10</v>
      </c>
      <c r="B157" s="2" t="s">
        <v>4</v>
      </c>
      <c r="C157" s="2" t="s">
        <v>0</v>
      </c>
      <c r="D157" s="2">
        <v>2436</v>
      </c>
      <c r="E157" s="12">
        <v>250</v>
      </c>
      <c r="F157" s="12">
        <f t="shared" si="12"/>
        <v>175</v>
      </c>
      <c r="G157" s="12">
        <v>300</v>
      </c>
      <c r="H157" s="14">
        <f t="shared" si="13"/>
        <v>730800</v>
      </c>
      <c r="I157" s="14">
        <v>43848</v>
      </c>
      <c r="J157" s="15">
        <f t="shared" si="14"/>
        <v>0.06</v>
      </c>
      <c r="K157" s="14">
        <f t="shared" si="15"/>
        <v>686952</v>
      </c>
      <c r="L157" s="14">
        <f t="shared" si="16"/>
        <v>609000</v>
      </c>
      <c r="M157" s="14">
        <f t="shared" si="17"/>
        <v>121800</v>
      </c>
      <c r="N157" s="11">
        <v>41609</v>
      </c>
      <c r="O157" s="1">
        <v>12</v>
      </c>
      <c r="P157" s="1" t="s">
        <v>12</v>
      </c>
      <c r="Q157" s="1" t="s">
        <v>16</v>
      </c>
    </row>
    <row r="158" spans="1:17" x14ac:dyDescent="0.3">
      <c r="A158" s="3" t="s">
        <v>10</v>
      </c>
      <c r="B158" s="2" t="s">
        <v>11</v>
      </c>
      <c r="C158" s="2" t="s">
        <v>6</v>
      </c>
      <c r="D158" s="2">
        <v>322</v>
      </c>
      <c r="E158" s="12">
        <v>5</v>
      </c>
      <c r="F158" s="12">
        <f t="shared" si="12"/>
        <v>3.5</v>
      </c>
      <c r="G158" s="12">
        <v>300</v>
      </c>
      <c r="H158" s="14">
        <f t="shared" si="13"/>
        <v>96600</v>
      </c>
      <c r="I158" s="14">
        <v>8694</v>
      </c>
      <c r="J158" s="15">
        <f t="shared" si="14"/>
        <v>0.09</v>
      </c>
      <c r="K158" s="14">
        <f t="shared" si="15"/>
        <v>87906</v>
      </c>
      <c r="L158" s="14">
        <f t="shared" si="16"/>
        <v>1610</v>
      </c>
      <c r="M158" s="14">
        <f t="shared" si="17"/>
        <v>94990</v>
      </c>
      <c r="N158" s="11">
        <v>41518</v>
      </c>
      <c r="O158" s="1">
        <v>9</v>
      </c>
      <c r="P158" s="1" t="s">
        <v>19</v>
      </c>
      <c r="Q158" s="1" t="s">
        <v>16</v>
      </c>
    </row>
    <row r="159" spans="1:17" x14ac:dyDescent="0.3">
      <c r="A159" s="3" t="s">
        <v>10</v>
      </c>
      <c r="B159" s="2" t="s">
        <v>11</v>
      </c>
      <c r="C159" s="2" t="s">
        <v>18</v>
      </c>
      <c r="D159" s="2">
        <v>386</v>
      </c>
      <c r="E159" s="12">
        <v>120</v>
      </c>
      <c r="F159" s="12">
        <f t="shared" si="12"/>
        <v>84</v>
      </c>
      <c r="G159" s="12">
        <v>300</v>
      </c>
      <c r="H159" s="14">
        <f t="shared" si="13"/>
        <v>115800</v>
      </c>
      <c r="I159" s="14">
        <v>9264</v>
      </c>
      <c r="J159" s="15">
        <f t="shared" si="14"/>
        <v>0.08</v>
      </c>
      <c r="K159" s="14">
        <f t="shared" si="15"/>
        <v>106536</v>
      </c>
      <c r="L159" s="14">
        <f t="shared" si="16"/>
        <v>46320</v>
      </c>
      <c r="M159" s="14">
        <f t="shared" si="17"/>
        <v>69480</v>
      </c>
      <c r="N159" s="11">
        <v>41579</v>
      </c>
      <c r="O159" s="1">
        <v>11</v>
      </c>
      <c r="P159" s="1" t="s">
        <v>13</v>
      </c>
      <c r="Q159" s="1" t="s">
        <v>16</v>
      </c>
    </row>
    <row r="160" spans="1:17" x14ac:dyDescent="0.3">
      <c r="A160" s="3" t="s">
        <v>10</v>
      </c>
      <c r="B160" s="2" t="s">
        <v>11</v>
      </c>
      <c r="C160" s="2" t="s">
        <v>6</v>
      </c>
      <c r="D160" s="2">
        <v>1186</v>
      </c>
      <c r="E160" s="12">
        <v>5</v>
      </c>
      <c r="F160" s="12">
        <f t="shared" si="12"/>
        <v>3.5</v>
      </c>
      <c r="G160" s="12">
        <v>300</v>
      </c>
      <c r="H160" s="14">
        <f t="shared" si="13"/>
        <v>355800</v>
      </c>
      <c r="I160" s="14">
        <v>42696</v>
      </c>
      <c r="J160" s="15">
        <f t="shared" si="14"/>
        <v>0.12</v>
      </c>
      <c r="K160" s="14">
        <f t="shared" si="15"/>
        <v>313104</v>
      </c>
      <c r="L160" s="14">
        <f t="shared" si="16"/>
        <v>5930</v>
      </c>
      <c r="M160" s="14">
        <f t="shared" si="17"/>
        <v>349870</v>
      </c>
      <c r="N160" s="11">
        <v>41609</v>
      </c>
      <c r="O160" s="1">
        <v>12</v>
      </c>
      <c r="P160" s="1" t="s">
        <v>12</v>
      </c>
      <c r="Q160" s="1" t="s">
        <v>16</v>
      </c>
    </row>
    <row r="161" spans="1:17" x14ac:dyDescent="0.3">
      <c r="A161" s="3" t="s">
        <v>10</v>
      </c>
      <c r="B161" s="2" t="s">
        <v>11</v>
      </c>
      <c r="C161" s="2" t="s">
        <v>18</v>
      </c>
      <c r="D161" s="2">
        <v>1221</v>
      </c>
      <c r="E161" s="12">
        <v>120</v>
      </c>
      <c r="F161" s="12">
        <f t="shared" si="12"/>
        <v>84</v>
      </c>
      <c r="G161" s="12">
        <v>300</v>
      </c>
      <c r="H161" s="14">
        <f t="shared" si="13"/>
        <v>366300</v>
      </c>
      <c r="I161" s="14">
        <v>21978</v>
      </c>
      <c r="J161" s="15">
        <f t="shared" si="14"/>
        <v>0.06</v>
      </c>
      <c r="K161" s="14">
        <f t="shared" si="15"/>
        <v>344322</v>
      </c>
      <c r="L161" s="14">
        <f t="shared" si="16"/>
        <v>146520</v>
      </c>
      <c r="M161" s="14">
        <f t="shared" si="17"/>
        <v>219780</v>
      </c>
      <c r="N161" s="11">
        <v>41548</v>
      </c>
      <c r="O161" s="1">
        <v>10</v>
      </c>
      <c r="P161" s="1" t="s">
        <v>8</v>
      </c>
      <c r="Q161" s="1" t="s">
        <v>16</v>
      </c>
    </row>
    <row r="162" spans="1:17" x14ac:dyDescent="0.3">
      <c r="A162" s="3" t="s">
        <v>10</v>
      </c>
      <c r="B162" s="2" t="s">
        <v>11</v>
      </c>
      <c r="C162" s="2" t="s">
        <v>0</v>
      </c>
      <c r="D162" s="2">
        <v>1221</v>
      </c>
      <c r="E162" s="12">
        <v>250</v>
      </c>
      <c r="F162" s="12">
        <f t="shared" si="12"/>
        <v>175</v>
      </c>
      <c r="G162" s="12">
        <v>300</v>
      </c>
      <c r="H162" s="14">
        <f t="shared" si="13"/>
        <v>366300</v>
      </c>
      <c r="I162" s="14">
        <v>21978</v>
      </c>
      <c r="J162" s="15">
        <f t="shared" si="14"/>
        <v>0.06</v>
      </c>
      <c r="K162" s="14">
        <f t="shared" si="15"/>
        <v>344322</v>
      </c>
      <c r="L162" s="14">
        <f t="shared" si="16"/>
        <v>305250</v>
      </c>
      <c r="M162" s="14">
        <f t="shared" si="17"/>
        <v>61050</v>
      </c>
      <c r="N162" s="11">
        <v>41548</v>
      </c>
      <c r="O162" s="1">
        <v>10</v>
      </c>
      <c r="P162" s="1" t="s">
        <v>8</v>
      </c>
      <c r="Q162" s="1" t="s">
        <v>16</v>
      </c>
    </row>
    <row r="163" spans="1:17" x14ac:dyDescent="0.3">
      <c r="A163" s="3" t="s">
        <v>10</v>
      </c>
      <c r="B163" s="2" t="s">
        <v>14</v>
      </c>
      <c r="C163" s="2" t="s">
        <v>20</v>
      </c>
      <c r="D163" s="2">
        <v>214</v>
      </c>
      <c r="E163" s="12">
        <v>3</v>
      </c>
      <c r="F163" s="12">
        <f t="shared" si="12"/>
        <v>2.1</v>
      </c>
      <c r="G163" s="12">
        <v>300</v>
      </c>
      <c r="H163" s="14">
        <f t="shared" si="13"/>
        <v>64200</v>
      </c>
      <c r="I163" s="14">
        <v>1284</v>
      </c>
      <c r="J163" s="15">
        <f t="shared" si="14"/>
        <v>0.02</v>
      </c>
      <c r="K163" s="14">
        <f t="shared" si="15"/>
        <v>62916</v>
      </c>
      <c r="L163" s="14">
        <f t="shared" si="16"/>
        <v>642</v>
      </c>
      <c r="M163" s="14">
        <f t="shared" si="17"/>
        <v>63558</v>
      </c>
      <c r="N163" s="11">
        <v>41548</v>
      </c>
      <c r="O163" s="1">
        <v>10</v>
      </c>
      <c r="P163" s="1" t="s">
        <v>8</v>
      </c>
      <c r="Q163" s="1" t="s">
        <v>16</v>
      </c>
    </row>
    <row r="164" spans="1:17" x14ac:dyDescent="0.3">
      <c r="A164" s="3" t="s">
        <v>10</v>
      </c>
      <c r="B164" s="2" t="s">
        <v>14</v>
      </c>
      <c r="C164" s="2" t="s">
        <v>0</v>
      </c>
      <c r="D164" s="2">
        <v>214</v>
      </c>
      <c r="E164" s="12">
        <v>250</v>
      </c>
      <c r="F164" s="12">
        <f t="shared" si="12"/>
        <v>175</v>
      </c>
      <c r="G164" s="12">
        <v>300</v>
      </c>
      <c r="H164" s="14">
        <f t="shared" si="13"/>
        <v>64200</v>
      </c>
      <c r="I164" s="14">
        <v>1284</v>
      </c>
      <c r="J164" s="15">
        <f t="shared" si="14"/>
        <v>0.02</v>
      </c>
      <c r="K164" s="14">
        <f t="shared" si="15"/>
        <v>62916</v>
      </c>
      <c r="L164" s="14">
        <f t="shared" si="16"/>
        <v>53500</v>
      </c>
      <c r="M164" s="14">
        <f t="shared" si="17"/>
        <v>10700</v>
      </c>
      <c r="N164" s="11">
        <v>41548</v>
      </c>
      <c r="O164" s="1">
        <v>10</v>
      </c>
      <c r="P164" s="1" t="s">
        <v>8</v>
      </c>
      <c r="Q164" s="1" t="s">
        <v>16</v>
      </c>
    </row>
    <row r="165" spans="1:17" x14ac:dyDescent="0.3">
      <c r="A165" s="3" t="s">
        <v>10</v>
      </c>
      <c r="B165" s="2" t="s">
        <v>14</v>
      </c>
      <c r="C165" s="2" t="s">
        <v>6</v>
      </c>
      <c r="D165" s="2">
        <v>334</v>
      </c>
      <c r="E165" s="12">
        <v>5</v>
      </c>
      <c r="F165" s="12">
        <f t="shared" si="12"/>
        <v>3.5</v>
      </c>
      <c r="G165" s="12">
        <v>300</v>
      </c>
      <c r="H165" s="14">
        <f t="shared" si="13"/>
        <v>100200</v>
      </c>
      <c r="I165" s="14">
        <v>9018</v>
      </c>
      <c r="J165" s="15">
        <f t="shared" si="14"/>
        <v>0.09</v>
      </c>
      <c r="K165" s="14">
        <f t="shared" si="15"/>
        <v>91182</v>
      </c>
      <c r="L165" s="14">
        <f t="shared" si="16"/>
        <v>1670</v>
      </c>
      <c r="M165" s="14">
        <f t="shared" si="17"/>
        <v>98530</v>
      </c>
      <c r="N165" s="11">
        <v>41609</v>
      </c>
      <c r="O165" s="1">
        <v>12</v>
      </c>
      <c r="P165" s="1" t="s">
        <v>12</v>
      </c>
      <c r="Q165" s="1" t="s">
        <v>16</v>
      </c>
    </row>
    <row r="166" spans="1:17" x14ac:dyDescent="0.3">
      <c r="A166" s="3" t="s">
        <v>10</v>
      </c>
      <c r="B166" s="2" t="s">
        <v>14</v>
      </c>
      <c r="C166" s="2" t="s">
        <v>3</v>
      </c>
      <c r="D166" s="2">
        <v>1123</v>
      </c>
      <c r="E166" s="12">
        <v>10</v>
      </c>
      <c r="F166" s="12">
        <f t="shared" si="12"/>
        <v>7</v>
      </c>
      <c r="G166" s="12">
        <v>300</v>
      </c>
      <c r="H166" s="14">
        <f t="shared" si="13"/>
        <v>336900</v>
      </c>
      <c r="I166" s="14">
        <v>23583</v>
      </c>
      <c r="J166" s="15">
        <f t="shared" si="14"/>
        <v>7.0000000000000007E-2</v>
      </c>
      <c r="K166" s="14">
        <f t="shared" si="15"/>
        <v>313317</v>
      </c>
      <c r="L166" s="14">
        <f t="shared" si="16"/>
        <v>11230</v>
      </c>
      <c r="M166" s="14">
        <f t="shared" si="17"/>
        <v>325670</v>
      </c>
      <c r="N166" s="11">
        <v>41518</v>
      </c>
      <c r="O166" s="1">
        <v>9</v>
      </c>
      <c r="P166" s="1" t="s">
        <v>19</v>
      </c>
      <c r="Q166" s="1" t="s">
        <v>16</v>
      </c>
    </row>
    <row r="167" spans="1:17" x14ac:dyDescent="0.3">
      <c r="A167" s="3" t="s">
        <v>10</v>
      </c>
      <c r="B167" s="2" t="s">
        <v>14</v>
      </c>
      <c r="C167" s="2" t="s">
        <v>18</v>
      </c>
      <c r="D167" s="2">
        <v>2536</v>
      </c>
      <c r="E167" s="12">
        <v>120</v>
      </c>
      <c r="F167" s="12">
        <f t="shared" si="12"/>
        <v>84</v>
      </c>
      <c r="G167" s="12">
        <v>300</v>
      </c>
      <c r="H167" s="14">
        <f t="shared" si="13"/>
        <v>760800</v>
      </c>
      <c r="I167" s="14">
        <v>106512</v>
      </c>
      <c r="J167" s="15">
        <f t="shared" si="14"/>
        <v>0.14000000000000001</v>
      </c>
      <c r="K167" s="14">
        <f t="shared" si="15"/>
        <v>654288</v>
      </c>
      <c r="L167" s="14">
        <f t="shared" si="16"/>
        <v>304320</v>
      </c>
      <c r="M167" s="14">
        <f t="shared" si="17"/>
        <v>456480</v>
      </c>
      <c r="N167" s="11">
        <v>41579</v>
      </c>
      <c r="O167" s="1">
        <v>11</v>
      </c>
      <c r="P167" s="1" t="s">
        <v>13</v>
      </c>
      <c r="Q167" s="1" t="s">
        <v>16</v>
      </c>
    </row>
    <row r="168" spans="1:17" x14ac:dyDescent="0.3">
      <c r="A168" s="3" t="s">
        <v>10</v>
      </c>
      <c r="B168" s="2" t="s">
        <v>7</v>
      </c>
      <c r="C168" s="2" t="s">
        <v>20</v>
      </c>
      <c r="D168" s="2">
        <v>494</v>
      </c>
      <c r="E168" s="12">
        <v>3</v>
      </c>
      <c r="F168" s="12">
        <f t="shared" si="12"/>
        <v>2.1</v>
      </c>
      <c r="G168" s="12">
        <v>300</v>
      </c>
      <c r="H168" s="14">
        <f t="shared" si="13"/>
        <v>148200</v>
      </c>
      <c r="I168" s="14">
        <v>1482</v>
      </c>
      <c r="J168" s="15">
        <f t="shared" si="14"/>
        <v>0.01</v>
      </c>
      <c r="K168" s="14">
        <f t="shared" si="15"/>
        <v>146718</v>
      </c>
      <c r="L168" s="14">
        <f t="shared" si="16"/>
        <v>1482</v>
      </c>
      <c r="M168" s="14">
        <f t="shared" si="17"/>
        <v>146718</v>
      </c>
      <c r="N168" s="11">
        <v>41548</v>
      </c>
      <c r="O168" s="1">
        <v>10</v>
      </c>
      <c r="P168" s="1" t="s">
        <v>8</v>
      </c>
      <c r="Q168" s="1" t="s">
        <v>16</v>
      </c>
    </row>
    <row r="169" spans="1:17" x14ac:dyDescent="0.3">
      <c r="A169" s="3" t="s">
        <v>10</v>
      </c>
      <c r="B169" s="2" t="s">
        <v>7</v>
      </c>
      <c r="C169" s="2" t="s">
        <v>0</v>
      </c>
      <c r="D169" s="2">
        <v>494</v>
      </c>
      <c r="E169" s="12">
        <v>250</v>
      </c>
      <c r="F169" s="12">
        <f t="shared" si="12"/>
        <v>175</v>
      </c>
      <c r="G169" s="12">
        <v>300</v>
      </c>
      <c r="H169" s="14">
        <f t="shared" si="13"/>
        <v>148200</v>
      </c>
      <c r="I169" s="14">
        <v>1482</v>
      </c>
      <c r="J169" s="15">
        <f t="shared" si="14"/>
        <v>0.01</v>
      </c>
      <c r="K169" s="14">
        <f t="shared" si="15"/>
        <v>146718</v>
      </c>
      <c r="L169" s="14">
        <f t="shared" si="16"/>
        <v>123500</v>
      </c>
      <c r="M169" s="14">
        <f t="shared" si="17"/>
        <v>24700</v>
      </c>
      <c r="N169" s="11">
        <v>41548</v>
      </c>
      <c r="O169" s="1">
        <v>10</v>
      </c>
      <c r="P169" s="1" t="s">
        <v>8</v>
      </c>
      <c r="Q169" s="1" t="s">
        <v>16</v>
      </c>
    </row>
    <row r="170" spans="1:17" x14ac:dyDescent="0.3">
      <c r="A170" s="3" t="s">
        <v>10</v>
      </c>
      <c r="B170" s="2" t="s">
        <v>7</v>
      </c>
      <c r="C170" s="2" t="s">
        <v>3</v>
      </c>
      <c r="D170" s="2">
        <v>788</v>
      </c>
      <c r="E170" s="12">
        <v>10</v>
      </c>
      <c r="F170" s="12">
        <f t="shared" si="12"/>
        <v>7</v>
      </c>
      <c r="G170" s="12">
        <v>300</v>
      </c>
      <c r="H170" s="14">
        <f t="shared" si="13"/>
        <v>236400</v>
      </c>
      <c r="I170" s="14">
        <v>0</v>
      </c>
      <c r="J170" s="15">
        <f t="shared" si="14"/>
        <v>0</v>
      </c>
      <c r="K170" s="14">
        <f t="shared" si="15"/>
        <v>236400</v>
      </c>
      <c r="L170" s="14">
        <f t="shared" si="16"/>
        <v>7880</v>
      </c>
      <c r="M170" s="14">
        <f t="shared" si="17"/>
        <v>228520</v>
      </c>
      <c r="N170" s="11">
        <v>41518</v>
      </c>
      <c r="O170" s="1">
        <v>9</v>
      </c>
      <c r="P170" s="1" t="s">
        <v>19</v>
      </c>
      <c r="Q170" s="1" t="s">
        <v>16</v>
      </c>
    </row>
    <row r="171" spans="1:17" x14ac:dyDescent="0.3">
      <c r="A171" s="3" t="s">
        <v>10</v>
      </c>
      <c r="B171" s="2" t="s">
        <v>7</v>
      </c>
      <c r="C171" s="2" t="s">
        <v>6</v>
      </c>
      <c r="D171" s="2">
        <v>1100</v>
      </c>
      <c r="E171" s="12">
        <v>5</v>
      </c>
      <c r="F171" s="12">
        <f t="shared" si="12"/>
        <v>3.5</v>
      </c>
      <c r="G171" s="12">
        <v>300</v>
      </c>
      <c r="H171" s="14">
        <f t="shared" si="13"/>
        <v>330000</v>
      </c>
      <c r="I171" s="14">
        <v>16500</v>
      </c>
      <c r="J171" s="15">
        <f t="shared" si="14"/>
        <v>0.05</v>
      </c>
      <c r="K171" s="14">
        <f t="shared" si="15"/>
        <v>313500</v>
      </c>
      <c r="L171" s="14">
        <f t="shared" si="16"/>
        <v>5500</v>
      </c>
      <c r="M171" s="14">
        <f t="shared" si="17"/>
        <v>324500</v>
      </c>
      <c r="N171" s="11">
        <v>41609</v>
      </c>
      <c r="O171" s="1">
        <v>12</v>
      </c>
      <c r="P171" s="1" t="s">
        <v>12</v>
      </c>
      <c r="Q171" s="1" t="s">
        <v>16</v>
      </c>
    </row>
    <row r="172" spans="1:17" x14ac:dyDescent="0.3">
      <c r="A172" s="3" t="s">
        <v>10</v>
      </c>
      <c r="B172" s="2" t="s">
        <v>7</v>
      </c>
      <c r="C172" s="2" t="s">
        <v>18</v>
      </c>
      <c r="D172" s="2">
        <v>2605</v>
      </c>
      <c r="E172" s="12">
        <v>120</v>
      </c>
      <c r="F172" s="12">
        <f t="shared" si="12"/>
        <v>84</v>
      </c>
      <c r="G172" s="12">
        <v>300</v>
      </c>
      <c r="H172" s="14">
        <f t="shared" si="13"/>
        <v>781500</v>
      </c>
      <c r="I172" s="14">
        <v>101595</v>
      </c>
      <c r="J172" s="15">
        <f t="shared" si="14"/>
        <v>0.13</v>
      </c>
      <c r="K172" s="14">
        <f t="shared" si="15"/>
        <v>679905</v>
      </c>
      <c r="L172" s="14">
        <f t="shared" si="16"/>
        <v>312600</v>
      </c>
      <c r="M172" s="14">
        <f t="shared" si="17"/>
        <v>468900</v>
      </c>
      <c r="N172" s="11">
        <v>41579</v>
      </c>
      <c r="O172" s="1">
        <v>11</v>
      </c>
      <c r="P172" s="1" t="s">
        <v>13</v>
      </c>
      <c r="Q172" s="1" t="s">
        <v>16</v>
      </c>
    </row>
    <row r="173" spans="1:17" x14ac:dyDescent="0.3">
      <c r="A173" s="3" t="s">
        <v>10</v>
      </c>
      <c r="B173" s="2" t="s">
        <v>1</v>
      </c>
      <c r="C173" s="2" t="s">
        <v>0</v>
      </c>
      <c r="D173" s="2">
        <v>808</v>
      </c>
      <c r="E173" s="12">
        <v>250</v>
      </c>
      <c r="F173" s="12">
        <f t="shared" si="12"/>
        <v>175</v>
      </c>
      <c r="G173" s="12">
        <v>300</v>
      </c>
      <c r="H173" s="14">
        <f t="shared" si="13"/>
        <v>242400</v>
      </c>
      <c r="I173" s="14">
        <v>19392</v>
      </c>
      <c r="J173" s="15">
        <f t="shared" si="14"/>
        <v>0.08</v>
      </c>
      <c r="K173" s="14">
        <f t="shared" si="15"/>
        <v>223008</v>
      </c>
      <c r="L173" s="14">
        <f t="shared" si="16"/>
        <v>202000</v>
      </c>
      <c r="M173" s="14">
        <f t="shared" si="17"/>
        <v>40400</v>
      </c>
      <c r="N173" s="11">
        <v>41609</v>
      </c>
      <c r="O173" s="1">
        <v>12</v>
      </c>
      <c r="P173" s="1" t="s">
        <v>12</v>
      </c>
      <c r="Q173" s="1" t="s">
        <v>16</v>
      </c>
    </row>
    <row r="174" spans="1:17" x14ac:dyDescent="0.3">
      <c r="A174" s="3" t="s">
        <v>10</v>
      </c>
      <c r="B174" s="2" t="s">
        <v>1</v>
      </c>
      <c r="C174" s="2" t="s">
        <v>18</v>
      </c>
      <c r="D174" s="2">
        <v>2294</v>
      </c>
      <c r="E174" s="12">
        <v>120</v>
      </c>
      <c r="F174" s="12">
        <f t="shared" si="12"/>
        <v>84</v>
      </c>
      <c r="G174" s="12">
        <v>300</v>
      </c>
      <c r="H174" s="14">
        <f t="shared" si="13"/>
        <v>688200</v>
      </c>
      <c r="I174" s="14">
        <v>68820</v>
      </c>
      <c r="J174" s="15">
        <f t="shared" si="14"/>
        <v>0.1</v>
      </c>
      <c r="K174" s="14">
        <f t="shared" si="15"/>
        <v>619380</v>
      </c>
      <c r="L174" s="14">
        <f t="shared" si="16"/>
        <v>275280</v>
      </c>
      <c r="M174" s="14">
        <f t="shared" si="17"/>
        <v>412920</v>
      </c>
      <c r="N174" s="11">
        <v>41548</v>
      </c>
      <c r="O174" s="1">
        <v>10</v>
      </c>
      <c r="P174" s="1" t="s">
        <v>8</v>
      </c>
      <c r="Q174" s="1" t="s">
        <v>16</v>
      </c>
    </row>
    <row r="175" spans="1:17" x14ac:dyDescent="0.3">
      <c r="A175" s="3" t="s">
        <v>10</v>
      </c>
      <c r="B175" s="2" t="s">
        <v>1</v>
      </c>
      <c r="C175" s="2" t="s">
        <v>0</v>
      </c>
      <c r="D175" s="2">
        <v>2294</v>
      </c>
      <c r="E175" s="12">
        <v>250</v>
      </c>
      <c r="F175" s="12">
        <f t="shared" si="12"/>
        <v>175</v>
      </c>
      <c r="G175" s="12">
        <v>300</v>
      </c>
      <c r="H175" s="14">
        <f t="shared" si="13"/>
        <v>688200</v>
      </c>
      <c r="I175" s="14">
        <v>68820</v>
      </c>
      <c r="J175" s="15">
        <f t="shared" si="14"/>
        <v>0.1</v>
      </c>
      <c r="K175" s="14">
        <f t="shared" si="15"/>
        <v>619380</v>
      </c>
      <c r="L175" s="14">
        <f t="shared" si="16"/>
        <v>573500</v>
      </c>
      <c r="M175" s="14">
        <f t="shared" si="17"/>
        <v>114700</v>
      </c>
      <c r="N175" s="11">
        <v>41548</v>
      </c>
      <c r="O175" s="1">
        <v>10</v>
      </c>
      <c r="P175" s="1" t="s">
        <v>8</v>
      </c>
      <c r="Q175" s="1" t="s">
        <v>16</v>
      </c>
    </row>
    <row r="176" spans="1:17" x14ac:dyDescent="0.3">
      <c r="A176" s="3" t="s">
        <v>10</v>
      </c>
      <c r="B176" s="2" t="s">
        <v>1</v>
      </c>
      <c r="C176" s="2" t="s">
        <v>6</v>
      </c>
      <c r="D176" s="2">
        <v>2498</v>
      </c>
      <c r="E176" s="12">
        <v>5</v>
      </c>
      <c r="F176" s="12">
        <f t="shared" si="12"/>
        <v>3.5</v>
      </c>
      <c r="G176" s="12">
        <v>300</v>
      </c>
      <c r="H176" s="14">
        <f t="shared" si="13"/>
        <v>749400</v>
      </c>
      <c r="I176" s="14">
        <v>7494</v>
      </c>
      <c r="J176" s="15">
        <f t="shared" si="14"/>
        <v>0.01</v>
      </c>
      <c r="K176" s="14">
        <f t="shared" si="15"/>
        <v>741906</v>
      </c>
      <c r="L176" s="14">
        <f t="shared" si="16"/>
        <v>12490</v>
      </c>
      <c r="M176" s="14">
        <f t="shared" si="17"/>
        <v>736910</v>
      </c>
      <c r="N176" s="11">
        <v>41518</v>
      </c>
      <c r="O176" s="1">
        <v>9</v>
      </c>
      <c r="P176" s="1" t="s">
        <v>19</v>
      </c>
      <c r="Q176" s="1" t="s">
        <v>16</v>
      </c>
    </row>
    <row r="177" spans="1:17" x14ac:dyDescent="0.3">
      <c r="A177" s="3" t="s">
        <v>10</v>
      </c>
      <c r="B177" s="2" t="s">
        <v>1</v>
      </c>
      <c r="C177" s="2" t="s">
        <v>18</v>
      </c>
      <c r="D177" s="2">
        <v>2574</v>
      </c>
      <c r="E177" s="12">
        <v>120</v>
      </c>
      <c r="F177" s="12">
        <f t="shared" si="12"/>
        <v>84</v>
      </c>
      <c r="G177" s="12">
        <v>300</v>
      </c>
      <c r="H177" s="14">
        <f t="shared" si="13"/>
        <v>772200</v>
      </c>
      <c r="I177" s="14">
        <v>115830</v>
      </c>
      <c r="J177" s="15">
        <f t="shared" si="14"/>
        <v>0.15</v>
      </c>
      <c r="K177" s="14">
        <f t="shared" si="15"/>
        <v>656370</v>
      </c>
      <c r="L177" s="14">
        <f t="shared" si="16"/>
        <v>308880</v>
      </c>
      <c r="M177" s="14">
        <f t="shared" si="17"/>
        <v>463320</v>
      </c>
      <c r="N177" s="11">
        <v>41579</v>
      </c>
      <c r="O177" s="1">
        <v>11</v>
      </c>
      <c r="P177" s="1" t="s">
        <v>13</v>
      </c>
      <c r="Q177" s="1" t="s">
        <v>16</v>
      </c>
    </row>
    <row r="178" spans="1:17" x14ac:dyDescent="0.3">
      <c r="B178"/>
    </row>
    <row r="179" spans="1:17" x14ac:dyDescent="0.3">
      <c r="B179"/>
    </row>
    <row r="180" spans="1:17" x14ac:dyDescent="0.3">
      <c r="B180"/>
    </row>
    <row r="181" spans="1:17" x14ac:dyDescent="0.3">
      <c r="B181"/>
    </row>
    <row r="182" spans="1:17" x14ac:dyDescent="0.3">
      <c r="B182"/>
    </row>
    <row r="183" spans="1:17" x14ac:dyDescent="0.3">
      <c r="B183"/>
    </row>
    <row r="184" spans="1:17" x14ac:dyDescent="0.3">
      <c r="B184"/>
    </row>
    <row r="185" spans="1:17" x14ac:dyDescent="0.3">
      <c r="B185"/>
    </row>
    <row r="186" spans="1:17" x14ac:dyDescent="0.3">
      <c r="B186"/>
    </row>
    <row r="187" spans="1:17" x14ac:dyDescent="0.3">
      <c r="B187"/>
    </row>
    <row r="188" spans="1:17" x14ac:dyDescent="0.3">
      <c r="B188"/>
    </row>
    <row r="189" spans="1:17" x14ac:dyDescent="0.3">
      <c r="B189"/>
    </row>
    <row r="190" spans="1:17" x14ac:dyDescent="0.3">
      <c r="B190"/>
    </row>
    <row r="191" spans="1:17" x14ac:dyDescent="0.3">
      <c r="B191"/>
    </row>
    <row r="192" spans="1:17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</sheetData>
  <autoFilter ref="A2:Q177" xr:uid="{0EDE4A0D-6782-481A-BF8F-5B44768E66DA}"/>
  <sortState xmlns:xlrd2="http://schemas.microsoft.com/office/spreadsheetml/2017/richdata2" ref="A3:Q177">
    <sortCondition ref="A3:A177"/>
    <sortCondition ref="B3:B177"/>
  </sortState>
  <dataValidations disablePrompts="1" count="4">
    <dataValidation type="list" allowBlank="1" showInputMessage="1" showErrorMessage="1" sqref="A178:A200" xr:uid="{1BBB3F33-62D9-452B-BC8E-699F3E989155}">
      <formula1>$A$3:$A$177</formula1>
    </dataValidation>
    <dataValidation type="list" allowBlank="1" showInputMessage="1" showErrorMessage="1" sqref="B178:B200" xr:uid="{60204EA7-055B-4193-9F55-CB9A5D1C7097}">
      <formula1>$B$3:$B$177</formula1>
    </dataValidation>
    <dataValidation type="list" allowBlank="1" showInputMessage="1" showErrorMessage="1" sqref="C178:C200" xr:uid="{DAD96E67-8389-4464-BB98-64598054DFCB}">
      <formula1>$C$3:$C$177</formula1>
    </dataValidation>
    <dataValidation type="whole" allowBlank="1" showInputMessage="1" showErrorMessage="1" sqref="D178:D200" xr:uid="{DBFDE721-0F5D-4841-92CC-D349C35BC6B2}">
      <formula1>0</formula1>
      <formula2>10000</formula2>
    </dataValidation>
  </dataValidations>
  <hyperlinks>
    <hyperlink ref="F2" r:id="rId1" xr:uid="{0B322377-3580-411D-938D-10482B662C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5559-C9B4-4980-BBA4-AED8BCD6AB4C}">
  <dimension ref="A1:Q176"/>
  <sheetViews>
    <sheetView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width="15.77734375" bestFit="1" customWidth="1"/>
    <col min="2" max="2" width="22.6640625" bestFit="1" customWidth="1"/>
    <col min="3" max="3" width="9" bestFit="1" customWidth="1"/>
    <col min="4" max="4" width="9.5546875" bestFit="1" customWidth="1"/>
    <col min="5" max="5" width="18.44140625" bestFit="1" customWidth="1"/>
    <col min="6" max="6" width="5.6640625" bestFit="1" customWidth="1"/>
    <col min="7" max="7" width="9.33203125" bestFit="1" customWidth="1"/>
    <col min="8" max="8" width="10.5546875" bestFit="1" customWidth="1"/>
    <col min="9" max="9" width="9.33203125" bestFit="1" customWidth="1"/>
    <col min="10" max="10" width="11.777343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6" bestFit="1" customWidth="1"/>
    <col min="15" max="15" width="14.33203125" bestFit="1" customWidth="1"/>
    <col min="16" max="16" width="12.21875" bestFit="1" customWidth="1"/>
    <col min="17" max="17" width="5" bestFit="1" customWidth="1"/>
  </cols>
  <sheetData>
    <row r="1" spans="1:17" x14ac:dyDescent="0.3">
      <c r="A1" t="str" cm="1">
        <f t="array" ref="A1:Q176">SalesData</f>
        <v>Segment</v>
      </c>
      <c r="B1" t="str">
        <v>Country</v>
      </c>
      <c r="C1" t="str">
        <v>Product</v>
      </c>
      <c r="D1" t="str">
        <v>Units Sold</v>
      </c>
      <c r="E1" t="str">
        <v>Manufacturing Price</v>
      </c>
      <c r="F1" t="str">
        <v>COGS</v>
      </c>
      <c r="G1" t="str">
        <v>Sale Price</v>
      </c>
      <c r="H1" t="str">
        <v>Gross Sales</v>
      </c>
      <c r="I1" t="str">
        <v>Discounts</v>
      </c>
      <c r="J1" t="str">
        <v>Discounts_%</v>
      </c>
      <c r="K1" t="str">
        <v xml:space="preserve"> Sales</v>
      </c>
      <c r="L1" t="str">
        <v>Costs</v>
      </c>
      <c r="M1" t="str">
        <v>Profit</v>
      </c>
      <c r="N1" t="str">
        <v>Date</v>
      </c>
      <c r="O1" t="str">
        <v>Month Number</v>
      </c>
      <c r="P1" t="str">
        <v>Month Name</v>
      </c>
      <c r="Q1" t="str">
        <v>Year</v>
      </c>
    </row>
    <row r="2" spans="1:17" x14ac:dyDescent="0.3">
      <c r="A2" t="str">
        <v>Channel Partners</v>
      </c>
      <c r="B2" t="str">
        <v>Canada</v>
      </c>
      <c r="C2" t="str">
        <v>Carretera</v>
      </c>
      <c r="D2">
        <v>908</v>
      </c>
      <c r="E2">
        <v>3</v>
      </c>
      <c r="F2">
        <v>2.1</v>
      </c>
      <c r="G2">
        <v>12</v>
      </c>
      <c r="H2">
        <v>10896</v>
      </c>
      <c r="I2">
        <v>326.88</v>
      </c>
      <c r="J2">
        <v>0.03</v>
      </c>
      <c r="K2">
        <v>10569.12</v>
      </c>
      <c r="L2">
        <v>2724</v>
      </c>
      <c r="M2">
        <v>8172</v>
      </c>
      <c r="N2">
        <v>41609</v>
      </c>
      <c r="O2">
        <v>12</v>
      </c>
      <c r="P2" t="str">
        <v>December</v>
      </c>
      <c r="Q2" t="str">
        <v>2013</v>
      </c>
    </row>
    <row r="3" spans="1:17" x14ac:dyDescent="0.3">
      <c r="A3" t="str">
        <v>Channel Partners</v>
      </c>
      <c r="B3" t="str">
        <v>Canada</v>
      </c>
      <c r="C3" t="str">
        <v>Paseo</v>
      </c>
      <c r="D3">
        <v>2222</v>
      </c>
      <c r="E3">
        <v>10</v>
      </c>
      <c r="F3">
        <v>7</v>
      </c>
      <c r="G3">
        <v>12</v>
      </c>
      <c r="H3">
        <v>26664</v>
      </c>
      <c r="I3">
        <v>3732.96</v>
      </c>
      <c r="J3">
        <v>0.14000000000000001</v>
      </c>
      <c r="K3">
        <v>22931.040000000001</v>
      </c>
      <c r="L3">
        <v>22220</v>
      </c>
      <c r="M3">
        <v>4444</v>
      </c>
      <c r="N3">
        <v>41579</v>
      </c>
      <c r="O3">
        <v>11</v>
      </c>
      <c r="P3" t="str">
        <v>November</v>
      </c>
      <c r="Q3" t="str">
        <v>2013</v>
      </c>
    </row>
    <row r="4" spans="1:17" x14ac:dyDescent="0.3">
      <c r="A4" t="str">
        <v>Channel Partners</v>
      </c>
      <c r="B4" t="str">
        <v>Canada</v>
      </c>
      <c r="C4" t="str">
        <v>Carretera</v>
      </c>
      <c r="D4">
        <v>2299</v>
      </c>
      <c r="E4">
        <v>3</v>
      </c>
      <c r="F4">
        <v>2.1</v>
      </c>
      <c r="G4">
        <v>12</v>
      </c>
      <c r="H4">
        <v>27588</v>
      </c>
      <c r="I4">
        <v>1655.28</v>
      </c>
      <c r="J4">
        <v>0.06</v>
      </c>
      <c r="K4">
        <v>25932.720000000001</v>
      </c>
      <c r="L4">
        <v>6897</v>
      </c>
      <c r="M4">
        <v>20691</v>
      </c>
      <c r="N4">
        <v>41548</v>
      </c>
      <c r="O4">
        <v>10</v>
      </c>
      <c r="P4" t="str">
        <v>October</v>
      </c>
      <c r="Q4" t="str">
        <v>2013</v>
      </c>
    </row>
    <row r="5" spans="1:17" x14ac:dyDescent="0.3">
      <c r="A5" t="str">
        <v>Channel Partners</v>
      </c>
      <c r="B5" t="str">
        <v>Canada</v>
      </c>
      <c r="C5" t="str">
        <v>Paseo</v>
      </c>
      <c r="D5">
        <v>2299</v>
      </c>
      <c r="E5">
        <v>10</v>
      </c>
      <c r="F5">
        <v>7</v>
      </c>
      <c r="G5">
        <v>12</v>
      </c>
      <c r="H5">
        <v>27588</v>
      </c>
      <c r="I5">
        <v>1655.28</v>
      </c>
      <c r="J5">
        <v>0.06</v>
      </c>
      <c r="K5">
        <v>25932.720000000001</v>
      </c>
      <c r="L5">
        <v>22990</v>
      </c>
      <c r="M5">
        <v>4598</v>
      </c>
      <c r="N5">
        <v>41548</v>
      </c>
      <c r="O5">
        <v>10</v>
      </c>
      <c r="P5" t="str">
        <v>October</v>
      </c>
      <c r="Q5" t="str">
        <v>2013</v>
      </c>
    </row>
    <row r="6" spans="1:17" x14ac:dyDescent="0.3">
      <c r="A6" t="str">
        <v>Channel Partners</v>
      </c>
      <c r="B6" t="str">
        <v>Canada</v>
      </c>
      <c r="C6" t="str">
        <v>Amarilla</v>
      </c>
      <c r="D6">
        <v>2761</v>
      </c>
      <c r="E6">
        <v>260</v>
      </c>
      <c r="F6">
        <v>182</v>
      </c>
      <c r="G6">
        <v>12</v>
      </c>
      <c r="H6">
        <v>33132</v>
      </c>
      <c r="I6">
        <v>3975.84</v>
      </c>
      <c r="J6">
        <v>0.12000000000000001</v>
      </c>
      <c r="K6">
        <v>29156.16</v>
      </c>
      <c r="L6">
        <v>717860</v>
      </c>
      <c r="M6">
        <v>-684728</v>
      </c>
      <c r="N6">
        <v>41518</v>
      </c>
      <c r="O6">
        <v>9</v>
      </c>
      <c r="P6" t="str">
        <v>September</v>
      </c>
      <c r="Q6" t="str">
        <v>2013</v>
      </c>
    </row>
    <row r="7" spans="1:17" x14ac:dyDescent="0.3">
      <c r="A7" t="str">
        <v>Channel Partners</v>
      </c>
      <c r="B7" t="str">
        <v>France</v>
      </c>
      <c r="C7" t="str">
        <v>Amarilla</v>
      </c>
      <c r="D7">
        <v>306</v>
      </c>
      <c r="E7">
        <v>260</v>
      </c>
      <c r="F7">
        <v>182</v>
      </c>
      <c r="G7">
        <v>12</v>
      </c>
      <c r="H7">
        <v>3672</v>
      </c>
      <c r="I7">
        <v>330.48</v>
      </c>
      <c r="J7">
        <v>9.0000000000000011E-2</v>
      </c>
      <c r="K7">
        <v>3341.52</v>
      </c>
      <c r="L7">
        <v>79560</v>
      </c>
      <c r="M7">
        <v>-75888</v>
      </c>
      <c r="N7">
        <v>41609</v>
      </c>
      <c r="O7">
        <v>12</v>
      </c>
      <c r="P7" t="str">
        <v>December</v>
      </c>
      <c r="Q7" t="str">
        <v>2013</v>
      </c>
    </row>
    <row r="8" spans="1:17" x14ac:dyDescent="0.3">
      <c r="A8" t="str">
        <v>Channel Partners</v>
      </c>
      <c r="B8" t="str">
        <v>France</v>
      </c>
      <c r="C8" t="str">
        <v>Carretera</v>
      </c>
      <c r="D8">
        <v>1198</v>
      </c>
      <c r="E8">
        <v>3</v>
      </c>
      <c r="F8">
        <v>2.1</v>
      </c>
      <c r="G8">
        <v>12</v>
      </c>
      <c r="H8">
        <v>14376</v>
      </c>
      <c r="I8">
        <v>1581.36</v>
      </c>
      <c r="J8">
        <v>0.10999999999999999</v>
      </c>
      <c r="K8">
        <v>12794.64</v>
      </c>
      <c r="L8">
        <v>3594</v>
      </c>
      <c r="M8">
        <v>10782</v>
      </c>
      <c r="N8">
        <v>41548</v>
      </c>
      <c r="O8">
        <v>10</v>
      </c>
      <c r="P8" t="str">
        <v>October</v>
      </c>
      <c r="Q8" t="str">
        <v>2013</v>
      </c>
    </row>
    <row r="9" spans="1:17" x14ac:dyDescent="0.3">
      <c r="A9" t="str">
        <v>Channel Partners</v>
      </c>
      <c r="B9" t="str">
        <v>France</v>
      </c>
      <c r="C9" t="str">
        <v>Paseo</v>
      </c>
      <c r="D9">
        <v>1198</v>
      </c>
      <c r="E9">
        <v>10</v>
      </c>
      <c r="F9">
        <v>7</v>
      </c>
      <c r="G9">
        <v>12</v>
      </c>
      <c r="H9">
        <v>14376</v>
      </c>
      <c r="I9">
        <v>1581.36</v>
      </c>
      <c r="J9">
        <v>0.10999999999999999</v>
      </c>
      <c r="K9">
        <v>12794.64</v>
      </c>
      <c r="L9">
        <v>11980</v>
      </c>
      <c r="M9">
        <v>2396</v>
      </c>
      <c r="N9">
        <v>41548</v>
      </c>
      <c r="O9">
        <v>10</v>
      </c>
      <c r="P9" t="str">
        <v>October</v>
      </c>
      <c r="Q9" t="str">
        <v>2013</v>
      </c>
    </row>
    <row r="10" spans="1:17" x14ac:dyDescent="0.3">
      <c r="A10" t="str">
        <v>Channel Partners</v>
      </c>
      <c r="B10" t="str">
        <v>France</v>
      </c>
      <c r="C10" t="str">
        <v>Paseo</v>
      </c>
      <c r="D10">
        <v>1785</v>
      </c>
      <c r="E10">
        <v>10</v>
      </c>
      <c r="F10">
        <v>7</v>
      </c>
      <c r="G10">
        <v>12</v>
      </c>
      <c r="H10">
        <v>21420</v>
      </c>
      <c r="I10">
        <v>428.4</v>
      </c>
      <c r="J10">
        <v>0.02</v>
      </c>
      <c r="K10">
        <v>20991.599999999999</v>
      </c>
      <c r="L10">
        <v>17850</v>
      </c>
      <c r="M10">
        <v>3570</v>
      </c>
      <c r="N10">
        <v>41579</v>
      </c>
      <c r="O10">
        <v>11</v>
      </c>
      <c r="P10" t="str">
        <v>November</v>
      </c>
      <c r="Q10" t="str">
        <v>2013</v>
      </c>
    </row>
    <row r="11" spans="1:17" x14ac:dyDescent="0.3">
      <c r="A11" t="str">
        <v>Channel Partners</v>
      </c>
      <c r="B11" t="str">
        <v>France</v>
      </c>
      <c r="C11" t="str">
        <v>VTT</v>
      </c>
      <c r="D11">
        <v>2234</v>
      </c>
      <c r="E11">
        <v>250</v>
      </c>
      <c r="F11">
        <v>175</v>
      </c>
      <c r="G11">
        <v>12</v>
      </c>
      <c r="H11">
        <v>26808</v>
      </c>
      <c r="I11">
        <v>2412.7199999999998</v>
      </c>
      <c r="J11">
        <v>0.09</v>
      </c>
      <c r="K11">
        <v>24395.279999999999</v>
      </c>
      <c r="L11">
        <v>558500</v>
      </c>
      <c r="M11">
        <v>-531692</v>
      </c>
      <c r="N11">
        <v>41518</v>
      </c>
      <c r="O11">
        <v>9</v>
      </c>
      <c r="P11" t="str">
        <v>September</v>
      </c>
      <c r="Q11" t="str">
        <v>2013</v>
      </c>
    </row>
    <row r="12" spans="1:17" x14ac:dyDescent="0.3">
      <c r="A12" t="str">
        <v>Channel Partners</v>
      </c>
      <c r="B12" t="str">
        <v>Germany</v>
      </c>
      <c r="C12" t="str">
        <v>Carretera</v>
      </c>
      <c r="D12">
        <v>766</v>
      </c>
      <c r="E12">
        <v>3</v>
      </c>
      <c r="F12">
        <v>2.1</v>
      </c>
      <c r="G12">
        <v>12</v>
      </c>
      <c r="H12">
        <v>9192</v>
      </c>
      <c r="I12">
        <v>91.92</v>
      </c>
      <c r="J12">
        <v>0.01</v>
      </c>
      <c r="K12">
        <v>9100.08</v>
      </c>
      <c r="L12">
        <v>2298</v>
      </c>
      <c r="M12">
        <v>6894</v>
      </c>
      <c r="N12">
        <v>41548</v>
      </c>
      <c r="O12">
        <v>10</v>
      </c>
      <c r="P12" t="str">
        <v>October</v>
      </c>
      <c r="Q12" t="str">
        <v>2013</v>
      </c>
    </row>
    <row r="13" spans="1:17" x14ac:dyDescent="0.3">
      <c r="A13" t="str">
        <v>Channel Partners</v>
      </c>
      <c r="B13" t="str">
        <v>Germany</v>
      </c>
      <c r="C13" t="str">
        <v>Paseo</v>
      </c>
      <c r="D13">
        <v>766</v>
      </c>
      <c r="E13">
        <v>10</v>
      </c>
      <c r="F13">
        <v>7</v>
      </c>
      <c r="G13">
        <v>12</v>
      </c>
      <c r="H13">
        <v>9192</v>
      </c>
      <c r="I13">
        <v>91.92</v>
      </c>
      <c r="J13">
        <v>0.01</v>
      </c>
      <c r="K13">
        <v>9100.08</v>
      </c>
      <c r="L13">
        <v>7660</v>
      </c>
      <c r="M13">
        <v>1532</v>
      </c>
      <c r="N13">
        <v>41548</v>
      </c>
      <c r="O13">
        <v>10</v>
      </c>
      <c r="P13" t="str">
        <v>October</v>
      </c>
      <c r="Q13" t="str">
        <v>2013</v>
      </c>
    </row>
    <row r="14" spans="1:17" x14ac:dyDescent="0.3">
      <c r="A14" t="str">
        <v>Channel Partners</v>
      </c>
      <c r="B14" t="str">
        <v>Germany</v>
      </c>
      <c r="C14" t="str">
        <v>Amarilla</v>
      </c>
      <c r="D14">
        <v>1770</v>
      </c>
      <c r="E14">
        <v>260</v>
      </c>
      <c r="F14">
        <v>182</v>
      </c>
      <c r="G14">
        <v>12</v>
      </c>
      <c r="H14">
        <v>21240</v>
      </c>
      <c r="I14">
        <v>2761.2</v>
      </c>
      <c r="J14">
        <v>0.13</v>
      </c>
      <c r="K14">
        <v>18478.8</v>
      </c>
      <c r="L14">
        <v>460200</v>
      </c>
      <c r="M14">
        <v>-438960</v>
      </c>
      <c r="N14">
        <v>41609</v>
      </c>
      <c r="O14">
        <v>12</v>
      </c>
      <c r="P14" t="str">
        <v>December</v>
      </c>
      <c r="Q14" t="str">
        <v>2013</v>
      </c>
    </row>
    <row r="15" spans="1:17" x14ac:dyDescent="0.3">
      <c r="A15" t="str">
        <v>Channel Partners</v>
      </c>
      <c r="B15" t="str">
        <v>Germany</v>
      </c>
      <c r="C15" t="str">
        <v>Paseo</v>
      </c>
      <c r="D15">
        <v>1775</v>
      </c>
      <c r="E15">
        <v>10</v>
      </c>
      <c r="F15">
        <v>7</v>
      </c>
      <c r="G15">
        <v>12</v>
      </c>
      <c r="H15">
        <v>21300</v>
      </c>
      <c r="I15">
        <v>1917</v>
      </c>
      <c r="J15">
        <v>0.09</v>
      </c>
      <c r="K15">
        <v>19383</v>
      </c>
      <c r="L15">
        <v>17750</v>
      </c>
      <c r="M15">
        <v>3550</v>
      </c>
      <c r="N15">
        <v>41579</v>
      </c>
      <c r="O15">
        <v>11</v>
      </c>
      <c r="P15" t="str">
        <v>November</v>
      </c>
      <c r="Q15" t="str">
        <v>2013</v>
      </c>
    </row>
    <row r="16" spans="1:17" x14ac:dyDescent="0.3">
      <c r="A16" t="str">
        <v>Channel Partners</v>
      </c>
      <c r="B16" t="str">
        <v>Germany</v>
      </c>
      <c r="C16" t="str">
        <v>VTT</v>
      </c>
      <c r="D16">
        <v>2215</v>
      </c>
      <c r="E16">
        <v>250</v>
      </c>
      <c r="F16">
        <v>175</v>
      </c>
      <c r="G16">
        <v>12</v>
      </c>
      <c r="H16">
        <v>26580</v>
      </c>
      <c r="I16">
        <v>1860.6</v>
      </c>
      <c r="J16">
        <v>6.9999999999999993E-2</v>
      </c>
      <c r="K16">
        <v>24719.4</v>
      </c>
      <c r="L16">
        <v>553750</v>
      </c>
      <c r="M16">
        <v>-527170</v>
      </c>
      <c r="N16">
        <v>41518</v>
      </c>
      <c r="O16">
        <v>9</v>
      </c>
      <c r="P16" t="str">
        <v>September</v>
      </c>
      <c r="Q16" t="str">
        <v>2013</v>
      </c>
    </row>
    <row r="17" spans="1:17" x14ac:dyDescent="0.3">
      <c r="A17" t="str">
        <v>Channel Partners</v>
      </c>
      <c r="B17" t="str">
        <v>Mexico</v>
      </c>
      <c r="C17" t="str">
        <v>Carretera</v>
      </c>
      <c r="D17">
        <v>367</v>
      </c>
      <c r="E17">
        <v>3</v>
      </c>
      <c r="F17">
        <v>2.1</v>
      </c>
      <c r="G17">
        <v>12</v>
      </c>
      <c r="H17">
        <v>4404</v>
      </c>
      <c r="I17">
        <v>396.36</v>
      </c>
      <c r="J17">
        <v>0.09</v>
      </c>
      <c r="K17">
        <v>4007.64</v>
      </c>
      <c r="L17">
        <v>1101</v>
      </c>
      <c r="M17">
        <v>3303</v>
      </c>
      <c r="N17">
        <v>41548</v>
      </c>
      <c r="O17">
        <v>10</v>
      </c>
      <c r="P17" t="str">
        <v>October</v>
      </c>
      <c r="Q17" t="str">
        <v>2013</v>
      </c>
    </row>
    <row r="18" spans="1:17" x14ac:dyDescent="0.3">
      <c r="A18" t="str">
        <v>Channel Partners</v>
      </c>
      <c r="B18" t="str">
        <v>Mexico</v>
      </c>
      <c r="C18" t="str">
        <v>Paseo</v>
      </c>
      <c r="D18">
        <v>367</v>
      </c>
      <c r="E18">
        <v>10</v>
      </c>
      <c r="F18">
        <v>7</v>
      </c>
      <c r="G18">
        <v>12</v>
      </c>
      <c r="H18">
        <v>4404</v>
      </c>
      <c r="I18">
        <v>396.36</v>
      </c>
      <c r="J18">
        <v>0.09</v>
      </c>
      <c r="K18">
        <v>4007.64</v>
      </c>
      <c r="L18">
        <v>3670</v>
      </c>
      <c r="M18">
        <v>734</v>
      </c>
      <c r="N18">
        <v>41548</v>
      </c>
      <c r="O18">
        <v>10</v>
      </c>
      <c r="P18" t="str">
        <v>October</v>
      </c>
      <c r="Q18" t="str">
        <v>2013</v>
      </c>
    </row>
    <row r="19" spans="1:17" x14ac:dyDescent="0.3">
      <c r="A19" t="str">
        <v>Channel Partners</v>
      </c>
      <c r="B19" t="str">
        <v>Mexico</v>
      </c>
      <c r="C19" t="str">
        <v>VTT</v>
      </c>
      <c r="D19">
        <v>1005</v>
      </c>
      <c r="E19">
        <v>250</v>
      </c>
      <c r="F19">
        <v>175</v>
      </c>
      <c r="G19">
        <v>12</v>
      </c>
      <c r="H19">
        <v>12060</v>
      </c>
      <c r="I19">
        <v>1326.6</v>
      </c>
      <c r="J19">
        <v>0.10999999999999999</v>
      </c>
      <c r="K19">
        <v>10733.4</v>
      </c>
      <c r="L19">
        <v>251250</v>
      </c>
      <c r="M19">
        <v>-239190</v>
      </c>
      <c r="N19">
        <v>41518</v>
      </c>
      <c r="O19">
        <v>9</v>
      </c>
      <c r="P19" t="str">
        <v>September</v>
      </c>
      <c r="Q19" t="str">
        <v>2013</v>
      </c>
    </row>
    <row r="20" spans="1:17" x14ac:dyDescent="0.3">
      <c r="A20" t="str">
        <v>Channel Partners</v>
      </c>
      <c r="B20" t="str">
        <v>Mexico</v>
      </c>
      <c r="C20" t="str">
        <v>Amarilla</v>
      </c>
      <c r="D20">
        <v>1375</v>
      </c>
      <c r="E20">
        <v>260</v>
      </c>
      <c r="F20">
        <v>182</v>
      </c>
      <c r="G20">
        <v>12</v>
      </c>
      <c r="H20">
        <v>16500</v>
      </c>
      <c r="I20">
        <v>1320</v>
      </c>
      <c r="J20">
        <v>0.08</v>
      </c>
      <c r="K20">
        <v>15180</v>
      </c>
      <c r="L20">
        <v>357500</v>
      </c>
      <c r="M20">
        <v>-341000</v>
      </c>
      <c r="N20">
        <v>41609</v>
      </c>
      <c r="O20">
        <v>12</v>
      </c>
      <c r="P20" t="str">
        <v>December</v>
      </c>
      <c r="Q20" t="str">
        <v>2013</v>
      </c>
    </row>
    <row r="21" spans="1:17" x14ac:dyDescent="0.3">
      <c r="A21" t="str">
        <v>Channel Partners</v>
      </c>
      <c r="B21" t="str">
        <v>Mexico</v>
      </c>
      <c r="C21" t="str">
        <v>Paseo</v>
      </c>
      <c r="D21">
        <v>2763</v>
      </c>
      <c r="E21">
        <v>10</v>
      </c>
      <c r="F21">
        <v>7</v>
      </c>
      <c r="G21">
        <v>12</v>
      </c>
      <c r="H21">
        <v>33156</v>
      </c>
      <c r="I21">
        <v>2320.92</v>
      </c>
      <c r="J21">
        <v>7.0000000000000007E-2</v>
      </c>
      <c r="K21">
        <v>30835.08</v>
      </c>
      <c r="L21">
        <v>27630</v>
      </c>
      <c r="M21">
        <v>5526</v>
      </c>
      <c r="N21">
        <v>41579</v>
      </c>
      <c r="O21">
        <v>11</v>
      </c>
      <c r="P21" t="str">
        <v>November</v>
      </c>
      <c r="Q21" t="str">
        <v>2013</v>
      </c>
    </row>
    <row r="22" spans="1:17" x14ac:dyDescent="0.3">
      <c r="A22" t="str">
        <v>Channel Partners</v>
      </c>
      <c r="B22" t="str">
        <v>United States of America</v>
      </c>
      <c r="C22" t="str">
        <v>Carretera</v>
      </c>
      <c r="D22">
        <v>386</v>
      </c>
      <c r="E22">
        <v>3</v>
      </c>
      <c r="F22">
        <v>2.1</v>
      </c>
      <c r="G22">
        <v>12</v>
      </c>
      <c r="H22">
        <v>4632</v>
      </c>
      <c r="I22">
        <v>463.2</v>
      </c>
      <c r="J22">
        <v>9.9999999999999992E-2</v>
      </c>
      <c r="K22">
        <v>4168.8</v>
      </c>
      <c r="L22">
        <v>1158</v>
      </c>
      <c r="M22">
        <v>3474</v>
      </c>
      <c r="N22">
        <v>41548</v>
      </c>
      <c r="O22">
        <v>10</v>
      </c>
      <c r="P22" t="str">
        <v>October</v>
      </c>
      <c r="Q22" t="str">
        <v>2013</v>
      </c>
    </row>
    <row r="23" spans="1:17" x14ac:dyDescent="0.3">
      <c r="A23" t="str">
        <v>Channel Partners</v>
      </c>
      <c r="B23" t="str">
        <v>United States of America</v>
      </c>
      <c r="C23" t="str">
        <v>Paseo</v>
      </c>
      <c r="D23">
        <v>386</v>
      </c>
      <c r="E23">
        <v>10</v>
      </c>
      <c r="F23">
        <v>7</v>
      </c>
      <c r="G23">
        <v>12</v>
      </c>
      <c r="H23">
        <v>4632</v>
      </c>
      <c r="I23">
        <v>463.2</v>
      </c>
      <c r="J23">
        <v>9.9999999999999992E-2</v>
      </c>
      <c r="K23">
        <v>4168.8</v>
      </c>
      <c r="L23">
        <v>3860</v>
      </c>
      <c r="M23">
        <v>772</v>
      </c>
      <c r="N23">
        <v>41548</v>
      </c>
      <c r="O23">
        <v>10</v>
      </c>
      <c r="P23" t="str">
        <v>October</v>
      </c>
      <c r="Q23" t="str">
        <v>2013</v>
      </c>
    </row>
    <row r="24" spans="1:17" x14ac:dyDescent="0.3">
      <c r="A24" t="str">
        <v>Channel Partners</v>
      </c>
      <c r="B24" t="str">
        <v>United States of America</v>
      </c>
      <c r="C24" t="str">
        <v>Paseo</v>
      </c>
      <c r="D24">
        <v>912</v>
      </c>
      <c r="E24">
        <v>10</v>
      </c>
      <c r="F24">
        <v>7</v>
      </c>
      <c r="G24">
        <v>12</v>
      </c>
      <c r="H24">
        <v>10944</v>
      </c>
      <c r="I24">
        <v>0</v>
      </c>
      <c r="J24">
        <v>0</v>
      </c>
      <c r="K24">
        <v>10944</v>
      </c>
      <c r="L24">
        <v>9120</v>
      </c>
      <c r="M24">
        <v>1824</v>
      </c>
      <c r="N24">
        <v>41579</v>
      </c>
      <c r="O24">
        <v>11</v>
      </c>
      <c r="P24" t="str">
        <v>November</v>
      </c>
      <c r="Q24" t="str">
        <v>2013</v>
      </c>
    </row>
    <row r="25" spans="1:17" x14ac:dyDescent="0.3">
      <c r="A25" t="str">
        <v>Channel Partners</v>
      </c>
      <c r="B25" t="str">
        <v>United States of America</v>
      </c>
      <c r="C25" t="str">
        <v>Amarilla</v>
      </c>
      <c r="D25">
        <v>1989</v>
      </c>
      <c r="E25">
        <v>260</v>
      </c>
      <c r="F25">
        <v>182</v>
      </c>
      <c r="G25">
        <v>12</v>
      </c>
      <c r="H25">
        <v>23868</v>
      </c>
      <c r="I25">
        <v>238.68</v>
      </c>
      <c r="J25">
        <v>0.01</v>
      </c>
      <c r="K25">
        <v>23629.32</v>
      </c>
      <c r="L25">
        <v>517140</v>
      </c>
      <c r="M25">
        <v>-493272</v>
      </c>
      <c r="N25">
        <v>41518</v>
      </c>
      <c r="O25">
        <v>9</v>
      </c>
      <c r="P25" t="str">
        <v>September</v>
      </c>
      <c r="Q25" t="str">
        <v>2013</v>
      </c>
    </row>
    <row r="26" spans="1:17" x14ac:dyDescent="0.3">
      <c r="A26" t="str">
        <v>Channel Partners</v>
      </c>
      <c r="B26" t="str">
        <v>United States of America</v>
      </c>
      <c r="C26" t="str">
        <v>Amarilla</v>
      </c>
      <c r="D26">
        <v>2015</v>
      </c>
      <c r="E26">
        <v>260</v>
      </c>
      <c r="F26">
        <v>182</v>
      </c>
      <c r="G26">
        <v>12</v>
      </c>
      <c r="H26">
        <v>24180</v>
      </c>
      <c r="I26">
        <v>3385.2</v>
      </c>
      <c r="J26">
        <v>0.13999999999999999</v>
      </c>
      <c r="K26">
        <v>20794.8</v>
      </c>
      <c r="L26">
        <v>523900</v>
      </c>
      <c r="M26">
        <v>-499720</v>
      </c>
      <c r="N26">
        <v>41609</v>
      </c>
      <c r="O26">
        <v>12</v>
      </c>
      <c r="P26" t="str">
        <v>December</v>
      </c>
      <c r="Q26" t="str">
        <v>2013</v>
      </c>
    </row>
    <row r="27" spans="1:17" x14ac:dyDescent="0.3">
      <c r="A27" t="str">
        <v>Enterprise</v>
      </c>
      <c r="B27" t="str">
        <v>Canada</v>
      </c>
      <c r="C27" t="str">
        <v>Montana</v>
      </c>
      <c r="D27">
        <v>345</v>
      </c>
      <c r="E27">
        <v>5</v>
      </c>
      <c r="F27">
        <v>3.5</v>
      </c>
      <c r="G27">
        <v>125</v>
      </c>
      <c r="H27">
        <v>43125</v>
      </c>
      <c r="I27">
        <v>0</v>
      </c>
      <c r="J27">
        <v>0</v>
      </c>
      <c r="K27">
        <v>43125</v>
      </c>
      <c r="L27">
        <v>1725</v>
      </c>
      <c r="M27">
        <v>41400</v>
      </c>
      <c r="N27">
        <v>41548</v>
      </c>
      <c r="O27">
        <v>10</v>
      </c>
      <c r="P27" t="str">
        <v>October</v>
      </c>
      <c r="Q27" t="str">
        <v>2013</v>
      </c>
    </row>
    <row r="28" spans="1:17" x14ac:dyDescent="0.3">
      <c r="A28" t="str">
        <v>Enterprise</v>
      </c>
      <c r="B28" t="str">
        <v>Canada</v>
      </c>
      <c r="C28" t="str">
        <v>Velo</v>
      </c>
      <c r="D28">
        <v>345</v>
      </c>
      <c r="E28">
        <v>120</v>
      </c>
      <c r="F28">
        <v>84</v>
      </c>
      <c r="G28">
        <v>125</v>
      </c>
      <c r="H28">
        <v>43125</v>
      </c>
      <c r="I28">
        <v>0</v>
      </c>
      <c r="J28">
        <v>0</v>
      </c>
      <c r="K28">
        <v>43125</v>
      </c>
      <c r="L28">
        <v>41400</v>
      </c>
      <c r="M28">
        <v>1725</v>
      </c>
      <c r="N28">
        <v>41548</v>
      </c>
      <c r="O28">
        <v>10</v>
      </c>
      <c r="P28" t="str">
        <v>October</v>
      </c>
      <c r="Q28" t="str">
        <v>2013</v>
      </c>
    </row>
    <row r="29" spans="1:17" x14ac:dyDescent="0.3">
      <c r="A29" t="str">
        <v>Enterprise</v>
      </c>
      <c r="B29" t="str">
        <v>Canada</v>
      </c>
      <c r="C29" t="str">
        <v>Velo</v>
      </c>
      <c r="D29">
        <v>1916</v>
      </c>
      <c r="E29">
        <v>120</v>
      </c>
      <c r="F29">
        <v>84</v>
      </c>
      <c r="G29">
        <v>125</v>
      </c>
      <c r="H29">
        <v>239500</v>
      </c>
      <c r="I29">
        <v>23950</v>
      </c>
      <c r="J29">
        <v>0.1</v>
      </c>
      <c r="K29">
        <v>215550</v>
      </c>
      <c r="L29">
        <v>229920</v>
      </c>
      <c r="M29">
        <v>9580</v>
      </c>
      <c r="N29">
        <v>41609</v>
      </c>
      <c r="O29">
        <v>12</v>
      </c>
      <c r="P29" t="str">
        <v>December</v>
      </c>
      <c r="Q29" t="str">
        <v>2013</v>
      </c>
    </row>
    <row r="30" spans="1:17" x14ac:dyDescent="0.3">
      <c r="A30" t="str">
        <v>Enterprise</v>
      </c>
      <c r="B30" t="str">
        <v>Canada</v>
      </c>
      <c r="C30" t="str">
        <v>Carretera</v>
      </c>
      <c r="D30">
        <v>2416</v>
      </c>
      <c r="E30">
        <v>3</v>
      </c>
      <c r="F30">
        <v>2.1</v>
      </c>
      <c r="G30">
        <v>125</v>
      </c>
      <c r="H30">
        <v>302000</v>
      </c>
      <c r="I30">
        <v>36240</v>
      </c>
      <c r="J30">
        <v>0.12</v>
      </c>
      <c r="K30">
        <v>265760</v>
      </c>
      <c r="L30">
        <v>7248</v>
      </c>
      <c r="M30">
        <v>294752</v>
      </c>
      <c r="N30">
        <v>41518</v>
      </c>
      <c r="O30">
        <v>9</v>
      </c>
      <c r="P30" t="str">
        <v>September</v>
      </c>
      <c r="Q30" t="str">
        <v>2013</v>
      </c>
    </row>
    <row r="31" spans="1:17" x14ac:dyDescent="0.3">
      <c r="A31" t="str">
        <v>Enterprise</v>
      </c>
      <c r="B31" t="str">
        <v>Canada</v>
      </c>
      <c r="C31" t="str">
        <v>VTT</v>
      </c>
      <c r="D31">
        <v>2954</v>
      </c>
      <c r="E31">
        <v>250</v>
      </c>
      <c r="F31">
        <v>175</v>
      </c>
      <c r="G31">
        <v>125</v>
      </c>
      <c r="H31">
        <v>369250</v>
      </c>
      <c r="I31">
        <v>55387.5</v>
      </c>
      <c r="J31">
        <v>0.15</v>
      </c>
      <c r="K31">
        <v>313862.5</v>
      </c>
      <c r="L31">
        <v>738500</v>
      </c>
      <c r="M31">
        <v>-369250</v>
      </c>
      <c r="N31">
        <v>41579</v>
      </c>
      <c r="O31">
        <v>11</v>
      </c>
      <c r="P31" t="str">
        <v>November</v>
      </c>
      <c r="Q31" t="str">
        <v>2013</v>
      </c>
    </row>
    <row r="32" spans="1:17" x14ac:dyDescent="0.3">
      <c r="A32" t="str">
        <v>Enterprise</v>
      </c>
      <c r="B32" t="str">
        <v>France</v>
      </c>
      <c r="C32" t="str">
        <v>Paseo</v>
      </c>
      <c r="D32">
        <v>704</v>
      </c>
      <c r="E32">
        <v>10</v>
      </c>
      <c r="F32">
        <v>7</v>
      </c>
      <c r="G32">
        <v>125</v>
      </c>
      <c r="H32">
        <v>88000</v>
      </c>
      <c r="I32">
        <v>4400</v>
      </c>
      <c r="J32">
        <v>0.05</v>
      </c>
      <c r="K32">
        <v>83600</v>
      </c>
      <c r="L32">
        <v>7040</v>
      </c>
      <c r="M32">
        <v>80960</v>
      </c>
      <c r="N32">
        <v>41548</v>
      </c>
      <c r="O32">
        <v>10</v>
      </c>
      <c r="P32" t="str">
        <v>October</v>
      </c>
      <c r="Q32" t="str">
        <v>2013</v>
      </c>
    </row>
    <row r="33" spans="1:17" x14ac:dyDescent="0.3">
      <c r="A33" t="str">
        <v>Enterprise</v>
      </c>
      <c r="B33" t="str">
        <v>France</v>
      </c>
      <c r="C33" t="str">
        <v>Velo</v>
      </c>
      <c r="D33">
        <v>704</v>
      </c>
      <c r="E33">
        <v>120</v>
      </c>
      <c r="F33">
        <v>84</v>
      </c>
      <c r="G33">
        <v>125</v>
      </c>
      <c r="H33">
        <v>88000</v>
      </c>
      <c r="I33">
        <v>4400</v>
      </c>
      <c r="J33">
        <v>0.05</v>
      </c>
      <c r="K33">
        <v>83600</v>
      </c>
      <c r="L33">
        <v>84480</v>
      </c>
      <c r="M33">
        <v>3520</v>
      </c>
      <c r="N33">
        <v>41548</v>
      </c>
      <c r="O33">
        <v>10</v>
      </c>
      <c r="P33" t="str">
        <v>October</v>
      </c>
      <c r="Q33" t="str">
        <v>2013</v>
      </c>
    </row>
    <row r="34" spans="1:17" x14ac:dyDescent="0.3">
      <c r="A34" t="str">
        <v>Enterprise</v>
      </c>
      <c r="B34" t="str">
        <v>France</v>
      </c>
      <c r="C34" t="str">
        <v>Carretera</v>
      </c>
      <c r="D34">
        <v>1023</v>
      </c>
      <c r="E34">
        <v>3</v>
      </c>
      <c r="F34">
        <v>2.1</v>
      </c>
      <c r="G34">
        <v>125</v>
      </c>
      <c r="H34">
        <v>127875</v>
      </c>
      <c r="I34">
        <v>17902.5</v>
      </c>
      <c r="J34">
        <v>0.14000000000000001</v>
      </c>
      <c r="K34">
        <v>109972.5</v>
      </c>
      <c r="L34">
        <v>3069</v>
      </c>
      <c r="M34">
        <v>124806</v>
      </c>
      <c r="N34">
        <v>41518</v>
      </c>
      <c r="O34">
        <v>9</v>
      </c>
      <c r="P34" t="str">
        <v>September</v>
      </c>
      <c r="Q34" t="str">
        <v>2013</v>
      </c>
    </row>
    <row r="35" spans="1:17" x14ac:dyDescent="0.3">
      <c r="A35" t="str">
        <v>Enterprise</v>
      </c>
      <c r="B35" t="str">
        <v>France</v>
      </c>
      <c r="C35" t="str">
        <v>Carretera</v>
      </c>
      <c r="D35">
        <v>1482</v>
      </c>
      <c r="E35">
        <v>3</v>
      </c>
      <c r="F35">
        <v>2.1</v>
      </c>
      <c r="G35">
        <v>125</v>
      </c>
      <c r="H35">
        <v>185250</v>
      </c>
      <c r="I35">
        <v>18525</v>
      </c>
      <c r="J35">
        <v>0.1</v>
      </c>
      <c r="K35">
        <v>166725</v>
      </c>
      <c r="L35">
        <v>4446</v>
      </c>
      <c r="M35">
        <v>180804</v>
      </c>
      <c r="N35">
        <v>41609</v>
      </c>
      <c r="O35">
        <v>12</v>
      </c>
      <c r="P35" t="str">
        <v>December</v>
      </c>
      <c r="Q35" t="str">
        <v>2013</v>
      </c>
    </row>
    <row r="36" spans="1:17" x14ac:dyDescent="0.3">
      <c r="A36" t="str">
        <v>Enterprise</v>
      </c>
      <c r="B36" t="str">
        <v>France</v>
      </c>
      <c r="C36" t="str">
        <v>Montana</v>
      </c>
      <c r="D36">
        <v>1857</v>
      </c>
      <c r="E36">
        <v>5</v>
      </c>
      <c r="F36">
        <v>3.5</v>
      </c>
      <c r="G36">
        <v>125</v>
      </c>
      <c r="H36">
        <v>232125</v>
      </c>
      <c r="I36">
        <v>20891.25</v>
      </c>
      <c r="J36">
        <v>0.09</v>
      </c>
      <c r="K36">
        <v>211233.75</v>
      </c>
      <c r="L36">
        <v>9285</v>
      </c>
      <c r="M36">
        <v>222840</v>
      </c>
      <c r="N36">
        <v>41579</v>
      </c>
      <c r="O36">
        <v>11</v>
      </c>
      <c r="P36" t="str">
        <v>November</v>
      </c>
      <c r="Q36" t="str">
        <v>2013</v>
      </c>
    </row>
    <row r="37" spans="1:17" x14ac:dyDescent="0.3">
      <c r="A37" t="str">
        <v>Enterprise</v>
      </c>
      <c r="B37" t="str">
        <v>Germany</v>
      </c>
      <c r="C37" t="str">
        <v>Paseo</v>
      </c>
      <c r="D37">
        <v>809</v>
      </c>
      <c r="E37">
        <v>10</v>
      </c>
      <c r="F37">
        <v>7</v>
      </c>
      <c r="G37">
        <v>125</v>
      </c>
      <c r="H37">
        <v>101125</v>
      </c>
      <c r="I37">
        <v>2022.5</v>
      </c>
      <c r="J37">
        <v>0.02</v>
      </c>
      <c r="K37">
        <v>99102.5</v>
      </c>
      <c r="L37">
        <v>8090</v>
      </c>
      <c r="M37">
        <v>93035</v>
      </c>
      <c r="N37">
        <v>41548</v>
      </c>
      <c r="O37">
        <v>10</v>
      </c>
      <c r="P37" t="str">
        <v>October</v>
      </c>
      <c r="Q37" t="str">
        <v>2013</v>
      </c>
    </row>
    <row r="38" spans="1:17" x14ac:dyDescent="0.3">
      <c r="A38" t="str">
        <v>Enterprise</v>
      </c>
      <c r="B38" t="str">
        <v>Germany</v>
      </c>
      <c r="C38" t="str">
        <v>Velo</v>
      </c>
      <c r="D38">
        <v>809</v>
      </c>
      <c r="E38">
        <v>120</v>
      </c>
      <c r="F38">
        <v>84</v>
      </c>
      <c r="G38">
        <v>125</v>
      </c>
      <c r="H38">
        <v>101125</v>
      </c>
      <c r="I38">
        <v>2022.5</v>
      </c>
      <c r="J38">
        <v>0.02</v>
      </c>
      <c r="K38">
        <v>99102.5</v>
      </c>
      <c r="L38">
        <v>97080</v>
      </c>
      <c r="M38">
        <v>4045</v>
      </c>
      <c r="N38">
        <v>41548</v>
      </c>
      <c r="O38">
        <v>10</v>
      </c>
      <c r="P38" t="str">
        <v>October</v>
      </c>
      <c r="Q38" t="str">
        <v>2013</v>
      </c>
    </row>
    <row r="39" spans="1:17" x14ac:dyDescent="0.3">
      <c r="A39" t="str">
        <v>Enterprise</v>
      </c>
      <c r="B39" t="str">
        <v>Germany</v>
      </c>
      <c r="C39" t="str">
        <v>Carretera</v>
      </c>
      <c r="D39">
        <v>887</v>
      </c>
      <c r="E39">
        <v>3</v>
      </c>
      <c r="F39">
        <v>2.1</v>
      </c>
      <c r="G39">
        <v>125</v>
      </c>
      <c r="H39">
        <v>110875</v>
      </c>
      <c r="I39">
        <v>6652.5</v>
      </c>
      <c r="J39">
        <v>0.06</v>
      </c>
      <c r="K39">
        <v>104222.5</v>
      </c>
      <c r="L39">
        <v>2661</v>
      </c>
      <c r="M39">
        <v>108214</v>
      </c>
      <c r="N39">
        <v>41609</v>
      </c>
      <c r="O39">
        <v>12</v>
      </c>
      <c r="P39" t="str">
        <v>December</v>
      </c>
      <c r="Q39" t="str">
        <v>2013</v>
      </c>
    </row>
    <row r="40" spans="1:17" x14ac:dyDescent="0.3">
      <c r="A40" t="str">
        <v>Enterprise</v>
      </c>
      <c r="B40" t="str">
        <v>Germany</v>
      </c>
      <c r="C40" t="str">
        <v>Amarilla</v>
      </c>
      <c r="D40">
        <v>994</v>
      </c>
      <c r="E40">
        <v>260</v>
      </c>
      <c r="F40">
        <v>182</v>
      </c>
      <c r="G40">
        <v>125</v>
      </c>
      <c r="H40">
        <v>124250</v>
      </c>
      <c r="I40">
        <v>8697.5</v>
      </c>
      <c r="J40">
        <v>7.0000000000000007E-2</v>
      </c>
      <c r="K40">
        <v>115552.5</v>
      </c>
      <c r="L40">
        <v>258440</v>
      </c>
      <c r="M40">
        <v>-134190</v>
      </c>
      <c r="N40">
        <v>41518</v>
      </c>
      <c r="O40">
        <v>9</v>
      </c>
      <c r="P40" t="str">
        <v>September</v>
      </c>
      <c r="Q40" t="str">
        <v>2013</v>
      </c>
    </row>
    <row r="41" spans="1:17" x14ac:dyDescent="0.3">
      <c r="A41" t="str">
        <v>Enterprise</v>
      </c>
      <c r="B41" t="str">
        <v>Germany</v>
      </c>
      <c r="C41" t="str">
        <v>Montana</v>
      </c>
      <c r="D41">
        <v>2500</v>
      </c>
      <c r="E41">
        <v>5</v>
      </c>
      <c r="F41">
        <v>3.5</v>
      </c>
      <c r="G41">
        <v>125</v>
      </c>
      <c r="H41">
        <v>312500</v>
      </c>
      <c r="I41">
        <v>21875</v>
      </c>
      <c r="J41">
        <v>7.0000000000000007E-2</v>
      </c>
      <c r="K41">
        <v>290625</v>
      </c>
      <c r="L41">
        <v>12500</v>
      </c>
      <c r="M41">
        <v>300000</v>
      </c>
      <c r="N41">
        <v>41579</v>
      </c>
      <c r="O41">
        <v>11</v>
      </c>
      <c r="P41" t="str">
        <v>November</v>
      </c>
      <c r="Q41" t="str">
        <v>2013</v>
      </c>
    </row>
    <row r="42" spans="1:17" x14ac:dyDescent="0.3">
      <c r="A42" t="str">
        <v>Enterprise</v>
      </c>
      <c r="B42" t="str">
        <v>Mexico</v>
      </c>
      <c r="C42" t="str">
        <v>Amarilla</v>
      </c>
      <c r="D42">
        <v>947</v>
      </c>
      <c r="E42">
        <v>260</v>
      </c>
      <c r="F42">
        <v>182</v>
      </c>
      <c r="G42">
        <v>125</v>
      </c>
      <c r="H42">
        <v>118375</v>
      </c>
      <c r="I42">
        <v>13021.25</v>
      </c>
      <c r="J42">
        <v>0.11</v>
      </c>
      <c r="K42">
        <v>105353.75</v>
      </c>
      <c r="L42">
        <v>246220</v>
      </c>
      <c r="M42">
        <v>-127845</v>
      </c>
      <c r="N42">
        <v>41518</v>
      </c>
      <c r="O42">
        <v>9</v>
      </c>
      <c r="P42" t="str">
        <v>September</v>
      </c>
      <c r="Q42" t="str">
        <v>2013</v>
      </c>
    </row>
    <row r="43" spans="1:17" x14ac:dyDescent="0.3">
      <c r="A43" t="str">
        <v>Enterprise</v>
      </c>
      <c r="B43" t="str">
        <v>Mexico</v>
      </c>
      <c r="C43" t="str">
        <v>Montana</v>
      </c>
      <c r="D43">
        <v>1660</v>
      </c>
      <c r="E43">
        <v>5</v>
      </c>
      <c r="F43">
        <v>3.5</v>
      </c>
      <c r="G43">
        <v>125</v>
      </c>
      <c r="H43">
        <v>207500</v>
      </c>
      <c r="I43">
        <v>4150</v>
      </c>
      <c r="J43">
        <v>0.02</v>
      </c>
      <c r="K43">
        <v>203350</v>
      </c>
      <c r="L43">
        <v>8300</v>
      </c>
      <c r="M43">
        <v>199200</v>
      </c>
      <c r="N43">
        <v>41579</v>
      </c>
      <c r="O43">
        <v>11</v>
      </c>
      <c r="P43" t="str">
        <v>November</v>
      </c>
      <c r="Q43" t="str">
        <v>2013</v>
      </c>
    </row>
    <row r="44" spans="1:17" x14ac:dyDescent="0.3">
      <c r="A44" t="str">
        <v>Enterprise</v>
      </c>
      <c r="B44" t="str">
        <v>Mexico</v>
      </c>
      <c r="C44" t="str">
        <v>Paseo</v>
      </c>
      <c r="D44">
        <v>2145</v>
      </c>
      <c r="E44">
        <v>10</v>
      </c>
      <c r="F44">
        <v>7</v>
      </c>
      <c r="G44">
        <v>125</v>
      </c>
      <c r="H44">
        <v>268125</v>
      </c>
      <c r="I44">
        <v>5362.5</v>
      </c>
      <c r="J44">
        <v>0.02</v>
      </c>
      <c r="K44">
        <v>262762.5</v>
      </c>
      <c r="L44">
        <v>21450</v>
      </c>
      <c r="M44">
        <v>246675</v>
      </c>
      <c r="N44">
        <v>41548</v>
      </c>
      <c r="O44">
        <v>10</v>
      </c>
      <c r="P44" t="str">
        <v>October</v>
      </c>
      <c r="Q44" t="str">
        <v>2013</v>
      </c>
    </row>
    <row r="45" spans="1:17" x14ac:dyDescent="0.3">
      <c r="A45" t="str">
        <v>Enterprise</v>
      </c>
      <c r="B45" t="str">
        <v>Mexico</v>
      </c>
      <c r="C45" t="str">
        <v>Velo</v>
      </c>
      <c r="D45">
        <v>2145</v>
      </c>
      <c r="E45">
        <v>120</v>
      </c>
      <c r="F45">
        <v>84</v>
      </c>
      <c r="G45">
        <v>125</v>
      </c>
      <c r="H45">
        <v>268125</v>
      </c>
      <c r="I45">
        <v>5362.5</v>
      </c>
      <c r="J45">
        <v>0.02</v>
      </c>
      <c r="K45">
        <v>262762.5</v>
      </c>
      <c r="L45">
        <v>257400</v>
      </c>
      <c r="M45">
        <v>10725</v>
      </c>
      <c r="N45">
        <v>41548</v>
      </c>
      <c r="O45">
        <v>10</v>
      </c>
      <c r="P45" t="str">
        <v>October</v>
      </c>
      <c r="Q45" t="str">
        <v>2013</v>
      </c>
    </row>
    <row r="46" spans="1:17" x14ac:dyDescent="0.3">
      <c r="A46" t="str">
        <v>Enterprise</v>
      </c>
      <c r="B46" t="str">
        <v>Mexico</v>
      </c>
      <c r="C46" t="str">
        <v>Carretera</v>
      </c>
      <c r="D46">
        <v>2821</v>
      </c>
      <c r="E46">
        <v>3</v>
      </c>
      <c r="F46">
        <v>2.1</v>
      </c>
      <c r="G46">
        <v>125</v>
      </c>
      <c r="H46">
        <v>352625</v>
      </c>
      <c r="I46">
        <v>49367.5</v>
      </c>
      <c r="J46">
        <v>0.14000000000000001</v>
      </c>
      <c r="K46">
        <v>303257.5</v>
      </c>
      <c r="L46">
        <v>8463</v>
      </c>
      <c r="M46">
        <v>344162</v>
      </c>
      <c r="N46">
        <v>41609</v>
      </c>
      <c r="O46">
        <v>12</v>
      </c>
      <c r="P46" t="str">
        <v>December</v>
      </c>
      <c r="Q46" t="str">
        <v>2013</v>
      </c>
    </row>
    <row r="47" spans="1:17" x14ac:dyDescent="0.3">
      <c r="A47" t="str">
        <v>Enterprise</v>
      </c>
      <c r="B47" t="str">
        <v>United States of America</v>
      </c>
      <c r="C47" t="str">
        <v>Carretera</v>
      </c>
      <c r="D47">
        <v>330</v>
      </c>
      <c r="E47">
        <v>3</v>
      </c>
      <c r="F47">
        <v>2.1</v>
      </c>
      <c r="G47">
        <v>125</v>
      </c>
      <c r="H47">
        <v>41250</v>
      </c>
      <c r="I47">
        <v>412.5</v>
      </c>
      <c r="J47">
        <v>0.01</v>
      </c>
      <c r="K47">
        <v>40837.5</v>
      </c>
      <c r="L47">
        <v>990</v>
      </c>
      <c r="M47">
        <v>40260</v>
      </c>
      <c r="N47">
        <v>41518</v>
      </c>
      <c r="O47">
        <v>9</v>
      </c>
      <c r="P47" t="str">
        <v>September</v>
      </c>
      <c r="Q47" t="str">
        <v>2013</v>
      </c>
    </row>
    <row r="48" spans="1:17" x14ac:dyDescent="0.3">
      <c r="A48" t="str">
        <v>Enterprise</v>
      </c>
      <c r="B48" t="str">
        <v>United States of America</v>
      </c>
      <c r="C48" t="str">
        <v>Montana</v>
      </c>
      <c r="D48">
        <v>663</v>
      </c>
      <c r="E48">
        <v>5</v>
      </c>
      <c r="F48">
        <v>3.5</v>
      </c>
      <c r="G48">
        <v>125</v>
      </c>
      <c r="H48">
        <v>82875</v>
      </c>
      <c r="I48">
        <v>828.75</v>
      </c>
      <c r="J48">
        <v>0.01</v>
      </c>
      <c r="K48">
        <v>82046.25</v>
      </c>
      <c r="L48">
        <v>3315</v>
      </c>
      <c r="M48">
        <v>79560</v>
      </c>
      <c r="N48">
        <v>41548</v>
      </c>
      <c r="O48">
        <v>10</v>
      </c>
      <c r="P48" t="str">
        <v>October</v>
      </c>
      <c r="Q48" t="str">
        <v>2013</v>
      </c>
    </row>
    <row r="49" spans="1:17" x14ac:dyDescent="0.3">
      <c r="A49" t="str">
        <v>Enterprise</v>
      </c>
      <c r="B49" t="str">
        <v>United States of America</v>
      </c>
      <c r="C49" t="str">
        <v>Velo</v>
      </c>
      <c r="D49">
        <v>663</v>
      </c>
      <c r="E49">
        <v>120</v>
      </c>
      <c r="F49">
        <v>84</v>
      </c>
      <c r="G49">
        <v>125</v>
      </c>
      <c r="H49">
        <v>82875</v>
      </c>
      <c r="I49">
        <v>828.75</v>
      </c>
      <c r="J49">
        <v>0.01</v>
      </c>
      <c r="K49">
        <v>82046.25</v>
      </c>
      <c r="L49">
        <v>79560</v>
      </c>
      <c r="M49">
        <v>3315</v>
      </c>
      <c r="N49">
        <v>41548</v>
      </c>
      <c r="O49">
        <v>10</v>
      </c>
      <c r="P49" t="str">
        <v>October</v>
      </c>
      <c r="Q49" t="str">
        <v>2013</v>
      </c>
    </row>
    <row r="50" spans="1:17" x14ac:dyDescent="0.3">
      <c r="A50" t="str">
        <v>Enterprise</v>
      </c>
      <c r="B50" t="str">
        <v>United States of America</v>
      </c>
      <c r="C50" t="str">
        <v>Montana</v>
      </c>
      <c r="D50">
        <v>1804</v>
      </c>
      <c r="E50">
        <v>5</v>
      </c>
      <c r="F50">
        <v>3.5</v>
      </c>
      <c r="G50">
        <v>125</v>
      </c>
      <c r="H50">
        <v>225500</v>
      </c>
      <c r="I50">
        <v>22550</v>
      </c>
      <c r="J50">
        <v>0.1</v>
      </c>
      <c r="K50">
        <v>202950</v>
      </c>
      <c r="L50">
        <v>9020</v>
      </c>
      <c r="M50">
        <v>216480</v>
      </c>
      <c r="N50">
        <v>41579</v>
      </c>
      <c r="O50">
        <v>11</v>
      </c>
      <c r="P50" t="str">
        <v>November</v>
      </c>
      <c r="Q50" t="str">
        <v>2013</v>
      </c>
    </row>
    <row r="51" spans="1:17" x14ac:dyDescent="0.3">
      <c r="A51" t="str">
        <v>Enterprise</v>
      </c>
      <c r="B51" t="str">
        <v>United States of America</v>
      </c>
      <c r="C51" t="str">
        <v>Velo</v>
      </c>
      <c r="D51">
        <v>2438</v>
      </c>
      <c r="E51">
        <v>120</v>
      </c>
      <c r="F51">
        <v>84</v>
      </c>
      <c r="G51">
        <v>125</v>
      </c>
      <c r="H51">
        <v>304750</v>
      </c>
      <c r="I51">
        <v>45712.5</v>
      </c>
      <c r="J51">
        <v>0.15</v>
      </c>
      <c r="K51">
        <v>259037.5</v>
      </c>
      <c r="L51">
        <v>292560</v>
      </c>
      <c r="M51">
        <v>12190</v>
      </c>
      <c r="N51">
        <v>41609</v>
      </c>
      <c r="O51">
        <v>12</v>
      </c>
      <c r="P51" t="str">
        <v>December</v>
      </c>
      <c r="Q51" t="str">
        <v>2013</v>
      </c>
    </row>
    <row r="52" spans="1:17" x14ac:dyDescent="0.3">
      <c r="A52" t="str">
        <v>Government</v>
      </c>
      <c r="B52" t="str">
        <v>Canada</v>
      </c>
      <c r="C52" t="str">
        <v>VTT</v>
      </c>
      <c r="D52">
        <v>623</v>
      </c>
      <c r="E52">
        <v>250</v>
      </c>
      <c r="F52">
        <v>175</v>
      </c>
      <c r="G52">
        <v>350</v>
      </c>
      <c r="H52">
        <v>218050</v>
      </c>
      <c r="I52">
        <v>26166</v>
      </c>
      <c r="J52">
        <v>0.12</v>
      </c>
      <c r="K52">
        <v>191884</v>
      </c>
      <c r="L52">
        <v>155750</v>
      </c>
      <c r="M52">
        <v>62300</v>
      </c>
      <c r="N52">
        <v>41518</v>
      </c>
      <c r="O52">
        <v>9</v>
      </c>
      <c r="P52" t="str">
        <v>September</v>
      </c>
      <c r="Q52" t="str">
        <v>2013</v>
      </c>
    </row>
    <row r="53" spans="1:17" x14ac:dyDescent="0.3">
      <c r="A53" t="str">
        <v>Government</v>
      </c>
      <c r="B53" t="str">
        <v>Canada</v>
      </c>
      <c r="C53" t="str">
        <v>Amarilla</v>
      </c>
      <c r="D53">
        <v>1228</v>
      </c>
      <c r="E53">
        <v>260</v>
      </c>
      <c r="F53">
        <v>182</v>
      </c>
      <c r="G53">
        <v>350</v>
      </c>
      <c r="H53">
        <v>429800</v>
      </c>
      <c r="I53">
        <v>21490</v>
      </c>
      <c r="J53">
        <v>0.05</v>
      </c>
      <c r="K53">
        <v>408310</v>
      </c>
      <c r="L53">
        <v>319280</v>
      </c>
      <c r="M53">
        <v>110520</v>
      </c>
      <c r="N53">
        <v>41548</v>
      </c>
      <c r="O53">
        <v>10</v>
      </c>
      <c r="P53" t="str">
        <v>October</v>
      </c>
      <c r="Q53" t="str">
        <v>2013</v>
      </c>
    </row>
    <row r="54" spans="1:17" x14ac:dyDescent="0.3">
      <c r="A54" t="str">
        <v>Government</v>
      </c>
      <c r="B54" t="str">
        <v>Canada</v>
      </c>
      <c r="C54" t="str">
        <v>Paseo</v>
      </c>
      <c r="D54">
        <v>1228</v>
      </c>
      <c r="E54">
        <v>10</v>
      </c>
      <c r="F54">
        <v>7</v>
      </c>
      <c r="G54">
        <v>350</v>
      </c>
      <c r="H54">
        <v>429800</v>
      </c>
      <c r="I54">
        <v>21490</v>
      </c>
      <c r="J54">
        <v>0.05</v>
      </c>
      <c r="K54">
        <v>408310</v>
      </c>
      <c r="L54">
        <v>12280</v>
      </c>
      <c r="M54">
        <v>417520</v>
      </c>
      <c r="N54">
        <v>41548</v>
      </c>
      <c r="O54">
        <v>10</v>
      </c>
      <c r="P54" t="str">
        <v>October</v>
      </c>
      <c r="Q54" t="str">
        <v>2013</v>
      </c>
    </row>
    <row r="55" spans="1:17" x14ac:dyDescent="0.3">
      <c r="A55" t="str">
        <v>Government</v>
      </c>
      <c r="B55" t="str">
        <v>Canada</v>
      </c>
      <c r="C55" t="str">
        <v>Paseo</v>
      </c>
      <c r="D55">
        <v>1389</v>
      </c>
      <c r="E55">
        <v>10</v>
      </c>
      <c r="F55">
        <v>7</v>
      </c>
      <c r="G55">
        <v>20</v>
      </c>
      <c r="H55">
        <v>27780</v>
      </c>
      <c r="I55">
        <v>1389</v>
      </c>
      <c r="J55">
        <v>0.05</v>
      </c>
      <c r="K55">
        <v>26391</v>
      </c>
      <c r="L55">
        <v>13890</v>
      </c>
      <c r="M55">
        <v>13890</v>
      </c>
      <c r="N55">
        <v>41548</v>
      </c>
      <c r="O55">
        <v>10</v>
      </c>
      <c r="P55" t="str">
        <v>October</v>
      </c>
      <c r="Q55" t="str">
        <v>2013</v>
      </c>
    </row>
    <row r="56" spans="1:17" x14ac:dyDescent="0.3">
      <c r="A56" t="str">
        <v>Government</v>
      </c>
      <c r="B56" t="str">
        <v>Canada</v>
      </c>
      <c r="C56" t="str">
        <v>VTT</v>
      </c>
      <c r="D56">
        <v>1389</v>
      </c>
      <c r="E56">
        <v>250</v>
      </c>
      <c r="F56">
        <v>175</v>
      </c>
      <c r="G56">
        <v>20</v>
      </c>
      <c r="H56">
        <v>27780</v>
      </c>
      <c r="I56">
        <v>1389</v>
      </c>
      <c r="J56">
        <v>0.05</v>
      </c>
      <c r="K56">
        <v>26391</v>
      </c>
      <c r="L56">
        <v>347250</v>
      </c>
      <c r="M56">
        <v>-319470</v>
      </c>
      <c r="N56">
        <v>41548</v>
      </c>
      <c r="O56">
        <v>10</v>
      </c>
      <c r="P56" t="str">
        <v>October</v>
      </c>
      <c r="Q56" t="str">
        <v>2013</v>
      </c>
    </row>
    <row r="57" spans="1:17" x14ac:dyDescent="0.3">
      <c r="A57" t="str">
        <v>Government</v>
      </c>
      <c r="B57" t="str">
        <v>Canada</v>
      </c>
      <c r="C57" t="str">
        <v>Montana</v>
      </c>
      <c r="D57">
        <v>1611</v>
      </c>
      <c r="E57">
        <v>5</v>
      </c>
      <c r="F57">
        <v>3.5</v>
      </c>
      <c r="G57">
        <v>7</v>
      </c>
      <c r="H57">
        <v>11277</v>
      </c>
      <c r="I57">
        <v>1014.93</v>
      </c>
      <c r="J57">
        <v>0.09</v>
      </c>
      <c r="K57">
        <v>10262.07</v>
      </c>
      <c r="L57">
        <v>8055</v>
      </c>
      <c r="M57">
        <v>3222</v>
      </c>
      <c r="N57">
        <v>41609</v>
      </c>
      <c r="O57">
        <v>12</v>
      </c>
      <c r="P57" t="str">
        <v>December</v>
      </c>
      <c r="Q57" t="str">
        <v>2013</v>
      </c>
    </row>
    <row r="58" spans="1:17" x14ac:dyDescent="0.3">
      <c r="A58" t="str">
        <v>Government</v>
      </c>
      <c r="B58" t="str">
        <v>Canada</v>
      </c>
      <c r="C58" t="str">
        <v>Paseo</v>
      </c>
      <c r="D58">
        <v>1725</v>
      </c>
      <c r="E58">
        <v>10</v>
      </c>
      <c r="F58">
        <v>7</v>
      </c>
      <c r="G58">
        <v>350</v>
      </c>
      <c r="H58">
        <v>603750</v>
      </c>
      <c r="I58">
        <v>0</v>
      </c>
      <c r="J58">
        <v>0</v>
      </c>
      <c r="K58">
        <v>603750</v>
      </c>
      <c r="L58">
        <v>17250</v>
      </c>
      <c r="M58">
        <v>586500</v>
      </c>
      <c r="N58">
        <v>41579</v>
      </c>
      <c r="O58">
        <v>11</v>
      </c>
      <c r="P58" t="str">
        <v>November</v>
      </c>
      <c r="Q58" t="str">
        <v>2013</v>
      </c>
    </row>
    <row r="59" spans="1:17" x14ac:dyDescent="0.3">
      <c r="A59" t="str">
        <v>Government</v>
      </c>
      <c r="B59" t="str">
        <v>Canada</v>
      </c>
      <c r="C59" t="str">
        <v>Amarilla</v>
      </c>
      <c r="D59">
        <v>1778</v>
      </c>
      <c r="E59">
        <v>260</v>
      </c>
      <c r="F59">
        <v>182</v>
      </c>
      <c r="G59">
        <v>350</v>
      </c>
      <c r="H59">
        <v>622300</v>
      </c>
      <c r="I59">
        <v>24892</v>
      </c>
      <c r="J59">
        <v>0.04</v>
      </c>
      <c r="K59">
        <v>597408</v>
      </c>
      <c r="L59">
        <v>462280</v>
      </c>
      <c r="M59">
        <v>160020</v>
      </c>
      <c r="N59">
        <v>41609</v>
      </c>
      <c r="O59">
        <v>12</v>
      </c>
      <c r="P59" t="str">
        <v>December</v>
      </c>
      <c r="Q59" t="str">
        <v>2013</v>
      </c>
    </row>
    <row r="60" spans="1:17" x14ac:dyDescent="0.3">
      <c r="A60" t="str">
        <v>Government</v>
      </c>
      <c r="B60" t="str">
        <v>Canada</v>
      </c>
      <c r="C60" t="str">
        <v>Paseo</v>
      </c>
      <c r="D60">
        <v>1802</v>
      </c>
      <c r="E60">
        <v>10</v>
      </c>
      <c r="F60">
        <v>7</v>
      </c>
      <c r="G60">
        <v>20</v>
      </c>
      <c r="H60">
        <v>36040</v>
      </c>
      <c r="I60">
        <v>1802</v>
      </c>
      <c r="J60">
        <v>0.05</v>
      </c>
      <c r="K60">
        <v>34238</v>
      </c>
      <c r="L60">
        <v>18020</v>
      </c>
      <c r="M60">
        <v>18020</v>
      </c>
      <c r="N60">
        <v>41609</v>
      </c>
      <c r="O60">
        <v>12</v>
      </c>
      <c r="P60" t="str">
        <v>December</v>
      </c>
      <c r="Q60" t="str">
        <v>2013</v>
      </c>
    </row>
    <row r="61" spans="1:17" x14ac:dyDescent="0.3">
      <c r="A61" t="str">
        <v>Government</v>
      </c>
      <c r="B61" t="str">
        <v>Canada</v>
      </c>
      <c r="C61" t="str">
        <v>Velo</v>
      </c>
      <c r="D61">
        <v>2092</v>
      </c>
      <c r="E61">
        <v>120</v>
      </c>
      <c r="F61">
        <v>84</v>
      </c>
      <c r="G61">
        <v>7</v>
      </c>
      <c r="H61">
        <v>14644</v>
      </c>
      <c r="I61">
        <v>146.44</v>
      </c>
      <c r="J61">
        <v>0.01</v>
      </c>
      <c r="K61">
        <v>14497.56</v>
      </c>
      <c r="L61">
        <v>251040</v>
      </c>
      <c r="M61">
        <v>-236396</v>
      </c>
      <c r="N61">
        <v>41579</v>
      </c>
      <c r="O61">
        <v>11</v>
      </c>
      <c r="P61" t="str">
        <v>November</v>
      </c>
      <c r="Q61" t="str">
        <v>2013</v>
      </c>
    </row>
    <row r="62" spans="1:17" x14ac:dyDescent="0.3">
      <c r="A62" t="str">
        <v>Government</v>
      </c>
      <c r="B62" t="str">
        <v>Canada</v>
      </c>
      <c r="C62" t="str">
        <v>Paseo</v>
      </c>
      <c r="D62">
        <v>2349</v>
      </c>
      <c r="E62">
        <v>10</v>
      </c>
      <c r="F62">
        <v>7</v>
      </c>
      <c r="G62">
        <v>7</v>
      </c>
      <c r="H62">
        <v>16443</v>
      </c>
      <c r="I62">
        <v>822.15</v>
      </c>
      <c r="J62">
        <v>4.9999999999999996E-2</v>
      </c>
      <c r="K62">
        <v>15620.85</v>
      </c>
      <c r="L62">
        <v>23490</v>
      </c>
      <c r="M62">
        <v>-7047</v>
      </c>
      <c r="N62">
        <v>41518</v>
      </c>
      <c r="O62">
        <v>9</v>
      </c>
      <c r="P62" t="str">
        <v>September</v>
      </c>
      <c r="Q62" t="str">
        <v>2013</v>
      </c>
    </row>
    <row r="63" spans="1:17" x14ac:dyDescent="0.3">
      <c r="A63" t="str">
        <v>Government</v>
      </c>
      <c r="B63" t="str">
        <v>Canada</v>
      </c>
      <c r="C63" t="str">
        <v>Velo</v>
      </c>
      <c r="D63">
        <v>2646</v>
      </c>
      <c r="E63">
        <v>120</v>
      </c>
      <c r="F63">
        <v>84</v>
      </c>
      <c r="G63">
        <v>20</v>
      </c>
      <c r="H63">
        <v>52920</v>
      </c>
      <c r="I63">
        <v>2116.8000000000002</v>
      </c>
      <c r="J63">
        <v>0.04</v>
      </c>
      <c r="K63">
        <v>50803.199999999997</v>
      </c>
      <c r="L63">
        <v>317520</v>
      </c>
      <c r="M63">
        <v>-264600</v>
      </c>
      <c r="N63">
        <v>41518</v>
      </c>
      <c r="O63">
        <v>9</v>
      </c>
      <c r="P63" t="str">
        <v>September</v>
      </c>
      <c r="Q63" t="str">
        <v>2013</v>
      </c>
    </row>
    <row r="64" spans="1:17" x14ac:dyDescent="0.3">
      <c r="A64" t="str">
        <v>Government</v>
      </c>
      <c r="B64" t="str">
        <v>Canada</v>
      </c>
      <c r="C64" t="str">
        <v>Carretera</v>
      </c>
      <c r="D64">
        <v>2851</v>
      </c>
      <c r="E64">
        <v>3</v>
      </c>
      <c r="F64">
        <v>2.1</v>
      </c>
      <c r="G64">
        <v>7</v>
      </c>
      <c r="H64">
        <v>19957</v>
      </c>
      <c r="I64">
        <v>798.28</v>
      </c>
      <c r="J64">
        <v>0.04</v>
      </c>
      <c r="K64">
        <v>19158.72</v>
      </c>
      <c r="L64">
        <v>8553</v>
      </c>
      <c r="M64">
        <v>11404</v>
      </c>
      <c r="N64">
        <v>41548</v>
      </c>
      <c r="O64">
        <v>10</v>
      </c>
      <c r="P64" t="str">
        <v>October</v>
      </c>
      <c r="Q64" t="str">
        <v>2013</v>
      </c>
    </row>
    <row r="65" spans="1:17" x14ac:dyDescent="0.3">
      <c r="A65" t="str">
        <v>Government</v>
      </c>
      <c r="B65" t="str">
        <v>Canada</v>
      </c>
      <c r="C65" t="str">
        <v>Montana</v>
      </c>
      <c r="D65">
        <v>2851</v>
      </c>
      <c r="E65">
        <v>5</v>
      </c>
      <c r="F65">
        <v>3.5</v>
      </c>
      <c r="G65">
        <v>7</v>
      </c>
      <c r="H65">
        <v>19957</v>
      </c>
      <c r="I65">
        <v>798.28</v>
      </c>
      <c r="J65">
        <v>0.04</v>
      </c>
      <c r="K65">
        <v>19158.72</v>
      </c>
      <c r="L65">
        <v>14255</v>
      </c>
      <c r="M65">
        <v>5702</v>
      </c>
      <c r="N65">
        <v>41548</v>
      </c>
      <c r="O65">
        <v>10</v>
      </c>
      <c r="P65" t="str">
        <v>October</v>
      </c>
      <c r="Q65" t="str">
        <v>2013</v>
      </c>
    </row>
    <row r="66" spans="1:17" x14ac:dyDescent="0.3">
      <c r="A66" t="str">
        <v>Government</v>
      </c>
      <c r="B66" t="str">
        <v>Canada</v>
      </c>
      <c r="C66" t="str">
        <v>VTT</v>
      </c>
      <c r="D66">
        <v>2935</v>
      </c>
      <c r="E66">
        <v>250</v>
      </c>
      <c r="F66">
        <v>175</v>
      </c>
      <c r="G66">
        <v>20</v>
      </c>
      <c r="H66">
        <v>58700</v>
      </c>
      <c r="I66">
        <v>6457</v>
      </c>
      <c r="J66">
        <v>0.11</v>
      </c>
      <c r="K66">
        <v>52243</v>
      </c>
      <c r="L66">
        <v>733750</v>
      </c>
      <c r="M66">
        <v>-675050</v>
      </c>
      <c r="N66">
        <v>41579</v>
      </c>
      <c r="O66">
        <v>11</v>
      </c>
      <c r="P66" t="str">
        <v>November</v>
      </c>
      <c r="Q66" t="str">
        <v>2013</v>
      </c>
    </row>
    <row r="67" spans="1:17" x14ac:dyDescent="0.3">
      <c r="A67" t="str">
        <v>Government</v>
      </c>
      <c r="B67" t="str">
        <v>France</v>
      </c>
      <c r="C67" t="str">
        <v>Paseo</v>
      </c>
      <c r="D67">
        <v>1031</v>
      </c>
      <c r="E67">
        <v>10</v>
      </c>
      <c r="F67">
        <v>7</v>
      </c>
      <c r="G67">
        <v>7</v>
      </c>
      <c r="H67">
        <v>7217</v>
      </c>
      <c r="I67">
        <v>505.19</v>
      </c>
      <c r="J67">
        <v>6.9999999999999993E-2</v>
      </c>
      <c r="K67">
        <v>6711.81</v>
      </c>
      <c r="L67">
        <v>10310</v>
      </c>
      <c r="M67">
        <v>-3093</v>
      </c>
      <c r="N67">
        <v>41518</v>
      </c>
      <c r="O67">
        <v>9</v>
      </c>
      <c r="P67" t="str">
        <v>September</v>
      </c>
      <c r="Q67" t="str">
        <v>2013</v>
      </c>
    </row>
    <row r="68" spans="1:17" x14ac:dyDescent="0.3">
      <c r="A68" t="str">
        <v>Government</v>
      </c>
      <c r="B68" t="str">
        <v>France</v>
      </c>
      <c r="C68" t="str">
        <v>Velo</v>
      </c>
      <c r="D68">
        <v>1033</v>
      </c>
      <c r="E68">
        <v>120</v>
      </c>
      <c r="F68">
        <v>84</v>
      </c>
      <c r="G68">
        <v>20</v>
      </c>
      <c r="H68">
        <v>20660</v>
      </c>
      <c r="I68">
        <v>1033</v>
      </c>
      <c r="J68">
        <v>0.05</v>
      </c>
      <c r="K68">
        <v>19627</v>
      </c>
      <c r="L68">
        <v>123960</v>
      </c>
      <c r="M68">
        <v>-103300</v>
      </c>
      <c r="N68">
        <v>41609</v>
      </c>
      <c r="O68">
        <v>12</v>
      </c>
      <c r="P68" t="str">
        <v>December</v>
      </c>
      <c r="Q68" t="str">
        <v>2013</v>
      </c>
    </row>
    <row r="69" spans="1:17" x14ac:dyDescent="0.3">
      <c r="A69" t="str">
        <v>Government</v>
      </c>
      <c r="B69" t="str">
        <v>France</v>
      </c>
      <c r="C69" t="str">
        <v>VTT</v>
      </c>
      <c r="D69">
        <v>1281</v>
      </c>
      <c r="E69">
        <v>250</v>
      </c>
      <c r="F69">
        <v>175</v>
      </c>
      <c r="G69">
        <v>350</v>
      </c>
      <c r="H69">
        <v>448350</v>
      </c>
      <c r="I69">
        <v>62769</v>
      </c>
      <c r="J69">
        <v>0.14000000000000001</v>
      </c>
      <c r="K69">
        <v>385581</v>
      </c>
      <c r="L69">
        <v>320250</v>
      </c>
      <c r="M69">
        <v>128100</v>
      </c>
      <c r="N69">
        <v>41609</v>
      </c>
      <c r="O69">
        <v>12</v>
      </c>
      <c r="P69" t="str">
        <v>December</v>
      </c>
      <c r="Q69" t="str">
        <v>2013</v>
      </c>
    </row>
    <row r="70" spans="1:17" x14ac:dyDescent="0.3">
      <c r="A70" t="str">
        <v>Government</v>
      </c>
      <c r="B70" t="str">
        <v>France</v>
      </c>
      <c r="C70" t="str">
        <v>Amarilla</v>
      </c>
      <c r="D70">
        <v>1403</v>
      </c>
      <c r="E70">
        <v>260</v>
      </c>
      <c r="F70">
        <v>182</v>
      </c>
      <c r="G70">
        <v>7</v>
      </c>
      <c r="H70">
        <v>9821</v>
      </c>
      <c r="I70">
        <v>589.26</v>
      </c>
      <c r="J70">
        <v>0.06</v>
      </c>
      <c r="K70">
        <v>9231.74</v>
      </c>
      <c r="L70">
        <v>364780</v>
      </c>
      <c r="M70">
        <v>-354959</v>
      </c>
      <c r="N70">
        <v>41548</v>
      </c>
      <c r="O70">
        <v>10</v>
      </c>
      <c r="P70" t="str">
        <v>October</v>
      </c>
      <c r="Q70" t="str">
        <v>2013</v>
      </c>
    </row>
    <row r="71" spans="1:17" x14ac:dyDescent="0.3">
      <c r="A71" t="str">
        <v>Government</v>
      </c>
      <c r="B71" t="str">
        <v>France</v>
      </c>
      <c r="C71" t="str">
        <v>Montana</v>
      </c>
      <c r="D71">
        <v>1403</v>
      </c>
      <c r="E71">
        <v>5</v>
      </c>
      <c r="F71">
        <v>3.5</v>
      </c>
      <c r="G71">
        <v>7</v>
      </c>
      <c r="H71">
        <v>9821</v>
      </c>
      <c r="I71">
        <v>589.26</v>
      </c>
      <c r="J71">
        <v>0.06</v>
      </c>
      <c r="K71">
        <v>9231.74</v>
      </c>
      <c r="L71">
        <v>7015</v>
      </c>
      <c r="M71">
        <v>2806</v>
      </c>
      <c r="N71">
        <v>41548</v>
      </c>
      <c r="O71">
        <v>10</v>
      </c>
      <c r="P71" t="str">
        <v>October</v>
      </c>
      <c r="Q71" t="str">
        <v>2013</v>
      </c>
    </row>
    <row r="72" spans="1:17" x14ac:dyDescent="0.3">
      <c r="A72" t="str">
        <v>Government</v>
      </c>
      <c r="B72" t="str">
        <v>France</v>
      </c>
      <c r="C72" t="str">
        <v>VTT</v>
      </c>
      <c r="D72">
        <v>1527</v>
      </c>
      <c r="E72">
        <v>250</v>
      </c>
      <c r="F72">
        <v>175</v>
      </c>
      <c r="G72">
        <v>350</v>
      </c>
      <c r="H72">
        <v>534450</v>
      </c>
      <c r="I72">
        <v>0</v>
      </c>
      <c r="J72">
        <v>0</v>
      </c>
      <c r="K72">
        <v>534450</v>
      </c>
      <c r="L72">
        <v>381750</v>
      </c>
      <c r="M72">
        <v>152700</v>
      </c>
      <c r="N72">
        <v>41518</v>
      </c>
      <c r="O72">
        <v>9</v>
      </c>
      <c r="P72" t="str">
        <v>September</v>
      </c>
      <c r="Q72" t="str">
        <v>2013</v>
      </c>
    </row>
    <row r="73" spans="1:17" x14ac:dyDescent="0.3">
      <c r="A73" t="str">
        <v>Government</v>
      </c>
      <c r="B73" t="str">
        <v>France</v>
      </c>
      <c r="C73" t="str">
        <v>Montana</v>
      </c>
      <c r="D73">
        <v>1757</v>
      </c>
      <c r="E73">
        <v>5</v>
      </c>
      <c r="F73">
        <v>3.5</v>
      </c>
      <c r="G73">
        <v>20</v>
      </c>
      <c r="H73">
        <v>35140</v>
      </c>
      <c r="I73">
        <v>2108.4</v>
      </c>
      <c r="J73">
        <v>6.0000000000000005E-2</v>
      </c>
      <c r="K73">
        <v>33031.599999999999</v>
      </c>
      <c r="L73">
        <v>8785</v>
      </c>
      <c r="M73">
        <v>26355</v>
      </c>
      <c r="N73">
        <v>41548</v>
      </c>
      <c r="O73">
        <v>10</v>
      </c>
      <c r="P73" t="str">
        <v>October</v>
      </c>
      <c r="Q73" t="str">
        <v>2013</v>
      </c>
    </row>
    <row r="74" spans="1:17" x14ac:dyDescent="0.3">
      <c r="A74" t="str">
        <v>Government</v>
      </c>
      <c r="B74" t="str">
        <v>France</v>
      </c>
      <c r="C74" t="str">
        <v>Paseo</v>
      </c>
      <c r="D74">
        <v>1757</v>
      </c>
      <c r="E74">
        <v>10</v>
      </c>
      <c r="F74">
        <v>7</v>
      </c>
      <c r="G74">
        <v>20</v>
      </c>
      <c r="H74">
        <v>35140</v>
      </c>
      <c r="I74">
        <v>2108.4</v>
      </c>
      <c r="J74">
        <v>6.0000000000000005E-2</v>
      </c>
      <c r="K74">
        <v>33031.599999999999</v>
      </c>
      <c r="L74">
        <v>17570</v>
      </c>
      <c r="M74">
        <v>17570</v>
      </c>
      <c r="N74">
        <v>41548</v>
      </c>
      <c r="O74">
        <v>10</v>
      </c>
      <c r="P74" t="str">
        <v>October</v>
      </c>
      <c r="Q74" t="str">
        <v>2013</v>
      </c>
    </row>
    <row r="75" spans="1:17" x14ac:dyDescent="0.3">
      <c r="A75" t="str">
        <v>Government</v>
      </c>
      <c r="B75" t="str">
        <v>France</v>
      </c>
      <c r="C75" t="str">
        <v>Paseo</v>
      </c>
      <c r="D75">
        <v>1922</v>
      </c>
      <c r="E75">
        <v>10</v>
      </c>
      <c r="F75">
        <v>7</v>
      </c>
      <c r="G75">
        <v>350</v>
      </c>
      <c r="H75">
        <v>672700</v>
      </c>
      <c r="I75">
        <v>94178</v>
      </c>
      <c r="J75">
        <v>0.14000000000000001</v>
      </c>
      <c r="K75">
        <v>578522</v>
      </c>
      <c r="L75">
        <v>19220</v>
      </c>
      <c r="M75">
        <v>653480</v>
      </c>
      <c r="N75">
        <v>41579</v>
      </c>
      <c r="O75">
        <v>11</v>
      </c>
      <c r="P75" t="str">
        <v>November</v>
      </c>
      <c r="Q75" t="str">
        <v>2013</v>
      </c>
    </row>
    <row r="76" spans="1:17" x14ac:dyDescent="0.3">
      <c r="A76" t="str">
        <v>Government</v>
      </c>
      <c r="B76" t="str">
        <v>France</v>
      </c>
      <c r="C76" t="str">
        <v>Amarilla</v>
      </c>
      <c r="D76">
        <v>2076</v>
      </c>
      <c r="E76">
        <v>260</v>
      </c>
      <c r="F76">
        <v>182</v>
      </c>
      <c r="G76">
        <v>350</v>
      </c>
      <c r="H76">
        <v>726600</v>
      </c>
      <c r="I76">
        <v>43596</v>
      </c>
      <c r="J76">
        <v>0.06</v>
      </c>
      <c r="K76">
        <v>683004</v>
      </c>
      <c r="L76">
        <v>539760</v>
      </c>
      <c r="M76">
        <v>186840</v>
      </c>
      <c r="N76">
        <v>41548</v>
      </c>
      <c r="O76">
        <v>10</v>
      </c>
      <c r="P76" t="str">
        <v>October</v>
      </c>
      <c r="Q76" t="str">
        <v>2013</v>
      </c>
    </row>
    <row r="77" spans="1:17" x14ac:dyDescent="0.3">
      <c r="A77" t="str">
        <v>Government</v>
      </c>
      <c r="B77" t="str">
        <v>France</v>
      </c>
      <c r="C77" t="str">
        <v>Velo</v>
      </c>
      <c r="D77">
        <v>2076</v>
      </c>
      <c r="E77">
        <v>120</v>
      </c>
      <c r="F77">
        <v>84</v>
      </c>
      <c r="G77">
        <v>350</v>
      </c>
      <c r="H77">
        <v>726600</v>
      </c>
      <c r="I77">
        <v>43596</v>
      </c>
      <c r="J77">
        <v>0.06</v>
      </c>
      <c r="K77">
        <v>683004</v>
      </c>
      <c r="L77">
        <v>249120</v>
      </c>
      <c r="M77">
        <v>477480</v>
      </c>
      <c r="N77">
        <v>41548</v>
      </c>
      <c r="O77">
        <v>10</v>
      </c>
      <c r="P77" t="str">
        <v>October</v>
      </c>
      <c r="Q77" t="str">
        <v>2013</v>
      </c>
    </row>
    <row r="78" spans="1:17" x14ac:dyDescent="0.3">
      <c r="A78" t="str">
        <v>Government</v>
      </c>
      <c r="B78" t="str">
        <v>France</v>
      </c>
      <c r="C78" t="str">
        <v>Paseo</v>
      </c>
      <c r="D78">
        <v>2136</v>
      </c>
      <c r="E78">
        <v>10</v>
      </c>
      <c r="F78">
        <v>7</v>
      </c>
      <c r="G78">
        <v>7</v>
      </c>
      <c r="H78">
        <v>14952</v>
      </c>
      <c r="I78">
        <v>747.6</v>
      </c>
      <c r="J78">
        <v>0.05</v>
      </c>
      <c r="K78">
        <v>14204.4</v>
      </c>
      <c r="L78">
        <v>21360</v>
      </c>
      <c r="M78">
        <v>-6408</v>
      </c>
      <c r="N78">
        <v>41609</v>
      </c>
      <c r="O78">
        <v>12</v>
      </c>
      <c r="P78" t="str">
        <v>December</v>
      </c>
      <c r="Q78" t="str">
        <v>2013</v>
      </c>
    </row>
    <row r="79" spans="1:17" x14ac:dyDescent="0.3">
      <c r="A79" t="str">
        <v>Government</v>
      </c>
      <c r="B79" t="str">
        <v>France</v>
      </c>
      <c r="C79" t="str">
        <v>Carretera</v>
      </c>
      <c r="D79">
        <v>2145</v>
      </c>
      <c r="E79">
        <v>3</v>
      </c>
      <c r="F79">
        <v>2.1</v>
      </c>
      <c r="G79">
        <v>7</v>
      </c>
      <c r="H79">
        <v>15015</v>
      </c>
      <c r="I79">
        <v>300.3</v>
      </c>
      <c r="J79">
        <v>0.02</v>
      </c>
      <c r="K79">
        <v>14714.7</v>
      </c>
      <c r="L79">
        <v>6435</v>
      </c>
      <c r="M79">
        <v>8580</v>
      </c>
      <c r="N79">
        <v>41579</v>
      </c>
      <c r="O79">
        <v>11</v>
      </c>
      <c r="P79" t="str">
        <v>November</v>
      </c>
      <c r="Q79" t="str">
        <v>2013</v>
      </c>
    </row>
    <row r="80" spans="1:17" x14ac:dyDescent="0.3">
      <c r="A80" t="str">
        <v>Government</v>
      </c>
      <c r="B80" t="str">
        <v>France</v>
      </c>
      <c r="C80" t="str">
        <v>VTT</v>
      </c>
      <c r="D80">
        <v>2682</v>
      </c>
      <c r="E80">
        <v>250</v>
      </c>
      <c r="F80">
        <v>175</v>
      </c>
      <c r="G80">
        <v>20</v>
      </c>
      <c r="H80">
        <v>53640</v>
      </c>
      <c r="I80">
        <v>4827.6000000000004</v>
      </c>
      <c r="J80">
        <v>9.0000000000000011E-2</v>
      </c>
      <c r="K80">
        <v>48812.4</v>
      </c>
      <c r="L80">
        <v>670500</v>
      </c>
      <c r="M80">
        <v>-616860</v>
      </c>
      <c r="N80">
        <v>41579</v>
      </c>
      <c r="O80">
        <v>11</v>
      </c>
      <c r="P80" t="str">
        <v>November</v>
      </c>
      <c r="Q80" t="str">
        <v>2013</v>
      </c>
    </row>
    <row r="81" spans="1:17" x14ac:dyDescent="0.3">
      <c r="A81" t="str">
        <v>Government</v>
      </c>
      <c r="B81" t="str">
        <v>France</v>
      </c>
      <c r="C81" t="str">
        <v>Velo</v>
      </c>
      <c r="D81">
        <v>2805</v>
      </c>
      <c r="E81">
        <v>120</v>
      </c>
      <c r="F81">
        <v>84</v>
      </c>
      <c r="G81">
        <v>20</v>
      </c>
      <c r="H81">
        <v>56100</v>
      </c>
      <c r="I81">
        <v>6171</v>
      </c>
      <c r="J81">
        <v>0.11</v>
      </c>
      <c r="K81">
        <v>49929</v>
      </c>
      <c r="L81">
        <v>336600</v>
      </c>
      <c r="M81">
        <v>-280500</v>
      </c>
      <c r="N81">
        <v>41518</v>
      </c>
      <c r="O81">
        <v>9</v>
      </c>
      <c r="P81" t="str">
        <v>September</v>
      </c>
      <c r="Q81" t="str">
        <v>2013</v>
      </c>
    </row>
    <row r="82" spans="1:17" x14ac:dyDescent="0.3">
      <c r="A82" t="str">
        <v>Government</v>
      </c>
      <c r="B82" t="str">
        <v>Germany</v>
      </c>
      <c r="C82" t="str">
        <v>Carretera</v>
      </c>
      <c r="D82">
        <v>442</v>
      </c>
      <c r="E82">
        <v>3</v>
      </c>
      <c r="F82">
        <v>2.1</v>
      </c>
      <c r="G82">
        <v>20</v>
      </c>
      <c r="H82">
        <v>8840</v>
      </c>
      <c r="I82">
        <v>1149.2</v>
      </c>
      <c r="J82">
        <v>0.13</v>
      </c>
      <c r="K82">
        <v>7690.8</v>
      </c>
      <c r="L82">
        <v>1326</v>
      </c>
      <c r="M82">
        <v>7514</v>
      </c>
      <c r="N82">
        <v>41518</v>
      </c>
      <c r="O82">
        <v>9</v>
      </c>
      <c r="P82" t="str">
        <v>September</v>
      </c>
      <c r="Q82" t="str">
        <v>2013</v>
      </c>
    </row>
    <row r="83" spans="1:17" x14ac:dyDescent="0.3">
      <c r="A83" t="str">
        <v>Government</v>
      </c>
      <c r="B83" t="str">
        <v>Germany</v>
      </c>
      <c r="C83" t="str">
        <v>Velo</v>
      </c>
      <c r="D83">
        <v>588</v>
      </c>
      <c r="E83">
        <v>120</v>
      </c>
      <c r="F83">
        <v>84</v>
      </c>
      <c r="G83">
        <v>20</v>
      </c>
      <c r="H83">
        <v>11760</v>
      </c>
      <c r="I83">
        <v>823.2</v>
      </c>
      <c r="J83">
        <v>7.0000000000000007E-2</v>
      </c>
      <c r="K83">
        <v>10936.8</v>
      </c>
      <c r="L83">
        <v>70560</v>
      </c>
      <c r="M83">
        <v>-58800</v>
      </c>
      <c r="N83">
        <v>41609</v>
      </c>
      <c r="O83">
        <v>12</v>
      </c>
      <c r="P83" t="str">
        <v>December</v>
      </c>
      <c r="Q83" t="str">
        <v>2013</v>
      </c>
    </row>
    <row r="84" spans="1:17" x14ac:dyDescent="0.3">
      <c r="A84" t="str">
        <v>Government</v>
      </c>
      <c r="B84" t="str">
        <v>Germany</v>
      </c>
      <c r="C84" t="str">
        <v>Carretera</v>
      </c>
      <c r="D84">
        <v>1016</v>
      </c>
      <c r="E84">
        <v>3</v>
      </c>
      <c r="F84">
        <v>2.1</v>
      </c>
      <c r="G84">
        <v>7</v>
      </c>
      <c r="H84">
        <v>7112</v>
      </c>
      <c r="I84">
        <v>355.6</v>
      </c>
      <c r="J84">
        <v>0.05</v>
      </c>
      <c r="K84">
        <v>6756.4</v>
      </c>
      <c r="L84">
        <v>3048</v>
      </c>
      <c r="M84">
        <v>4064</v>
      </c>
      <c r="N84">
        <v>41579</v>
      </c>
      <c r="O84">
        <v>11</v>
      </c>
      <c r="P84" t="str">
        <v>November</v>
      </c>
      <c r="Q84" t="str">
        <v>2013</v>
      </c>
    </row>
    <row r="85" spans="1:17" x14ac:dyDescent="0.3">
      <c r="A85" t="str">
        <v>Government</v>
      </c>
      <c r="B85" t="str">
        <v>Germany</v>
      </c>
      <c r="C85" t="str">
        <v>Amarilla</v>
      </c>
      <c r="D85">
        <v>1159</v>
      </c>
      <c r="E85">
        <v>260</v>
      </c>
      <c r="F85">
        <v>182</v>
      </c>
      <c r="G85">
        <v>7</v>
      </c>
      <c r="H85">
        <v>8113</v>
      </c>
      <c r="I85">
        <v>405.65</v>
      </c>
      <c r="J85">
        <v>4.9999999999999996E-2</v>
      </c>
      <c r="K85">
        <v>7707.35</v>
      </c>
      <c r="L85">
        <v>301340</v>
      </c>
      <c r="M85">
        <v>-293227</v>
      </c>
      <c r="N85">
        <v>41548</v>
      </c>
      <c r="O85">
        <v>10</v>
      </c>
      <c r="P85" t="str">
        <v>October</v>
      </c>
      <c r="Q85" t="str">
        <v>2013</v>
      </c>
    </row>
    <row r="86" spans="1:17" x14ac:dyDescent="0.3">
      <c r="A86" t="str">
        <v>Government</v>
      </c>
      <c r="B86" t="str">
        <v>Germany</v>
      </c>
      <c r="C86" t="str">
        <v>Montana</v>
      </c>
      <c r="D86">
        <v>1159</v>
      </c>
      <c r="E86">
        <v>5</v>
      </c>
      <c r="F86">
        <v>3.5</v>
      </c>
      <c r="G86">
        <v>7</v>
      </c>
      <c r="H86">
        <v>8113</v>
      </c>
      <c r="I86">
        <v>405.65</v>
      </c>
      <c r="J86">
        <v>4.9999999999999996E-2</v>
      </c>
      <c r="K86">
        <v>7707.35</v>
      </c>
      <c r="L86">
        <v>5795</v>
      </c>
      <c r="M86">
        <v>2318</v>
      </c>
      <c r="N86">
        <v>41548</v>
      </c>
      <c r="O86">
        <v>10</v>
      </c>
      <c r="P86" t="str">
        <v>October</v>
      </c>
      <c r="Q86" t="str">
        <v>2013</v>
      </c>
    </row>
    <row r="87" spans="1:17" x14ac:dyDescent="0.3">
      <c r="A87" t="str">
        <v>Government</v>
      </c>
      <c r="B87" t="str">
        <v>Germany</v>
      </c>
      <c r="C87" t="str">
        <v>Montana</v>
      </c>
      <c r="D87">
        <v>1797</v>
      </c>
      <c r="E87">
        <v>5</v>
      </c>
      <c r="F87">
        <v>3.5</v>
      </c>
      <c r="G87">
        <v>350</v>
      </c>
      <c r="H87">
        <v>628950</v>
      </c>
      <c r="I87">
        <v>18868.5</v>
      </c>
      <c r="J87">
        <v>0.03</v>
      </c>
      <c r="K87">
        <v>610081.5</v>
      </c>
      <c r="L87">
        <v>8985</v>
      </c>
      <c r="M87">
        <v>619965</v>
      </c>
      <c r="N87">
        <v>41518</v>
      </c>
      <c r="O87">
        <v>9</v>
      </c>
      <c r="P87" t="str">
        <v>September</v>
      </c>
      <c r="Q87" t="str">
        <v>2013</v>
      </c>
    </row>
    <row r="88" spans="1:17" x14ac:dyDescent="0.3">
      <c r="A88" t="str">
        <v>Government</v>
      </c>
      <c r="B88" t="str">
        <v>Germany</v>
      </c>
      <c r="C88" t="str">
        <v>VTT</v>
      </c>
      <c r="D88">
        <v>1870</v>
      </c>
      <c r="E88">
        <v>250</v>
      </c>
      <c r="F88">
        <v>175</v>
      </c>
      <c r="G88">
        <v>350</v>
      </c>
      <c r="H88">
        <v>654500</v>
      </c>
      <c r="I88">
        <v>65450</v>
      </c>
      <c r="J88">
        <v>0.1</v>
      </c>
      <c r="K88">
        <v>589050</v>
      </c>
      <c r="L88">
        <v>467500</v>
      </c>
      <c r="M88">
        <v>187000</v>
      </c>
      <c r="N88">
        <v>41609</v>
      </c>
      <c r="O88">
        <v>12</v>
      </c>
      <c r="P88" t="str">
        <v>December</v>
      </c>
      <c r="Q88" t="str">
        <v>2013</v>
      </c>
    </row>
    <row r="89" spans="1:17" x14ac:dyDescent="0.3">
      <c r="A89" t="str">
        <v>Government</v>
      </c>
      <c r="B89" t="str">
        <v>Germany</v>
      </c>
      <c r="C89" t="str">
        <v>Paseo</v>
      </c>
      <c r="D89">
        <v>2125</v>
      </c>
      <c r="E89">
        <v>10</v>
      </c>
      <c r="F89">
        <v>7</v>
      </c>
      <c r="G89">
        <v>7</v>
      </c>
      <c r="H89">
        <v>14875</v>
      </c>
      <c r="I89">
        <v>1041.25</v>
      </c>
      <c r="J89">
        <v>7.0000000000000007E-2</v>
      </c>
      <c r="K89">
        <v>13833.75</v>
      </c>
      <c r="L89">
        <v>21250</v>
      </c>
      <c r="M89">
        <v>-6375</v>
      </c>
      <c r="N89">
        <v>41609</v>
      </c>
      <c r="O89">
        <v>12</v>
      </c>
      <c r="P89" t="str">
        <v>December</v>
      </c>
      <c r="Q89" t="str">
        <v>2013</v>
      </c>
    </row>
    <row r="90" spans="1:17" x14ac:dyDescent="0.3">
      <c r="A90" t="str">
        <v>Government</v>
      </c>
      <c r="B90" t="str">
        <v>Germany</v>
      </c>
      <c r="C90" t="str">
        <v>Paseo</v>
      </c>
      <c r="D90">
        <v>2146</v>
      </c>
      <c r="E90">
        <v>10</v>
      </c>
      <c r="F90">
        <v>7</v>
      </c>
      <c r="G90">
        <v>350</v>
      </c>
      <c r="H90">
        <v>751100</v>
      </c>
      <c r="I90">
        <v>60088</v>
      </c>
      <c r="J90">
        <v>0.08</v>
      </c>
      <c r="K90">
        <v>691012</v>
      </c>
      <c r="L90">
        <v>21460</v>
      </c>
      <c r="M90">
        <v>729640</v>
      </c>
      <c r="N90">
        <v>41579</v>
      </c>
      <c r="O90">
        <v>11</v>
      </c>
      <c r="P90" t="str">
        <v>November</v>
      </c>
      <c r="Q90" t="str">
        <v>2013</v>
      </c>
    </row>
    <row r="91" spans="1:17" x14ac:dyDescent="0.3">
      <c r="A91" t="str">
        <v>Government</v>
      </c>
      <c r="B91" t="str">
        <v>Germany</v>
      </c>
      <c r="C91" t="str">
        <v>VTT</v>
      </c>
      <c r="D91">
        <v>2297</v>
      </c>
      <c r="E91">
        <v>250</v>
      </c>
      <c r="F91">
        <v>175</v>
      </c>
      <c r="G91">
        <v>20</v>
      </c>
      <c r="H91">
        <v>45940</v>
      </c>
      <c r="I91">
        <v>2297</v>
      </c>
      <c r="J91">
        <v>0.05</v>
      </c>
      <c r="K91">
        <v>43643</v>
      </c>
      <c r="L91">
        <v>574250</v>
      </c>
      <c r="M91">
        <v>-528310</v>
      </c>
      <c r="N91">
        <v>41579</v>
      </c>
      <c r="O91">
        <v>11</v>
      </c>
      <c r="P91" t="str">
        <v>November</v>
      </c>
      <c r="Q91" t="str">
        <v>2013</v>
      </c>
    </row>
    <row r="92" spans="1:17" x14ac:dyDescent="0.3">
      <c r="A92" t="str">
        <v>Government</v>
      </c>
      <c r="B92" t="str">
        <v>Germany</v>
      </c>
      <c r="C92" t="str">
        <v>Paseo</v>
      </c>
      <c r="D92">
        <v>2409</v>
      </c>
      <c r="E92">
        <v>10</v>
      </c>
      <c r="F92">
        <v>7</v>
      </c>
      <c r="G92">
        <v>7</v>
      </c>
      <c r="H92">
        <v>16863</v>
      </c>
      <c r="I92">
        <v>1349.04</v>
      </c>
      <c r="J92">
        <v>0.08</v>
      </c>
      <c r="K92">
        <v>15513.96</v>
      </c>
      <c r="L92">
        <v>24090</v>
      </c>
      <c r="M92">
        <v>-7227</v>
      </c>
      <c r="N92">
        <v>41518</v>
      </c>
      <c r="O92">
        <v>9</v>
      </c>
      <c r="P92" t="str">
        <v>September</v>
      </c>
      <c r="Q92" t="str">
        <v>2013</v>
      </c>
    </row>
    <row r="93" spans="1:17" x14ac:dyDescent="0.3">
      <c r="A93" t="str">
        <v>Government</v>
      </c>
      <c r="B93" t="str">
        <v>Germany</v>
      </c>
      <c r="C93" t="str">
        <v>Amarilla</v>
      </c>
      <c r="D93">
        <v>2966</v>
      </c>
      <c r="E93">
        <v>260</v>
      </c>
      <c r="F93">
        <v>182</v>
      </c>
      <c r="G93">
        <v>350</v>
      </c>
      <c r="H93">
        <v>1038100</v>
      </c>
      <c r="I93">
        <v>20762</v>
      </c>
      <c r="J93">
        <v>0.02</v>
      </c>
      <c r="K93">
        <v>1017338</v>
      </c>
      <c r="L93">
        <v>771160</v>
      </c>
      <c r="M93">
        <v>266940</v>
      </c>
      <c r="N93">
        <v>41548</v>
      </c>
      <c r="O93">
        <v>10</v>
      </c>
      <c r="P93" t="str">
        <v>October</v>
      </c>
      <c r="Q93" t="str">
        <v>2013</v>
      </c>
    </row>
    <row r="94" spans="1:17" x14ac:dyDescent="0.3">
      <c r="A94" t="str">
        <v>Government</v>
      </c>
      <c r="B94" t="str">
        <v>Germany</v>
      </c>
      <c r="C94" t="str">
        <v>Velo</v>
      </c>
      <c r="D94">
        <v>2966</v>
      </c>
      <c r="E94">
        <v>120</v>
      </c>
      <c r="F94">
        <v>84</v>
      </c>
      <c r="G94">
        <v>350</v>
      </c>
      <c r="H94">
        <v>1038100</v>
      </c>
      <c r="I94">
        <v>20762</v>
      </c>
      <c r="J94">
        <v>0.02</v>
      </c>
      <c r="K94">
        <v>1017338</v>
      </c>
      <c r="L94">
        <v>355920</v>
      </c>
      <c r="M94">
        <v>682180</v>
      </c>
      <c r="N94">
        <v>41548</v>
      </c>
      <c r="O94">
        <v>10</v>
      </c>
      <c r="P94" t="str">
        <v>October</v>
      </c>
      <c r="Q94" t="str">
        <v>2013</v>
      </c>
    </row>
    <row r="95" spans="1:17" x14ac:dyDescent="0.3">
      <c r="A95" t="str">
        <v>Government</v>
      </c>
      <c r="B95" t="str">
        <v>Germany</v>
      </c>
      <c r="C95" t="str">
        <v>Montana</v>
      </c>
      <c r="D95">
        <v>2992</v>
      </c>
      <c r="E95">
        <v>5</v>
      </c>
      <c r="F95">
        <v>3.5</v>
      </c>
      <c r="G95">
        <v>20</v>
      </c>
      <c r="H95">
        <v>59840</v>
      </c>
      <c r="I95">
        <v>6582.4</v>
      </c>
      <c r="J95">
        <v>0.11</v>
      </c>
      <c r="K95">
        <v>53257.599999999999</v>
      </c>
      <c r="L95">
        <v>14960</v>
      </c>
      <c r="M95">
        <v>44880</v>
      </c>
      <c r="N95">
        <v>41548</v>
      </c>
      <c r="O95">
        <v>10</v>
      </c>
      <c r="P95" t="str">
        <v>October</v>
      </c>
      <c r="Q95" t="str">
        <v>2013</v>
      </c>
    </row>
    <row r="96" spans="1:17" x14ac:dyDescent="0.3">
      <c r="A96" t="str">
        <v>Government</v>
      </c>
      <c r="B96" t="str">
        <v>Germany</v>
      </c>
      <c r="C96" t="str">
        <v>Paseo</v>
      </c>
      <c r="D96">
        <v>2992</v>
      </c>
      <c r="E96">
        <v>10</v>
      </c>
      <c r="F96">
        <v>7</v>
      </c>
      <c r="G96">
        <v>20</v>
      </c>
      <c r="H96">
        <v>59840</v>
      </c>
      <c r="I96">
        <v>6582.4</v>
      </c>
      <c r="J96">
        <v>0.11</v>
      </c>
      <c r="K96">
        <v>53257.599999999999</v>
      </c>
      <c r="L96">
        <v>29920</v>
      </c>
      <c r="M96">
        <v>29920</v>
      </c>
      <c r="N96">
        <v>41548</v>
      </c>
      <c r="O96">
        <v>10</v>
      </c>
      <c r="P96" t="str">
        <v>October</v>
      </c>
      <c r="Q96" t="str">
        <v>2013</v>
      </c>
    </row>
    <row r="97" spans="1:17" x14ac:dyDescent="0.3">
      <c r="A97" t="str">
        <v>Government</v>
      </c>
      <c r="B97" t="str">
        <v>Mexico</v>
      </c>
      <c r="C97" t="str">
        <v>Amarilla</v>
      </c>
      <c r="D97">
        <v>344</v>
      </c>
      <c r="E97">
        <v>260</v>
      </c>
      <c r="F97">
        <v>182</v>
      </c>
      <c r="G97">
        <v>350</v>
      </c>
      <c r="H97">
        <v>120400</v>
      </c>
      <c r="I97">
        <v>13244</v>
      </c>
      <c r="J97">
        <v>0.11</v>
      </c>
      <c r="K97">
        <v>107156</v>
      </c>
      <c r="L97">
        <v>89440</v>
      </c>
      <c r="M97">
        <v>30960</v>
      </c>
      <c r="N97">
        <v>41548</v>
      </c>
      <c r="O97">
        <v>10</v>
      </c>
      <c r="P97" t="str">
        <v>October</v>
      </c>
      <c r="Q97" t="str">
        <v>2013</v>
      </c>
    </row>
    <row r="98" spans="1:17" x14ac:dyDescent="0.3">
      <c r="A98" t="str">
        <v>Government</v>
      </c>
      <c r="B98" t="str">
        <v>Mexico</v>
      </c>
      <c r="C98" t="str">
        <v>Velo</v>
      </c>
      <c r="D98">
        <v>344</v>
      </c>
      <c r="E98">
        <v>120</v>
      </c>
      <c r="F98">
        <v>84</v>
      </c>
      <c r="G98">
        <v>350</v>
      </c>
      <c r="H98">
        <v>120400</v>
      </c>
      <c r="I98">
        <v>13244</v>
      </c>
      <c r="J98">
        <v>0.11</v>
      </c>
      <c r="K98">
        <v>107156</v>
      </c>
      <c r="L98">
        <v>41280</v>
      </c>
      <c r="M98">
        <v>79120</v>
      </c>
      <c r="N98">
        <v>41548</v>
      </c>
      <c r="O98">
        <v>10</v>
      </c>
      <c r="P98" t="str">
        <v>October</v>
      </c>
      <c r="Q98" t="str">
        <v>2013</v>
      </c>
    </row>
    <row r="99" spans="1:17" x14ac:dyDescent="0.3">
      <c r="A99" t="str">
        <v>Government</v>
      </c>
      <c r="B99" t="str">
        <v>Mexico</v>
      </c>
      <c r="C99" t="str">
        <v>Velo</v>
      </c>
      <c r="D99">
        <v>544</v>
      </c>
      <c r="E99">
        <v>120</v>
      </c>
      <c r="F99">
        <v>84</v>
      </c>
      <c r="G99">
        <v>20</v>
      </c>
      <c r="H99">
        <v>10880</v>
      </c>
      <c r="I99">
        <v>217.6</v>
      </c>
      <c r="J99">
        <v>0.02</v>
      </c>
      <c r="K99">
        <v>10662.4</v>
      </c>
      <c r="L99">
        <v>65280</v>
      </c>
      <c r="M99">
        <v>-54400</v>
      </c>
      <c r="N99">
        <v>41609</v>
      </c>
      <c r="O99">
        <v>12</v>
      </c>
      <c r="P99" t="str">
        <v>December</v>
      </c>
      <c r="Q99" t="str">
        <v>2013</v>
      </c>
    </row>
    <row r="100" spans="1:17" x14ac:dyDescent="0.3">
      <c r="A100" t="str">
        <v>Government</v>
      </c>
      <c r="B100" t="str">
        <v>Mexico</v>
      </c>
      <c r="C100" t="str">
        <v>Montana</v>
      </c>
      <c r="D100">
        <v>720</v>
      </c>
      <c r="E100">
        <v>5</v>
      </c>
      <c r="F100">
        <v>3.5</v>
      </c>
      <c r="G100">
        <v>350</v>
      </c>
      <c r="H100">
        <v>252000</v>
      </c>
      <c r="I100">
        <v>12600</v>
      </c>
      <c r="J100">
        <v>0.05</v>
      </c>
      <c r="K100">
        <v>239400</v>
      </c>
      <c r="L100">
        <v>3600</v>
      </c>
      <c r="M100">
        <v>248400</v>
      </c>
      <c r="N100">
        <v>41518</v>
      </c>
      <c r="O100">
        <v>9</v>
      </c>
      <c r="P100" t="str">
        <v>September</v>
      </c>
      <c r="Q100" t="str">
        <v>2013</v>
      </c>
    </row>
    <row r="101" spans="1:17" x14ac:dyDescent="0.3">
      <c r="A101" t="str">
        <v>Government</v>
      </c>
      <c r="B101" t="str">
        <v>Mexico</v>
      </c>
      <c r="C101" t="str">
        <v>VTT</v>
      </c>
      <c r="D101">
        <v>1123</v>
      </c>
      <c r="E101">
        <v>250</v>
      </c>
      <c r="F101">
        <v>175</v>
      </c>
      <c r="G101">
        <v>20</v>
      </c>
      <c r="H101">
        <v>22460</v>
      </c>
      <c r="I101">
        <v>1347.6</v>
      </c>
      <c r="J101">
        <v>0.06</v>
      </c>
      <c r="K101">
        <v>21112.400000000001</v>
      </c>
      <c r="L101">
        <v>280750</v>
      </c>
      <c r="M101">
        <v>-258290</v>
      </c>
      <c r="N101">
        <v>41579</v>
      </c>
      <c r="O101">
        <v>11</v>
      </c>
      <c r="P101" t="str">
        <v>November</v>
      </c>
      <c r="Q101" t="str">
        <v>2013</v>
      </c>
    </row>
    <row r="102" spans="1:17" x14ac:dyDescent="0.3">
      <c r="A102" t="str">
        <v>Government</v>
      </c>
      <c r="B102" t="str">
        <v>Mexico</v>
      </c>
      <c r="C102" t="str">
        <v>Montana</v>
      </c>
      <c r="D102">
        <v>1715</v>
      </c>
      <c r="E102">
        <v>5</v>
      </c>
      <c r="F102">
        <v>3.5</v>
      </c>
      <c r="G102">
        <v>20</v>
      </c>
      <c r="H102">
        <v>34300</v>
      </c>
      <c r="I102">
        <v>4116</v>
      </c>
      <c r="J102">
        <v>0.12</v>
      </c>
      <c r="K102">
        <v>30184</v>
      </c>
      <c r="L102">
        <v>8575</v>
      </c>
      <c r="M102">
        <v>25725</v>
      </c>
      <c r="N102">
        <v>41548</v>
      </c>
      <c r="O102">
        <v>10</v>
      </c>
      <c r="P102" t="str">
        <v>October</v>
      </c>
      <c r="Q102" t="str">
        <v>2013</v>
      </c>
    </row>
    <row r="103" spans="1:17" x14ac:dyDescent="0.3">
      <c r="A103" t="str">
        <v>Government</v>
      </c>
      <c r="B103" t="str">
        <v>Mexico</v>
      </c>
      <c r="C103" t="str">
        <v>Paseo</v>
      </c>
      <c r="D103">
        <v>1715</v>
      </c>
      <c r="E103">
        <v>10</v>
      </c>
      <c r="F103">
        <v>7</v>
      </c>
      <c r="G103">
        <v>20</v>
      </c>
      <c r="H103">
        <v>34300</v>
      </c>
      <c r="I103">
        <v>4116</v>
      </c>
      <c r="J103">
        <v>0.12</v>
      </c>
      <c r="K103">
        <v>30184</v>
      </c>
      <c r="L103">
        <v>17150</v>
      </c>
      <c r="M103">
        <v>17150</v>
      </c>
      <c r="N103">
        <v>41548</v>
      </c>
      <c r="O103">
        <v>10</v>
      </c>
      <c r="P103" t="str">
        <v>October</v>
      </c>
      <c r="Q103" t="str">
        <v>2013</v>
      </c>
    </row>
    <row r="104" spans="1:17" x14ac:dyDescent="0.3">
      <c r="A104" t="str">
        <v>Government</v>
      </c>
      <c r="B104" t="str">
        <v>Mexico</v>
      </c>
      <c r="C104" t="str">
        <v>Amarilla</v>
      </c>
      <c r="D104">
        <v>1727</v>
      </c>
      <c r="E104">
        <v>260</v>
      </c>
      <c r="F104">
        <v>182</v>
      </c>
      <c r="G104">
        <v>7</v>
      </c>
      <c r="H104">
        <v>12089</v>
      </c>
      <c r="I104">
        <v>1692.46</v>
      </c>
      <c r="J104">
        <v>0.14000000000000001</v>
      </c>
      <c r="K104">
        <v>10396.540000000001</v>
      </c>
      <c r="L104">
        <v>449020</v>
      </c>
      <c r="M104">
        <v>-436931</v>
      </c>
      <c r="N104">
        <v>41548</v>
      </c>
      <c r="O104">
        <v>10</v>
      </c>
      <c r="P104" t="str">
        <v>October</v>
      </c>
      <c r="Q104" t="str">
        <v>2013</v>
      </c>
    </row>
    <row r="105" spans="1:17" x14ac:dyDescent="0.3">
      <c r="A105" t="str">
        <v>Government</v>
      </c>
      <c r="B105" t="str">
        <v>Mexico</v>
      </c>
      <c r="C105" t="str">
        <v>Montana</v>
      </c>
      <c r="D105">
        <v>1727</v>
      </c>
      <c r="E105">
        <v>5</v>
      </c>
      <c r="F105">
        <v>3.5</v>
      </c>
      <c r="G105">
        <v>7</v>
      </c>
      <c r="H105">
        <v>12089</v>
      </c>
      <c r="I105">
        <v>1692.46</v>
      </c>
      <c r="J105">
        <v>0.14000000000000001</v>
      </c>
      <c r="K105">
        <v>10396.540000000001</v>
      </c>
      <c r="L105">
        <v>8635</v>
      </c>
      <c r="M105">
        <v>3454</v>
      </c>
      <c r="N105">
        <v>41548</v>
      </c>
      <c r="O105">
        <v>10</v>
      </c>
      <c r="P105" t="str">
        <v>October</v>
      </c>
      <c r="Q105" t="str">
        <v>2013</v>
      </c>
    </row>
    <row r="106" spans="1:17" x14ac:dyDescent="0.3">
      <c r="A106" t="str">
        <v>Government</v>
      </c>
      <c r="B106" t="str">
        <v>Mexico</v>
      </c>
      <c r="C106" t="str">
        <v>Paseo</v>
      </c>
      <c r="D106">
        <v>1760</v>
      </c>
      <c r="E106">
        <v>10</v>
      </c>
      <c r="F106">
        <v>7</v>
      </c>
      <c r="G106">
        <v>7</v>
      </c>
      <c r="H106">
        <v>12320</v>
      </c>
      <c r="I106">
        <v>369.6</v>
      </c>
      <c r="J106">
        <v>3.0000000000000002E-2</v>
      </c>
      <c r="K106">
        <v>11950.4</v>
      </c>
      <c r="L106">
        <v>17600</v>
      </c>
      <c r="M106">
        <v>-5280</v>
      </c>
      <c r="N106">
        <v>41518</v>
      </c>
      <c r="O106">
        <v>9</v>
      </c>
      <c r="P106" t="str">
        <v>September</v>
      </c>
      <c r="Q106" t="str">
        <v>2013</v>
      </c>
    </row>
    <row r="107" spans="1:17" x14ac:dyDescent="0.3">
      <c r="A107" t="str">
        <v>Government</v>
      </c>
      <c r="B107" t="str">
        <v>Mexico</v>
      </c>
      <c r="C107" t="str">
        <v>Carretera</v>
      </c>
      <c r="D107">
        <v>1834</v>
      </c>
      <c r="E107">
        <v>3</v>
      </c>
      <c r="F107">
        <v>2.1</v>
      </c>
      <c r="G107">
        <v>20</v>
      </c>
      <c r="H107">
        <v>36680</v>
      </c>
      <c r="I107">
        <v>2567.6</v>
      </c>
      <c r="J107">
        <v>6.9999999999999993E-2</v>
      </c>
      <c r="K107">
        <v>34112.400000000001</v>
      </c>
      <c r="L107">
        <v>5502</v>
      </c>
      <c r="M107">
        <v>31178</v>
      </c>
      <c r="N107">
        <v>41518</v>
      </c>
      <c r="O107">
        <v>9</v>
      </c>
      <c r="P107" t="str">
        <v>September</v>
      </c>
      <c r="Q107" t="str">
        <v>2013</v>
      </c>
    </row>
    <row r="108" spans="1:17" x14ac:dyDescent="0.3">
      <c r="A108" t="str">
        <v>Government</v>
      </c>
      <c r="B108" t="str">
        <v>Mexico</v>
      </c>
      <c r="C108" t="str">
        <v>VTT</v>
      </c>
      <c r="D108">
        <v>1940</v>
      </c>
      <c r="E108">
        <v>250</v>
      </c>
      <c r="F108">
        <v>175</v>
      </c>
      <c r="G108">
        <v>350</v>
      </c>
      <c r="H108">
        <v>679000</v>
      </c>
      <c r="I108">
        <v>13580</v>
      </c>
      <c r="J108">
        <v>0.02</v>
      </c>
      <c r="K108">
        <v>665420</v>
      </c>
      <c r="L108">
        <v>485000</v>
      </c>
      <c r="M108">
        <v>194000</v>
      </c>
      <c r="N108">
        <v>41609</v>
      </c>
      <c r="O108">
        <v>12</v>
      </c>
      <c r="P108" t="str">
        <v>December</v>
      </c>
      <c r="Q108" t="str">
        <v>2013</v>
      </c>
    </row>
    <row r="109" spans="1:17" x14ac:dyDescent="0.3">
      <c r="A109" t="str">
        <v>Government</v>
      </c>
      <c r="B109" t="str">
        <v>Mexico</v>
      </c>
      <c r="C109" t="str">
        <v>Paseo</v>
      </c>
      <c r="D109">
        <v>1946</v>
      </c>
      <c r="E109">
        <v>10</v>
      </c>
      <c r="F109">
        <v>7</v>
      </c>
      <c r="G109">
        <v>7</v>
      </c>
      <c r="H109">
        <v>13622</v>
      </c>
      <c r="I109">
        <v>1089.76</v>
      </c>
      <c r="J109">
        <v>0.08</v>
      </c>
      <c r="K109">
        <v>12532.24</v>
      </c>
      <c r="L109">
        <v>19460</v>
      </c>
      <c r="M109">
        <v>-5838</v>
      </c>
      <c r="N109">
        <v>41609</v>
      </c>
      <c r="O109">
        <v>12</v>
      </c>
      <c r="P109" t="str">
        <v>December</v>
      </c>
      <c r="Q109" t="str">
        <v>2013</v>
      </c>
    </row>
    <row r="110" spans="1:17" x14ac:dyDescent="0.3">
      <c r="A110" t="str">
        <v>Government</v>
      </c>
      <c r="B110" t="str">
        <v>Mexico</v>
      </c>
      <c r="C110" t="str">
        <v>Paseo</v>
      </c>
      <c r="D110">
        <v>2151</v>
      </c>
      <c r="E110">
        <v>10</v>
      </c>
      <c r="F110">
        <v>7</v>
      </c>
      <c r="G110">
        <v>350</v>
      </c>
      <c r="H110">
        <v>752850</v>
      </c>
      <c r="I110">
        <v>112927.5</v>
      </c>
      <c r="J110">
        <v>0.15</v>
      </c>
      <c r="K110">
        <v>639922.5</v>
      </c>
      <c r="L110">
        <v>21510</v>
      </c>
      <c r="M110">
        <v>731340</v>
      </c>
      <c r="N110">
        <v>41579</v>
      </c>
      <c r="O110">
        <v>11</v>
      </c>
      <c r="P110" t="str">
        <v>November</v>
      </c>
      <c r="Q110" t="str">
        <v>2013</v>
      </c>
    </row>
    <row r="111" spans="1:17" x14ac:dyDescent="0.3">
      <c r="A111" t="str">
        <v>Government</v>
      </c>
      <c r="B111" t="str">
        <v>Mexico</v>
      </c>
      <c r="C111" t="str">
        <v>Carretera</v>
      </c>
      <c r="D111">
        <v>2706</v>
      </c>
      <c r="E111">
        <v>3</v>
      </c>
      <c r="F111">
        <v>2.1</v>
      </c>
      <c r="G111">
        <v>7</v>
      </c>
      <c r="H111">
        <v>18942</v>
      </c>
      <c r="I111">
        <v>2083.62</v>
      </c>
      <c r="J111">
        <v>0.11</v>
      </c>
      <c r="K111">
        <v>16858.38</v>
      </c>
      <c r="L111">
        <v>8118</v>
      </c>
      <c r="M111">
        <v>10824</v>
      </c>
      <c r="N111">
        <v>41579</v>
      </c>
      <c r="O111">
        <v>11</v>
      </c>
      <c r="P111" t="str">
        <v>November</v>
      </c>
      <c r="Q111" t="str">
        <v>2013</v>
      </c>
    </row>
    <row r="112" spans="1:17" x14ac:dyDescent="0.3">
      <c r="A112" t="str">
        <v>Government</v>
      </c>
      <c r="B112" t="str">
        <v>United States of America</v>
      </c>
      <c r="C112" t="str">
        <v>Carretera</v>
      </c>
      <c r="D112">
        <v>263</v>
      </c>
      <c r="E112">
        <v>3</v>
      </c>
      <c r="F112">
        <v>2.1</v>
      </c>
      <c r="G112">
        <v>7</v>
      </c>
      <c r="H112">
        <v>1841</v>
      </c>
      <c r="I112">
        <v>110.46</v>
      </c>
      <c r="J112">
        <v>0.06</v>
      </c>
      <c r="K112">
        <v>1730.54</v>
      </c>
      <c r="L112">
        <v>789</v>
      </c>
      <c r="M112">
        <v>1052</v>
      </c>
      <c r="N112">
        <v>41579</v>
      </c>
      <c r="O112">
        <v>11</v>
      </c>
      <c r="P112" t="str">
        <v>November</v>
      </c>
      <c r="Q112" t="str">
        <v>2013</v>
      </c>
    </row>
    <row r="113" spans="1:17" x14ac:dyDescent="0.3">
      <c r="A113" t="str">
        <v>Government</v>
      </c>
      <c r="B113" t="str">
        <v>United States of America</v>
      </c>
      <c r="C113" t="str">
        <v>VTT</v>
      </c>
      <c r="D113">
        <v>266</v>
      </c>
      <c r="E113">
        <v>250</v>
      </c>
      <c r="F113">
        <v>175</v>
      </c>
      <c r="G113">
        <v>350</v>
      </c>
      <c r="H113">
        <v>93100</v>
      </c>
      <c r="I113">
        <v>1862</v>
      </c>
      <c r="J113">
        <v>0.02</v>
      </c>
      <c r="K113">
        <v>91238</v>
      </c>
      <c r="L113">
        <v>66500</v>
      </c>
      <c r="M113">
        <v>26600</v>
      </c>
      <c r="N113">
        <v>41609</v>
      </c>
      <c r="O113">
        <v>12</v>
      </c>
      <c r="P113" t="str">
        <v>December</v>
      </c>
      <c r="Q113" t="str">
        <v>2013</v>
      </c>
    </row>
    <row r="114" spans="1:17" x14ac:dyDescent="0.3">
      <c r="A114" t="str">
        <v>Government</v>
      </c>
      <c r="B114" t="str">
        <v>United States of America</v>
      </c>
      <c r="C114" t="str">
        <v>Paseo</v>
      </c>
      <c r="D114">
        <v>267</v>
      </c>
      <c r="E114">
        <v>10</v>
      </c>
      <c r="F114">
        <v>7</v>
      </c>
      <c r="G114">
        <v>20</v>
      </c>
      <c r="H114">
        <v>5340</v>
      </c>
      <c r="I114">
        <v>801</v>
      </c>
      <c r="J114">
        <v>0.15</v>
      </c>
      <c r="K114">
        <v>4539</v>
      </c>
      <c r="L114">
        <v>2670</v>
      </c>
      <c r="M114">
        <v>2670</v>
      </c>
      <c r="N114">
        <v>41548</v>
      </c>
      <c r="O114">
        <v>10</v>
      </c>
      <c r="P114" t="str">
        <v>October</v>
      </c>
      <c r="Q114" t="str">
        <v>2013</v>
      </c>
    </row>
    <row r="115" spans="1:17" x14ac:dyDescent="0.3">
      <c r="A115" t="str">
        <v>Government</v>
      </c>
      <c r="B115" t="str">
        <v>United States of America</v>
      </c>
      <c r="C115" t="str">
        <v>VTT</v>
      </c>
      <c r="D115">
        <v>267</v>
      </c>
      <c r="E115">
        <v>250</v>
      </c>
      <c r="F115">
        <v>175</v>
      </c>
      <c r="G115">
        <v>20</v>
      </c>
      <c r="H115">
        <v>5340</v>
      </c>
      <c r="I115">
        <v>801</v>
      </c>
      <c r="J115">
        <v>0.15</v>
      </c>
      <c r="K115">
        <v>4539</v>
      </c>
      <c r="L115">
        <v>66750</v>
      </c>
      <c r="M115">
        <v>-61410</v>
      </c>
      <c r="N115">
        <v>41548</v>
      </c>
      <c r="O115">
        <v>10</v>
      </c>
      <c r="P115" t="str">
        <v>October</v>
      </c>
      <c r="Q115" t="str">
        <v>2013</v>
      </c>
    </row>
    <row r="116" spans="1:17" x14ac:dyDescent="0.3">
      <c r="A116" t="str">
        <v>Government</v>
      </c>
      <c r="B116" t="str">
        <v>United States of America</v>
      </c>
      <c r="C116" t="str">
        <v>VTT</v>
      </c>
      <c r="D116">
        <v>349</v>
      </c>
      <c r="E116">
        <v>250</v>
      </c>
      <c r="F116">
        <v>175</v>
      </c>
      <c r="G116">
        <v>350</v>
      </c>
      <c r="H116">
        <v>122150</v>
      </c>
      <c r="I116">
        <v>4886</v>
      </c>
      <c r="J116">
        <v>0.04</v>
      </c>
      <c r="K116">
        <v>117264</v>
      </c>
      <c r="L116">
        <v>87250</v>
      </c>
      <c r="M116">
        <v>34900</v>
      </c>
      <c r="N116">
        <v>41518</v>
      </c>
      <c r="O116">
        <v>9</v>
      </c>
      <c r="P116" t="str">
        <v>September</v>
      </c>
      <c r="Q116" t="str">
        <v>2013</v>
      </c>
    </row>
    <row r="117" spans="1:17" x14ac:dyDescent="0.3">
      <c r="A117" t="str">
        <v>Government</v>
      </c>
      <c r="B117" t="str">
        <v>United States of America</v>
      </c>
      <c r="C117" t="str">
        <v>Paseo</v>
      </c>
      <c r="D117">
        <v>380</v>
      </c>
      <c r="E117">
        <v>10</v>
      </c>
      <c r="F117">
        <v>7</v>
      </c>
      <c r="G117">
        <v>7</v>
      </c>
      <c r="H117">
        <v>2660</v>
      </c>
      <c r="I117">
        <v>292.60000000000002</v>
      </c>
      <c r="J117">
        <v>0.11000000000000001</v>
      </c>
      <c r="K117">
        <v>2367.4</v>
      </c>
      <c r="L117">
        <v>3800</v>
      </c>
      <c r="M117">
        <v>-1140</v>
      </c>
      <c r="N117">
        <v>41518</v>
      </c>
      <c r="O117">
        <v>9</v>
      </c>
      <c r="P117" t="str">
        <v>September</v>
      </c>
      <c r="Q117" t="str">
        <v>2013</v>
      </c>
    </row>
    <row r="118" spans="1:17" x14ac:dyDescent="0.3">
      <c r="A118" t="str">
        <v>Government</v>
      </c>
      <c r="B118" t="str">
        <v>United States of America</v>
      </c>
      <c r="C118" t="str">
        <v>Amarilla</v>
      </c>
      <c r="D118">
        <v>727</v>
      </c>
      <c r="E118">
        <v>260</v>
      </c>
      <c r="F118">
        <v>182</v>
      </c>
      <c r="G118">
        <v>350</v>
      </c>
      <c r="H118">
        <v>254450</v>
      </c>
      <c r="I118">
        <v>15267</v>
      </c>
      <c r="J118">
        <v>0.06</v>
      </c>
      <c r="K118">
        <v>239183</v>
      </c>
      <c r="L118">
        <v>189020</v>
      </c>
      <c r="M118">
        <v>65430</v>
      </c>
      <c r="N118">
        <v>41548</v>
      </c>
      <c r="O118">
        <v>10</v>
      </c>
      <c r="P118" t="str">
        <v>October</v>
      </c>
      <c r="Q118" t="str">
        <v>2013</v>
      </c>
    </row>
    <row r="119" spans="1:17" x14ac:dyDescent="0.3">
      <c r="A119" t="str">
        <v>Government</v>
      </c>
      <c r="B119" t="str">
        <v>United States of America</v>
      </c>
      <c r="C119" t="str">
        <v>Paseo</v>
      </c>
      <c r="D119">
        <v>727</v>
      </c>
      <c r="E119">
        <v>10</v>
      </c>
      <c r="F119">
        <v>7</v>
      </c>
      <c r="G119">
        <v>350</v>
      </c>
      <c r="H119">
        <v>254450</v>
      </c>
      <c r="I119">
        <v>15267</v>
      </c>
      <c r="J119">
        <v>0.06</v>
      </c>
      <c r="K119">
        <v>239183</v>
      </c>
      <c r="L119">
        <v>7270</v>
      </c>
      <c r="M119">
        <v>247180</v>
      </c>
      <c r="N119">
        <v>41548</v>
      </c>
      <c r="O119">
        <v>10</v>
      </c>
      <c r="P119" t="str">
        <v>October</v>
      </c>
      <c r="Q119" t="str">
        <v>2013</v>
      </c>
    </row>
    <row r="120" spans="1:17" x14ac:dyDescent="0.3">
      <c r="A120" t="str">
        <v>Government</v>
      </c>
      <c r="B120" t="str">
        <v>United States of America</v>
      </c>
      <c r="C120" t="str">
        <v>Velo</v>
      </c>
      <c r="D120">
        <v>736</v>
      </c>
      <c r="E120">
        <v>120</v>
      </c>
      <c r="F120">
        <v>84</v>
      </c>
      <c r="G120">
        <v>20</v>
      </c>
      <c r="H120">
        <v>14720</v>
      </c>
      <c r="I120">
        <v>588.79999999999995</v>
      </c>
      <c r="J120">
        <v>3.9999999999999994E-2</v>
      </c>
      <c r="K120">
        <v>14131.2</v>
      </c>
      <c r="L120">
        <v>88320</v>
      </c>
      <c r="M120">
        <v>-73600</v>
      </c>
      <c r="N120">
        <v>41518</v>
      </c>
      <c r="O120">
        <v>9</v>
      </c>
      <c r="P120" t="str">
        <v>September</v>
      </c>
      <c r="Q120" t="str">
        <v>2013</v>
      </c>
    </row>
    <row r="121" spans="1:17" x14ac:dyDescent="0.3">
      <c r="A121" t="str">
        <v>Government</v>
      </c>
      <c r="B121" t="str">
        <v>United States of America</v>
      </c>
      <c r="C121" t="str">
        <v>VTT</v>
      </c>
      <c r="D121">
        <v>1265</v>
      </c>
      <c r="E121">
        <v>250</v>
      </c>
      <c r="F121">
        <v>175</v>
      </c>
      <c r="G121">
        <v>20</v>
      </c>
      <c r="H121">
        <v>25300</v>
      </c>
      <c r="I121">
        <v>1265</v>
      </c>
      <c r="J121">
        <v>0.05</v>
      </c>
      <c r="K121">
        <v>24035</v>
      </c>
      <c r="L121">
        <v>316250</v>
      </c>
      <c r="M121">
        <v>-290950</v>
      </c>
      <c r="N121">
        <v>41579</v>
      </c>
      <c r="O121">
        <v>11</v>
      </c>
      <c r="P121" t="str">
        <v>November</v>
      </c>
      <c r="Q121" t="str">
        <v>2013</v>
      </c>
    </row>
    <row r="122" spans="1:17" x14ac:dyDescent="0.3">
      <c r="A122" t="str">
        <v>Government</v>
      </c>
      <c r="B122" t="str">
        <v>United States of America</v>
      </c>
      <c r="C122" t="str">
        <v>Velo</v>
      </c>
      <c r="D122">
        <v>1421</v>
      </c>
      <c r="E122">
        <v>120</v>
      </c>
      <c r="F122">
        <v>84</v>
      </c>
      <c r="G122">
        <v>20</v>
      </c>
      <c r="H122">
        <v>28420</v>
      </c>
      <c r="I122">
        <v>1989.4</v>
      </c>
      <c r="J122">
        <v>7.0000000000000007E-2</v>
      </c>
      <c r="K122">
        <v>26430.6</v>
      </c>
      <c r="L122">
        <v>170520</v>
      </c>
      <c r="M122">
        <v>-142100</v>
      </c>
      <c r="N122">
        <v>41609</v>
      </c>
      <c r="O122">
        <v>12</v>
      </c>
      <c r="P122" t="str">
        <v>December</v>
      </c>
      <c r="Q122" t="str">
        <v>2013</v>
      </c>
    </row>
    <row r="123" spans="1:17" x14ac:dyDescent="0.3">
      <c r="A123" t="str">
        <v>Government</v>
      </c>
      <c r="B123" t="str">
        <v>United States of America</v>
      </c>
      <c r="C123" t="str">
        <v>Paseo</v>
      </c>
      <c r="D123">
        <v>2007</v>
      </c>
      <c r="E123">
        <v>10</v>
      </c>
      <c r="F123">
        <v>7</v>
      </c>
      <c r="G123">
        <v>350</v>
      </c>
      <c r="H123">
        <v>702450</v>
      </c>
      <c r="I123">
        <v>105367.5</v>
      </c>
      <c r="J123">
        <v>0.15</v>
      </c>
      <c r="K123">
        <v>597082.5</v>
      </c>
      <c r="L123">
        <v>20070</v>
      </c>
      <c r="M123">
        <v>682380</v>
      </c>
      <c r="N123">
        <v>41579</v>
      </c>
      <c r="O123">
        <v>11</v>
      </c>
      <c r="P123" t="str">
        <v>November</v>
      </c>
      <c r="Q123" t="str">
        <v>2013</v>
      </c>
    </row>
    <row r="124" spans="1:17" x14ac:dyDescent="0.3">
      <c r="A124" t="str">
        <v>Government</v>
      </c>
      <c r="B124" t="str">
        <v>United States of America</v>
      </c>
      <c r="C124" t="str">
        <v>Paseo</v>
      </c>
      <c r="D124">
        <v>2013</v>
      </c>
      <c r="E124">
        <v>10</v>
      </c>
      <c r="F124">
        <v>7</v>
      </c>
      <c r="G124">
        <v>7</v>
      </c>
      <c r="H124">
        <v>14091</v>
      </c>
      <c r="I124">
        <v>281.82</v>
      </c>
      <c r="J124">
        <v>0.02</v>
      </c>
      <c r="K124">
        <v>13809.18</v>
      </c>
      <c r="L124">
        <v>20130</v>
      </c>
      <c r="M124">
        <v>-6039</v>
      </c>
      <c r="N124">
        <v>41609</v>
      </c>
      <c r="O124">
        <v>12</v>
      </c>
      <c r="P124" t="str">
        <v>December</v>
      </c>
      <c r="Q124" t="str">
        <v>2013</v>
      </c>
    </row>
    <row r="125" spans="1:17" x14ac:dyDescent="0.3">
      <c r="A125" t="str">
        <v>Government</v>
      </c>
      <c r="B125" t="str">
        <v>United States of America</v>
      </c>
      <c r="C125" t="str">
        <v>Carretera</v>
      </c>
      <c r="D125">
        <v>2996</v>
      </c>
      <c r="E125">
        <v>3</v>
      </c>
      <c r="F125">
        <v>2.1</v>
      </c>
      <c r="G125">
        <v>7</v>
      </c>
      <c r="H125">
        <v>20972</v>
      </c>
      <c r="I125">
        <v>2936.08</v>
      </c>
      <c r="J125">
        <v>0.13999999999999999</v>
      </c>
      <c r="K125">
        <v>18035.919999999998</v>
      </c>
      <c r="L125">
        <v>8988</v>
      </c>
      <c r="M125">
        <v>11984</v>
      </c>
      <c r="N125">
        <v>41548</v>
      </c>
      <c r="O125">
        <v>10</v>
      </c>
      <c r="P125" t="str">
        <v>October</v>
      </c>
      <c r="Q125" t="str">
        <v>2013</v>
      </c>
    </row>
    <row r="126" spans="1:17" x14ac:dyDescent="0.3">
      <c r="A126" t="str">
        <v>Government</v>
      </c>
      <c r="B126" t="str">
        <v>United States of America</v>
      </c>
      <c r="C126" t="str">
        <v>Montana</v>
      </c>
      <c r="D126">
        <v>2996</v>
      </c>
      <c r="E126">
        <v>5</v>
      </c>
      <c r="F126">
        <v>3.5</v>
      </c>
      <c r="G126">
        <v>7</v>
      </c>
      <c r="H126">
        <v>20972</v>
      </c>
      <c r="I126">
        <v>2936.08</v>
      </c>
      <c r="J126">
        <v>0.13999999999999999</v>
      </c>
      <c r="K126">
        <v>18035.919999999998</v>
      </c>
      <c r="L126">
        <v>14980</v>
      </c>
      <c r="M126">
        <v>5992</v>
      </c>
      <c r="N126">
        <v>41548</v>
      </c>
      <c r="O126">
        <v>10</v>
      </c>
      <c r="P126" t="str">
        <v>October</v>
      </c>
      <c r="Q126" t="str">
        <v>2013</v>
      </c>
    </row>
    <row r="127" spans="1:17" x14ac:dyDescent="0.3">
      <c r="A127" t="str">
        <v>Midmarket</v>
      </c>
      <c r="B127" t="str">
        <v>Canada</v>
      </c>
      <c r="C127" t="str">
        <v>Carretera</v>
      </c>
      <c r="D127">
        <v>1560</v>
      </c>
      <c r="E127">
        <v>3</v>
      </c>
      <c r="F127">
        <v>2.1</v>
      </c>
      <c r="G127">
        <v>15</v>
      </c>
      <c r="H127">
        <v>23400</v>
      </c>
      <c r="I127">
        <v>2574</v>
      </c>
      <c r="J127">
        <v>0.11</v>
      </c>
      <c r="K127">
        <v>20826</v>
      </c>
      <c r="L127">
        <v>4680</v>
      </c>
      <c r="M127">
        <v>18720</v>
      </c>
      <c r="N127">
        <v>41579</v>
      </c>
      <c r="O127">
        <v>11</v>
      </c>
      <c r="P127" t="str">
        <v>November</v>
      </c>
      <c r="Q127" t="str">
        <v>2013</v>
      </c>
    </row>
    <row r="128" spans="1:17" x14ac:dyDescent="0.3">
      <c r="A128" t="str">
        <v>Midmarket</v>
      </c>
      <c r="B128" t="str">
        <v>Canada</v>
      </c>
      <c r="C128" t="str">
        <v>Amarilla</v>
      </c>
      <c r="D128">
        <v>1743</v>
      </c>
      <c r="E128">
        <v>260</v>
      </c>
      <c r="F128">
        <v>182</v>
      </c>
      <c r="G128">
        <v>15</v>
      </c>
      <c r="H128">
        <v>26145</v>
      </c>
      <c r="I128">
        <v>3660.3</v>
      </c>
      <c r="J128">
        <v>0.14000000000000001</v>
      </c>
      <c r="K128">
        <v>22484.7</v>
      </c>
      <c r="L128">
        <v>453180</v>
      </c>
      <c r="M128">
        <v>-427035</v>
      </c>
      <c r="N128">
        <v>41548</v>
      </c>
      <c r="O128">
        <v>10</v>
      </c>
      <c r="P128" t="str">
        <v>October</v>
      </c>
      <c r="Q128" t="str">
        <v>2013</v>
      </c>
    </row>
    <row r="129" spans="1:17" x14ac:dyDescent="0.3">
      <c r="A129" t="str">
        <v>Midmarket</v>
      </c>
      <c r="B129" t="str">
        <v>Canada</v>
      </c>
      <c r="C129" t="str">
        <v>Paseo</v>
      </c>
      <c r="D129">
        <v>1743</v>
      </c>
      <c r="E129">
        <v>10</v>
      </c>
      <c r="F129">
        <v>7</v>
      </c>
      <c r="G129">
        <v>15</v>
      </c>
      <c r="H129">
        <v>26145</v>
      </c>
      <c r="I129">
        <v>3660.3</v>
      </c>
      <c r="J129">
        <v>0.14000000000000001</v>
      </c>
      <c r="K129">
        <v>22484.7</v>
      </c>
      <c r="L129">
        <v>17430</v>
      </c>
      <c r="M129">
        <v>8715</v>
      </c>
      <c r="N129">
        <v>41548</v>
      </c>
      <c r="O129">
        <v>10</v>
      </c>
      <c r="P129" t="str">
        <v>October</v>
      </c>
      <c r="Q129" t="str">
        <v>2013</v>
      </c>
    </row>
    <row r="130" spans="1:17" x14ac:dyDescent="0.3">
      <c r="A130" t="str">
        <v>Midmarket</v>
      </c>
      <c r="B130" t="str">
        <v>Canada</v>
      </c>
      <c r="C130" t="str">
        <v>Paseo</v>
      </c>
      <c r="D130">
        <v>2152</v>
      </c>
      <c r="E130">
        <v>10</v>
      </c>
      <c r="F130">
        <v>7</v>
      </c>
      <c r="G130">
        <v>15</v>
      </c>
      <c r="H130">
        <v>32280</v>
      </c>
      <c r="I130">
        <v>0</v>
      </c>
      <c r="J130">
        <v>0</v>
      </c>
      <c r="K130">
        <v>32280</v>
      </c>
      <c r="L130">
        <v>21520</v>
      </c>
      <c r="M130">
        <v>10760</v>
      </c>
      <c r="N130">
        <v>41609</v>
      </c>
      <c r="O130">
        <v>12</v>
      </c>
      <c r="P130" t="str">
        <v>December</v>
      </c>
      <c r="Q130" t="str">
        <v>2013</v>
      </c>
    </row>
    <row r="131" spans="1:17" x14ac:dyDescent="0.3">
      <c r="A131" t="str">
        <v>Midmarket</v>
      </c>
      <c r="B131" t="str">
        <v>Canada</v>
      </c>
      <c r="C131" t="str">
        <v>Paseo</v>
      </c>
      <c r="D131">
        <v>2470</v>
      </c>
      <c r="E131">
        <v>10</v>
      </c>
      <c r="F131">
        <v>7</v>
      </c>
      <c r="G131">
        <v>15</v>
      </c>
      <c r="H131">
        <v>37050</v>
      </c>
      <c r="I131">
        <v>5187</v>
      </c>
      <c r="J131">
        <v>0.14000000000000001</v>
      </c>
      <c r="K131">
        <v>31863</v>
      </c>
      <c r="L131">
        <v>24700</v>
      </c>
      <c r="M131">
        <v>12350</v>
      </c>
      <c r="N131">
        <v>41518</v>
      </c>
      <c r="O131">
        <v>9</v>
      </c>
      <c r="P131" t="str">
        <v>September</v>
      </c>
      <c r="Q131" t="str">
        <v>2013</v>
      </c>
    </row>
    <row r="132" spans="1:17" x14ac:dyDescent="0.3">
      <c r="A132" t="str">
        <v>Midmarket</v>
      </c>
      <c r="B132" t="str">
        <v>France</v>
      </c>
      <c r="C132" t="str">
        <v>Amarilla</v>
      </c>
      <c r="D132">
        <v>321</v>
      </c>
      <c r="E132">
        <v>260</v>
      </c>
      <c r="F132">
        <v>182</v>
      </c>
      <c r="G132">
        <v>15</v>
      </c>
      <c r="H132">
        <v>4815</v>
      </c>
      <c r="I132">
        <v>48.15</v>
      </c>
      <c r="J132">
        <v>0.01</v>
      </c>
      <c r="K132">
        <v>4766.8500000000004</v>
      </c>
      <c r="L132">
        <v>83460</v>
      </c>
      <c r="M132">
        <v>-78645</v>
      </c>
      <c r="N132">
        <v>41579</v>
      </c>
      <c r="O132">
        <v>11</v>
      </c>
      <c r="P132" t="str">
        <v>November</v>
      </c>
      <c r="Q132" t="str">
        <v>2013</v>
      </c>
    </row>
    <row r="133" spans="1:17" x14ac:dyDescent="0.3">
      <c r="A133" t="str">
        <v>Midmarket</v>
      </c>
      <c r="B133" t="str">
        <v>France</v>
      </c>
      <c r="C133" t="str">
        <v>Paseo</v>
      </c>
      <c r="D133">
        <v>549</v>
      </c>
      <c r="E133">
        <v>10</v>
      </c>
      <c r="F133">
        <v>7</v>
      </c>
      <c r="G133">
        <v>15</v>
      </c>
      <c r="H133">
        <v>8235</v>
      </c>
      <c r="I133">
        <v>0</v>
      </c>
      <c r="J133">
        <v>0</v>
      </c>
      <c r="K133">
        <v>8235</v>
      </c>
      <c r="L133">
        <v>5490</v>
      </c>
      <c r="M133">
        <v>2745</v>
      </c>
      <c r="N133">
        <v>41518</v>
      </c>
      <c r="O133">
        <v>9</v>
      </c>
      <c r="P133" t="str">
        <v>September</v>
      </c>
      <c r="Q133" t="str">
        <v>2013</v>
      </c>
    </row>
    <row r="134" spans="1:17" x14ac:dyDescent="0.3">
      <c r="A134" t="str">
        <v>Midmarket</v>
      </c>
      <c r="B134" t="str">
        <v>France</v>
      </c>
      <c r="C134" t="str">
        <v>Paseo</v>
      </c>
      <c r="D134">
        <v>2167</v>
      </c>
      <c r="E134">
        <v>10</v>
      </c>
      <c r="F134">
        <v>7</v>
      </c>
      <c r="G134">
        <v>15</v>
      </c>
      <c r="H134">
        <v>32505</v>
      </c>
      <c r="I134">
        <v>3250.5</v>
      </c>
      <c r="J134">
        <v>0.1</v>
      </c>
      <c r="K134">
        <v>29254.5</v>
      </c>
      <c r="L134">
        <v>21670</v>
      </c>
      <c r="M134">
        <v>10835</v>
      </c>
      <c r="N134">
        <v>41548</v>
      </c>
      <c r="O134">
        <v>10</v>
      </c>
      <c r="P134" t="str">
        <v>October</v>
      </c>
      <c r="Q134" t="str">
        <v>2013</v>
      </c>
    </row>
    <row r="135" spans="1:17" x14ac:dyDescent="0.3">
      <c r="A135" t="str">
        <v>Midmarket</v>
      </c>
      <c r="B135" t="str">
        <v>France</v>
      </c>
      <c r="C135" t="str">
        <v>VTT</v>
      </c>
      <c r="D135">
        <v>2167</v>
      </c>
      <c r="E135">
        <v>250</v>
      </c>
      <c r="F135">
        <v>175</v>
      </c>
      <c r="G135">
        <v>15</v>
      </c>
      <c r="H135">
        <v>32505</v>
      </c>
      <c r="I135">
        <v>3250.5</v>
      </c>
      <c r="J135">
        <v>0.1</v>
      </c>
      <c r="K135">
        <v>29254.5</v>
      </c>
      <c r="L135">
        <v>541750</v>
      </c>
      <c r="M135">
        <v>-509245</v>
      </c>
      <c r="N135">
        <v>41548</v>
      </c>
      <c r="O135">
        <v>10</v>
      </c>
      <c r="P135" t="str">
        <v>October</v>
      </c>
      <c r="Q135" t="str">
        <v>2013</v>
      </c>
    </row>
    <row r="136" spans="1:17" x14ac:dyDescent="0.3">
      <c r="A136" t="str">
        <v>Midmarket</v>
      </c>
      <c r="B136" t="str">
        <v>France</v>
      </c>
      <c r="C136" t="str">
        <v>Paseo</v>
      </c>
      <c r="D136">
        <v>2261</v>
      </c>
      <c r="E136">
        <v>10</v>
      </c>
      <c r="F136">
        <v>7</v>
      </c>
      <c r="G136">
        <v>15</v>
      </c>
      <c r="H136">
        <v>33915</v>
      </c>
      <c r="I136">
        <v>1356.6</v>
      </c>
      <c r="J136">
        <v>3.9999999999999994E-2</v>
      </c>
      <c r="K136">
        <v>32558.400000000001</v>
      </c>
      <c r="L136">
        <v>22610</v>
      </c>
      <c r="M136">
        <v>11305</v>
      </c>
      <c r="N136">
        <v>41609</v>
      </c>
      <c r="O136">
        <v>12</v>
      </c>
      <c r="P136" t="str">
        <v>December</v>
      </c>
      <c r="Q136" t="str">
        <v>2013</v>
      </c>
    </row>
    <row r="137" spans="1:17" x14ac:dyDescent="0.3">
      <c r="A137" t="str">
        <v>Midmarket</v>
      </c>
      <c r="B137" t="str">
        <v>Germany</v>
      </c>
      <c r="C137" t="str">
        <v>Velo</v>
      </c>
      <c r="D137">
        <v>660</v>
      </c>
      <c r="E137">
        <v>120</v>
      </c>
      <c r="F137">
        <v>84</v>
      </c>
      <c r="G137">
        <v>15</v>
      </c>
      <c r="H137">
        <v>9900</v>
      </c>
      <c r="I137">
        <v>1287</v>
      </c>
      <c r="J137">
        <v>0.13</v>
      </c>
      <c r="K137">
        <v>8613</v>
      </c>
      <c r="L137">
        <v>79200</v>
      </c>
      <c r="M137">
        <v>-69300</v>
      </c>
      <c r="N137">
        <v>41518</v>
      </c>
      <c r="O137">
        <v>9</v>
      </c>
      <c r="P137" t="str">
        <v>September</v>
      </c>
      <c r="Q137" t="str">
        <v>2013</v>
      </c>
    </row>
    <row r="138" spans="1:17" x14ac:dyDescent="0.3">
      <c r="A138" t="str">
        <v>Midmarket</v>
      </c>
      <c r="B138" t="str">
        <v>Germany</v>
      </c>
      <c r="C138" t="str">
        <v>Amarilla</v>
      </c>
      <c r="D138">
        <v>970</v>
      </c>
      <c r="E138">
        <v>260</v>
      </c>
      <c r="F138">
        <v>182</v>
      </c>
      <c r="G138">
        <v>15</v>
      </c>
      <c r="H138">
        <v>14550</v>
      </c>
      <c r="I138">
        <v>1309.5</v>
      </c>
      <c r="J138">
        <v>0.09</v>
      </c>
      <c r="K138">
        <v>13240.5</v>
      </c>
      <c r="L138">
        <v>252200</v>
      </c>
      <c r="M138">
        <v>-237650</v>
      </c>
      <c r="N138">
        <v>41579</v>
      </c>
      <c r="O138">
        <v>11</v>
      </c>
      <c r="P138" t="str">
        <v>November</v>
      </c>
      <c r="Q138" t="str">
        <v>2013</v>
      </c>
    </row>
    <row r="139" spans="1:17" x14ac:dyDescent="0.3">
      <c r="A139" t="str">
        <v>Midmarket</v>
      </c>
      <c r="B139" t="str">
        <v>Germany</v>
      </c>
      <c r="C139" t="str">
        <v>Paseo</v>
      </c>
      <c r="D139">
        <v>1945</v>
      </c>
      <c r="E139">
        <v>10</v>
      </c>
      <c r="F139">
        <v>7</v>
      </c>
      <c r="G139">
        <v>15</v>
      </c>
      <c r="H139">
        <v>29175</v>
      </c>
      <c r="I139">
        <v>875.25</v>
      </c>
      <c r="J139">
        <v>0.03</v>
      </c>
      <c r="K139">
        <v>28299.75</v>
      </c>
      <c r="L139">
        <v>19450</v>
      </c>
      <c r="M139">
        <v>9725</v>
      </c>
      <c r="N139">
        <v>41548</v>
      </c>
      <c r="O139">
        <v>10</v>
      </c>
      <c r="P139" t="str">
        <v>October</v>
      </c>
      <c r="Q139" t="str">
        <v>2013</v>
      </c>
    </row>
    <row r="140" spans="1:17" x14ac:dyDescent="0.3">
      <c r="A140" t="str">
        <v>Midmarket</v>
      </c>
      <c r="B140" t="str">
        <v>Germany</v>
      </c>
      <c r="C140" t="str">
        <v>VTT</v>
      </c>
      <c r="D140">
        <v>1945</v>
      </c>
      <c r="E140">
        <v>250</v>
      </c>
      <c r="F140">
        <v>175</v>
      </c>
      <c r="G140">
        <v>15</v>
      </c>
      <c r="H140">
        <v>29175</v>
      </c>
      <c r="I140">
        <v>875.25</v>
      </c>
      <c r="J140">
        <v>0.03</v>
      </c>
      <c r="K140">
        <v>28299.75</v>
      </c>
      <c r="L140">
        <v>486250</v>
      </c>
      <c r="M140">
        <v>-457075</v>
      </c>
      <c r="N140">
        <v>41548</v>
      </c>
      <c r="O140">
        <v>10</v>
      </c>
      <c r="P140" t="str">
        <v>October</v>
      </c>
      <c r="Q140" t="str">
        <v>2013</v>
      </c>
    </row>
    <row r="141" spans="1:17" x14ac:dyDescent="0.3">
      <c r="A141" t="str">
        <v>Midmarket</v>
      </c>
      <c r="B141" t="str">
        <v>Germany</v>
      </c>
      <c r="C141" t="str">
        <v>Paseo</v>
      </c>
      <c r="D141">
        <v>2116</v>
      </c>
      <c r="E141">
        <v>10</v>
      </c>
      <c r="F141">
        <v>7</v>
      </c>
      <c r="G141">
        <v>15</v>
      </c>
      <c r="H141">
        <v>31740</v>
      </c>
      <c r="I141">
        <v>1587</v>
      </c>
      <c r="J141">
        <v>0.05</v>
      </c>
      <c r="K141">
        <v>30153</v>
      </c>
      <c r="L141">
        <v>21160</v>
      </c>
      <c r="M141">
        <v>10580</v>
      </c>
      <c r="N141">
        <v>41609</v>
      </c>
      <c r="O141">
        <v>12</v>
      </c>
      <c r="P141" t="str">
        <v>December</v>
      </c>
      <c r="Q141" t="str">
        <v>2013</v>
      </c>
    </row>
    <row r="142" spans="1:17" x14ac:dyDescent="0.3">
      <c r="A142" t="str">
        <v>Midmarket</v>
      </c>
      <c r="B142" t="str">
        <v>Mexico</v>
      </c>
      <c r="C142" t="str">
        <v>Paseo</v>
      </c>
      <c r="D142">
        <v>380</v>
      </c>
      <c r="E142">
        <v>10</v>
      </c>
      <c r="F142">
        <v>7</v>
      </c>
      <c r="G142">
        <v>15</v>
      </c>
      <c r="H142">
        <v>5700</v>
      </c>
      <c r="I142">
        <v>684</v>
      </c>
      <c r="J142">
        <v>0.12</v>
      </c>
      <c r="K142">
        <v>5016</v>
      </c>
      <c r="L142">
        <v>3800</v>
      </c>
      <c r="M142">
        <v>1900</v>
      </c>
      <c r="N142">
        <v>41609</v>
      </c>
      <c r="O142">
        <v>12</v>
      </c>
      <c r="P142" t="str">
        <v>December</v>
      </c>
      <c r="Q142" t="str">
        <v>2013</v>
      </c>
    </row>
    <row r="143" spans="1:17" x14ac:dyDescent="0.3">
      <c r="A143" t="str">
        <v>Midmarket</v>
      </c>
      <c r="B143" t="str">
        <v>Mexico</v>
      </c>
      <c r="C143" t="str">
        <v>Velo</v>
      </c>
      <c r="D143">
        <v>655</v>
      </c>
      <c r="E143">
        <v>120</v>
      </c>
      <c r="F143">
        <v>84</v>
      </c>
      <c r="G143">
        <v>15</v>
      </c>
      <c r="H143">
        <v>9825</v>
      </c>
      <c r="I143">
        <v>1080.75</v>
      </c>
      <c r="J143">
        <v>0.11</v>
      </c>
      <c r="K143">
        <v>8744.25</v>
      </c>
      <c r="L143">
        <v>78600</v>
      </c>
      <c r="M143">
        <v>-68775</v>
      </c>
      <c r="N143">
        <v>41518</v>
      </c>
      <c r="O143">
        <v>9</v>
      </c>
      <c r="P143" t="str">
        <v>September</v>
      </c>
      <c r="Q143" t="str">
        <v>2013</v>
      </c>
    </row>
    <row r="144" spans="1:17" x14ac:dyDescent="0.3">
      <c r="A144" t="str">
        <v>Midmarket</v>
      </c>
      <c r="B144" t="str">
        <v>Mexico</v>
      </c>
      <c r="C144" t="str">
        <v>Paseo</v>
      </c>
      <c r="D144">
        <v>1514</v>
      </c>
      <c r="E144">
        <v>10</v>
      </c>
      <c r="F144">
        <v>7</v>
      </c>
      <c r="G144">
        <v>15</v>
      </c>
      <c r="H144">
        <v>22710</v>
      </c>
      <c r="I144">
        <v>908.4</v>
      </c>
      <c r="J144">
        <v>0.04</v>
      </c>
      <c r="K144">
        <v>21801.599999999999</v>
      </c>
      <c r="L144">
        <v>15140</v>
      </c>
      <c r="M144">
        <v>7570</v>
      </c>
      <c r="N144">
        <v>41548</v>
      </c>
      <c r="O144">
        <v>10</v>
      </c>
      <c r="P144" t="str">
        <v>October</v>
      </c>
      <c r="Q144" t="str">
        <v>2013</v>
      </c>
    </row>
    <row r="145" spans="1:17" x14ac:dyDescent="0.3">
      <c r="A145" t="str">
        <v>Midmarket</v>
      </c>
      <c r="B145" t="str">
        <v>Mexico</v>
      </c>
      <c r="C145" t="str">
        <v>VTT</v>
      </c>
      <c r="D145">
        <v>1514</v>
      </c>
      <c r="E145">
        <v>250</v>
      </c>
      <c r="F145">
        <v>175</v>
      </c>
      <c r="G145">
        <v>15</v>
      </c>
      <c r="H145">
        <v>22710</v>
      </c>
      <c r="I145">
        <v>908.4</v>
      </c>
      <c r="J145">
        <v>0.04</v>
      </c>
      <c r="K145">
        <v>21801.599999999999</v>
      </c>
      <c r="L145">
        <v>378500</v>
      </c>
      <c r="M145">
        <v>-355790</v>
      </c>
      <c r="N145">
        <v>41548</v>
      </c>
      <c r="O145">
        <v>10</v>
      </c>
      <c r="P145" t="str">
        <v>October</v>
      </c>
      <c r="Q145" t="str">
        <v>2013</v>
      </c>
    </row>
    <row r="146" spans="1:17" x14ac:dyDescent="0.3">
      <c r="A146" t="str">
        <v>Midmarket</v>
      </c>
      <c r="B146" t="str">
        <v>Mexico</v>
      </c>
      <c r="C146" t="str">
        <v>Amarilla</v>
      </c>
      <c r="D146">
        <v>1870</v>
      </c>
      <c r="E146">
        <v>260</v>
      </c>
      <c r="F146">
        <v>182</v>
      </c>
      <c r="G146">
        <v>15</v>
      </c>
      <c r="H146">
        <v>28050</v>
      </c>
      <c r="I146">
        <v>3927</v>
      </c>
      <c r="J146">
        <v>0.14000000000000001</v>
      </c>
      <c r="K146">
        <v>24123</v>
      </c>
      <c r="L146">
        <v>486200</v>
      </c>
      <c r="M146">
        <v>-458150</v>
      </c>
      <c r="N146">
        <v>41579</v>
      </c>
      <c r="O146">
        <v>11</v>
      </c>
      <c r="P146" t="str">
        <v>November</v>
      </c>
      <c r="Q146" t="str">
        <v>2013</v>
      </c>
    </row>
    <row r="147" spans="1:17" x14ac:dyDescent="0.3">
      <c r="A147" t="str">
        <v>Midmarket</v>
      </c>
      <c r="B147" t="str">
        <v>United States of America</v>
      </c>
      <c r="C147" t="str">
        <v>Amarilla</v>
      </c>
      <c r="D147">
        <v>671</v>
      </c>
      <c r="E147">
        <v>260</v>
      </c>
      <c r="F147">
        <v>182</v>
      </c>
      <c r="G147">
        <v>15</v>
      </c>
      <c r="H147">
        <v>10065</v>
      </c>
      <c r="I147">
        <v>402.6</v>
      </c>
      <c r="J147">
        <v>0.04</v>
      </c>
      <c r="K147">
        <v>9662.4</v>
      </c>
      <c r="L147">
        <v>174460</v>
      </c>
      <c r="M147">
        <v>-164395</v>
      </c>
      <c r="N147">
        <v>41548</v>
      </c>
      <c r="O147">
        <v>10</v>
      </c>
      <c r="P147" t="str">
        <v>October</v>
      </c>
      <c r="Q147" t="str">
        <v>2013</v>
      </c>
    </row>
    <row r="148" spans="1:17" x14ac:dyDescent="0.3">
      <c r="A148" t="str">
        <v>Midmarket</v>
      </c>
      <c r="B148" t="str">
        <v>United States of America</v>
      </c>
      <c r="C148" t="str">
        <v>Paseo</v>
      </c>
      <c r="D148">
        <v>671</v>
      </c>
      <c r="E148">
        <v>10</v>
      </c>
      <c r="F148">
        <v>7</v>
      </c>
      <c r="G148">
        <v>15</v>
      </c>
      <c r="H148">
        <v>10065</v>
      </c>
      <c r="I148">
        <v>402.6</v>
      </c>
      <c r="J148">
        <v>0.04</v>
      </c>
      <c r="K148">
        <v>9662.4</v>
      </c>
      <c r="L148">
        <v>6710</v>
      </c>
      <c r="M148">
        <v>3355</v>
      </c>
      <c r="N148">
        <v>41548</v>
      </c>
      <c r="O148">
        <v>10</v>
      </c>
      <c r="P148" t="str">
        <v>October</v>
      </c>
      <c r="Q148" t="str">
        <v>2013</v>
      </c>
    </row>
    <row r="149" spans="1:17" x14ac:dyDescent="0.3">
      <c r="A149" t="str">
        <v>Midmarket</v>
      </c>
      <c r="B149" t="str">
        <v>United States of America</v>
      </c>
      <c r="C149" t="str">
        <v>Paseo</v>
      </c>
      <c r="D149">
        <v>1925</v>
      </c>
      <c r="E149">
        <v>10</v>
      </c>
      <c r="F149">
        <v>7</v>
      </c>
      <c r="G149">
        <v>15</v>
      </c>
      <c r="H149">
        <v>28875</v>
      </c>
      <c r="I149">
        <v>577.5</v>
      </c>
      <c r="J149">
        <v>0.02</v>
      </c>
      <c r="K149">
        <v>28297.5</v>
      </c>
      <c r="L149">
        <v>19250</v>
      </c>
      <c r="M149">
        <v>9625</v>
      </c>
      <c r="N149">
        <v>41609</v>
      </c>
      <c r="O149">
        <v>12</v>
      </c>
      <c r="P149" t="str">
        <v>December</v>
      </c>
      <c r="Q149" t="str">
        <v>2013</v>
      </c>
    </row>
    <row r="150" spans="1:17" x14ac:dyDescent="0.3">
      <c r="A150" t="str">
        <v>Midmarket</v>
      </c>
      <c r="B150" t="str">
        <v>United States of America</v>
      </c>
      <c r="C150" t="str">
        <v>Amarilla</v>
      </c>
      <c r="D150">
        <v>2548</v>
      </c>
      <c r="E150">
        <v>260</v>
      </c>
      <c r="F150">
        <v>182</v>
      </c>
      <c r="G150">
        <v>15</v>
      </c>
      <c r="H150">
        <v>38220</v>
      </c>
      <c r="I150">
        <v>4586.3999999999996</v>
      </c>
      <c r="J150">
        <v>0.12</v>
      </c>
      <c r="K150">
        <v>33633.599999999999</v>
      </c>
      <c r="L150">
        <v>662480</v>
      </c>
      <c r="M150">
        <v>-624260</v>
      </c>
      <c r="N150">
        <v>41579</v>
      </c>
      <c r="O150">
        <v>11</v>
      </c>
      <c r="P150" t="str">
        <v>November</v>
      </c>
      <c r="Q150" t="str">
        <v>2013</v>
      </c>
    </row>
    <row r="151" spans="1:17" x14ac:dyDescent="0.3">
      <c r="A151" t="str">
        <v>Midmarket</v>
      </c>
      <c r="B151" t="str">
        <v>United States of America</v>
      </c>
      <c r="C151" t="str">
        <v>Paseo</v>
      </c>
      <c r="D151">
        <v>2931</v>
      </c>
      <c r="E151">
        <v>10</v>
      </c>
      <c r="F151">
        <v>7</v>
      </c>
      <c r="G151">
        <v>15</v>
      </c>
      <c r="H151">
        <v>43965</v>
      </c>
      <c r="I151">
        <v>3077.55</v>
      </c>
      <c r="J151">
        <v>7.0000000000000007E-2</v>
      </c>
      <c r="K151">
        <v>40887.449999999997</v>
      </c>
      <c r="L151">
        <v>29310</v>
      </c>
      <c r="M151">
        <v>14655</v>
      </c>
      <c r="N151">
        <v>41518</v>
      </c>
      <c r="O151">
        <v>9</v>
      </c>
      <c r="P151" t="str">
        <v>September</v>
      </c>
      <c r="Q151" t="str">
        <v>2013</v>
      </c>
    </row>
    <row r="152" spans="1:17" x14ac:dyDescent="0.3">
      <c r="A152" t="str">
        <v>Small Business</v>
      </c>
      <c r="B152" t="str">
        <v>Canada</v>
      </c>
      <c r="C152" t="str">
        <v>Velo</v>
      </c>
      <c r="D152">
        <v>269</v>
      </c>
      <c r="E152">
        <v>120</v>
      </c>
      <c r="F152">
        <v>84</v>
      </c>
      <c r="G152">
        <v>300</v>
      </c>
      <c r="H152">
        <v>80700</v>
      </c>
      <c r="I152">
        <v>11298</v>
      </c>
      <c r="J152">
        <v>0.14000000000000001</v>
      </c>
      <c r="K152">
        <v>69402</v>
      </c>
      <c r="L152">
        <v>32280</v>
      </c>
      <c r="M152">
        <v>48420</v>
      </c>
      <c r="N152">
        <v>41548</v>
      </c>
      <c r="O152">
        <v>10</v>
      </c>
      <c r="P152" t="str">
        <v>October</v>
      </c>
      <c r="Q152" t="str">
        <v>2013</v>
      </c>
    </row>
    <row r="153" spans="1:17" x14ac:dyDescent="0.3">
      <c r="A153" t="str">
        <v>Small Business</v>
      </c>
      <c r="B153" t="str">
        <v>Canada</v>
      </c>
      <c r="C153" t="str">
        <v>VTT</v>
      </c>
      <c r="D153">
        <v>269</v>
      </c>
      <c r="E153">
        <v>250</v>
      </c>
      <c r="F153">
        <v>175</v>
      </c>
      <c r="G153">
        <v>300</v>
      </c>
      <c r="H153">
        <v>80700</v>
      </c>
      <c r="I153">
        <v>11298</v>
      </c>
      <c r="J153">
        <v>0.14000000000000001</v>
      </c>
      <c r="K153">
        <v>69402</v>
      </c>
      <c r="L153">
        <v>67250</v>
      </c>
      <c r="M153">
        <v>13450</v>
      </c>
      <c r="N153">
        <v>41548</v>
      </c>
      <c r="O153">
        <v>10</v>
      </c>
      <c r="P153" t="str">
        <v>October</v>
      </c>
      <c r="Q153" t="str">
        <v>2013</v>
      </c>
    </row>
    <row r="154" spans="1:17" x14ac:dyDescent="0.3">
      <c r="A154" t="str">
        <v>Small Business</v>
      </c>
      <c r="B154" t="str">
        <v>Canada</v>
      </c>
      <c r="C154" t="str">
        <v>Montana</v>
      </c>
      <c r="D154">
        <v>1283</v>
      </c>
      <c r="E154">
        <v>5</v>
      </c>
      <c r="F154">
        <v>3.5</v>
      </c>
      <c r="G154">
        <v>300</v>
      </c>
      <c r="H154">
        <v>384900</v>
      </c>
      <c r="I154">
        <v>30792</v>
      </c>
      <c r="J154">
        <v>0.08</v>
      </c>
      <c r="K154">
        <v>354108</v>
      </c>
      <c r="L154">
        <v>6415</v>
      </c>
      <c r="M154">
        <v>378485</v>
      </c>
      <c r="N154">
        <v>41518</v>
      </c>
      <c r="O154">
        <v>9</v>
      </c>
      <c r="P154" t="str">
        <v>September</v>
      </c>
      <c r="Q154" t="str">
        <v>2013</v>
      </c>
    </row>
    <row r="155" spans="1:17" x14ac:dyDescent="0.3">
      <c r="A155" t="str">
        <v>Small Business</v>
      </c>
      <c r="B155" t="str">
        <v>Canada</v>
      </c>
      <c r="C155" t="str">
        <v>Paseo</v>
      </c>
      <c r="D155">
        <v>1404</v>
      </c>
      <c r="E155">
        <v>10</v>
      </c>
      <c r="F155">
        <v>7</v>
      </c>
      <c r="G155">
        <v>300</v>
      </c>
      <c r="H155">
        <v>421200</v>
      </c>
      <c r="I155">
        <v>29484</v>
      </c>
      <c r="J155">
        <v>7.0000000000000007E-2</v>
      </c>
      <c r="K155">
        <v>391716</v>
      </c>
      <c r="L155">
        <v>14040</v>
      </c>
      <c r="M155">
        <v>407160</v>
      </c>
      <c r="N155">
        <v>41579</v>
      </c>
      <c r="O155">
        <v>11</v>
      </c>
      <c r="P155" t="str">
        <v>November</v>
      </c>
      <c r="Q155" t="str">
        <v>2013</v>
      </c>
    </row>
    <row r="156" spans="1:17" x14ac:dyDescent="0.3">
      <c r="A156" t="str">
        <v>Small Business</v>
      </c>
      <c r="B156" t="str">
        <v>Canada</v>
      </c>
      <c r="C156" t="str">
        <v>VTT</v>
      </c>
      <c r="D156">
        <v>2436</v>
      </c>
      <c r="E156">
        <v>250</v>
      </c>
      <c r="F156">
        <v>175</v>
      </c>
      <c r="G156">
        <v>300</v>
      </c>
      <c r="H156">
        <v>730800</v>
      </c>
      <c r="I156">
        <v>43848</v>
      </c>
      <c r="J156">
        <v>0.06</v>
      </c>
      <c r="K156">
        <v>686952</v>
      </c>
      <c r="L156">
        <v>609000</v>
      </c>
      <c r="M156">
        <v>121800</v>
      </c>
      <c r="N156">
        <v>41609</v>
      </c>
      <c r="O156">
        <v>12</v>
      </c>
      <c r="P156" t="str">
        <v>December</v>
      </c>
      <c r="Q156" t="str">
        <v>2013</v>
      </c>
    </row>
    <row r="157" spans="1:17" x14ac:dyDescent="0.3">
      <c r="A157" t="str">
        <v>Small Business</v>
      </c>
      <c r="B157" t="str">
        <v>France</v>
      </c>
      <c r="C157" t="str">
        <v>Montana</v>
      </c>
      <c r="D157">
        <v>322</v>
      </c>
      <c r="E157">
        <v>5</v>
      </c>
      <c r="F157">
        <v>3.5</v>
      </c>
      <c r="G157">
        <v>300</v>
      </c>
      <c r="H157">
        <v>96600</v>
      </c>
      <c r="I157">
        <v>8694</v>
      </c>
      <c r="J157">
        <v>0.09</v>
      </c>
      <c r="K157">
        <v>87906</v>
      </c>
      <c r="L157">
        <v>1610</v>
      </c>
      <c r="M157">
        <v>94990</v>
      </c>
      <c r="N157">
        <v>41518</v>
      </c>
      <c r="O157">
        <v>9</v>
      </c>
      <c r="P157" t="str">
        <v>September</v>
      </c>
      <c r="Q157" t="str">
        <v>2013</v>
      </c>
    </row>
    <row r="158" spans="1:17" x14ac:dyDescent="0.3">
      <c r="A158" t="str">
        <v>Small Business</v>
      </c>
      <c r="B158" t="str">
        <v>France</v>
      </c>
      <c r="C158" t="str">
        <v>Velo</v>
      </c>
      <c r="D158">
        <v>386</v>
      </c>
      <c r="E158">
        <v>120</v>
      </c>
      <c r="F158">
        <v>84</v>
      </c>
      <c r="G158">
        <v>300</v>
      </c>
      <c r="H158">
        <v>115800</v>
      </c>
      <c r="I158">
        <v>9264</v>
      </c>
      <c r="J158">
        <v>0.08</v>
      </c>
      <c r="K158">
        <v>106536</v>
      </c>
      <c r="L158">
        <v>46320</v>
      </c>
      <c r="M158">
        <v>69480</v>
      </c>
      <c r="N158">
        <v>41579</v>
      </c>
      <c r="O158">
        <v>11</v>
      </c>
      <c r="P158" t="str">
        <v>November</v>
      </c>
      <c r="Q158" t="str">
        <v>2013</v>
      </c>
    </row>
    <row r="159" spans="1:17" x14ac:dyDescent="0.3">
      <c r="A159" t="str">
        <v>Small Business</v>
      </c>
      <c r="B159" t="str">
        <v>France</v>
      </c>
      <c r="C159" t="str">
        <v>Montana</v>
      </c>
      <c r="D159">
        <v>1186</v>
      </c>
      <c r="E159">
        <v>5</v>
      </c>
      <c r="F159">
        <v>3.5</v>
      </c>
      <c r="G159">
        <v>300</v>
      </c>
      <c r="H159">
        <v>355800</v>
      </c>
      <c r="I159">
        <v>42696</v>
      </c>
      <c r="J159">
        <v>0.12</v>
      </c>
      <c r="K159">
        <v>313104</v>
      </c>
      <c r="L159">
        <v>5930</v>
      </c>
      <c r="M159">
        <v>349870</v>
      </c>
      <c r="N159">
        <v>41609</v>
      </c>
      <c r="O159">
        <v>12</v>
      </c>
      <c r="P159" t="str">
        <v>December</v>
      </c>
      <c r="Q159" t="str">
        <v>2013</v>
      </c>
    </row>
    <row r="160" spans="1:17" x14ac:dyDescent="0.3">
      <c r="A160" t="str">
        <v>Small Business</v>
      </c>
      <c r="B160" t="str">
        <v>France</v>
      </c>
      <c r="C160" t="str">
        <v>Velo</v>
      </c>
      <c r="D160">
        <v>1221</v>
      </c>
      <c r="E160">
        <v>120</v>
      </c>
      <c r="F160">
        <v>84</v>
      </c>
      <c r="G160">
        <v>300</v>
      </c>
      <c r="H160">
        <v>366300</v>
      </c>
      <c r="I160">
        <v>21978</v>
      </c>
      <c r="J160">
        <v>0.06</v>
      </c>
      <c r="K160">
        <v>344322</v>
      </c>
      <c r="L160">
        <v>146520</v>
      </c>
      <c r="M160">
        <v>219780</v>
      </c>
      <c r="N160">
        <v>41548</v>
      </c>
      <c r="O160">
        <v>10</v>
      </c>
      <c r="P160" t="str">
        <v>October</v>
      </c>
      <c r="Q160" t="str">
        <v>2013</v>
      </c>
    </row>
    <row r="161" spans="1:17" x14ac:dyDescent="0.3">
      <c r="A161" t="str">
        <v>Small Business</v>
      </c>
      <c r="B161" t="str">
        <v>France</v>
      </c>
      <c r="C161" t="str">
        <v>VTT</v>
      </c>
      <c r="D161">
        <v>1221</v>
      </c>
      <c r="E161">
        <v>250</v>
      </c>
      <c r="F161">
        <v>175</v>
      </c>
      <c r="G161">
        <v>300</v>
      </c>
      <c r="H161">
        <v>366300</v>
      </c>
      <c r="I161">
        <v>21978</v>
      </c>
      <c r="J161">
        <v>0.06</v>
      </c>
      <c r="K161">
        <v>344322</v>
      </c>
      <c r="L161">
        <v>305250</v>
      </c>
      <c r="M161">
        <v>61050</v>
      </c>
      <c r="N161">
        <v>41548</v>
      </c>
      <c r="O161">
        <v>10</v>
      </c>
      <c r="P161" t="str">
        <v>October</v>
      </c>
      <c r="Q161" t="str">
        <v>2013</v>
      </c>
    </row>
    <row r="162" spans="1:17" x14ac:dyDescent="0.3">
      <c r="A162" t="str">
        <v>Small Business</v>
      </c>
      <c r="B162" t="str">
        <v>Germany</v>
      </c>
      <c r="C162" t="str">
        <v>Carretera</v>
      </c>
      <c r="D162">
        <v>214</v>
      </c>
      <c r="E162">
        <v>3</v>
      </c>
      <c r="F162">
        <v>2.1</v>
      </c>
      <c r="G162">
        <v>300</v>
      </c>
      <c r="H162">
        <v>64200</v>
      </c>
      <c r="I162">
        <v>1284</v>
      </c>
      <c r="J162">
        <v>0.02</v>
      </c>
      <c r="K162">
        <v>62916</v>
      </c>
      <c r="L162">
        <v>642</v>
      </c>
      <c r="M162">
        <v>63558</v>
      </c>
      <c r="N162">
        <v>41548</v>
      </c>
      <c r="O162">
        <v>10</v>
      </c>
      <c r="P162" t="str">
        <v>October</v>
      </c>
      <c r="Q162" t="str">
        <v>2013</v>
      </c>
    </row>
    <row r="163" spans="1:17" x14ac:dyDescent="0.3">
      <c r="A163" t="str">
        <v>Small Business</v>
      </c>
      <c r="B163" t="str">
        <v>Germany</v>
      </c>
      <c r="C163" t="str">
        <v>VTT</v>
      </c>
      <c r="D163">
        <v>214</v>
      </c>
      <c r="E163">
        <v>250</v>
      </c>
      <c r="F163">
        <v>175</v>
      </c>
      <c r="G163">
        <v>300</v>
      </c>
      <c r="H163">
        <v>64200</v>
      </c>
      <c r="I163">
        <v>1284</v>
      </c>
      <c r="J163">
        <v>0.02</v>
      </c>
      <c r="K163">
        <v>62916</v>
      </c>
      <c r="L163">
        <v>53500</v>
      </c>
      <c r="M163">
        <v>10700</v>
      </c>
      <c r="N163">
        <v>41548</v>
      </c>
      <c r="O163">
        <v>10</v>
      </c>
      <c r="P163" t="str">
        <v>October</v>
      </c>
      <c r="Q163" t="str">
        <v>2013</v>
      </c>
    </row>
    <row r="164" spans="1:17" x14ac:dyDescent="0.3">
      <c r="A164" t="str">
        <v>Small Business</v>
      </c>
      <c r="B164" t="str">
        <v>Germany</v>
      </c>
      <c r="C164" t="str">
        <v>Montana</v>
      </c>
      <c r="D164">
        <v>334</v>
      </c>
      <c r="E164">
        <v>5</v>
      </c>
      <c r="F164">
        <v>3.5</v>
      </c>
      <c r="G164">
        <v>300</v>
      </c>
      <c r="H164">
        <v>100200</v>
      </c>
      <c r="I164">
        <v>9018</v>
      </c>
      <c r="J164">
        <v>0.09</v>
      </c>
      <c r="K164">
        <v>91182</v>
      </c>
      <c r="L164">
        <v>1670</v>
      </c>
      <c r="M164">
        <v>98530</v>
      </c>
      <c r="N164">
        <v>41609</v>
      </c>
      <c r="O164">
        <v>12</v>
      </c>
      <c r="P164" t="str">
        <v>December</v>
      </c>
      <c r="Q164" t="str">
        <v>2013</v>
      </c>
    </row>
    <row r="165" spans="1:17" x14ac:dyDescent="0.3">
      <c r="A165" t="str">
        <v>Small Business</v>
      </c>
      <c r="B165" t="str">
        <v>Germany</v>
      </c>
      <c r="C165" t="str">
        <v>Paseo</v>
      </c>
      <c r="D165">
        <v>1123</v>
      </c>
      <c r="E165">
        <v>10</v>
      </c>
      <c r="F165">
        <v>7</v>
      </c>
      <c r="G165">
        <v>300</v>
      </c>
      <c r="H165">
        <v>336900</v>
      </c>
      <c r="I165">
        <v>23583</v>
      </c>
      <c r="J165">
        <v>7.0000000000000007E-2</v>
      </c>
      <c r="K165">
        <v>313317</v>
      </c>
      <c r="L165">
        <v>11230</v>
      </c>
      <c r="M165">
        <v>325670</v>
      </c>
      <c r="N165">
        <v>41518</v>
      </c>
      <c r="O165">
        <v>9</v>
      </c>
      <c r="P165" t="str">
        <v>September</v>
      </c>
      <c r="Q165" t="str">
        <v>2013</v>
      </c>
    </row>
    <row r="166" spans="1:17" x14ac:dyDescent="0.3">
      <c r="A166" t="str">
        <v>Small Business</v>
      </c>
      <c r="B166" t="str">
        <v>Germany</v>
      </c>
      <c r="C166" t="str">
        <v>Velo</v>
      </c>
      <c r="D166">
        <v>2536</v>
      </c>
      <c r="E166">
        <v>120</v>
      </c>
      <c r="F166">
        <v>84</v>
      </c>
      <c r="G166">
        <v>300</v>
      </c>
      <c r="H166">
        <v>760800</v>
      </c>
      <c r="I166">
        <v>106512</v>
      </c>
      <c r="J166">
        <v>0.14000000000000001</v>
      </c>
      <c r="K166">
        <v>654288</v>
      </c>
      <c r="L166">
        <v>304320</v>
      </c>
      <c r="M166">
        <v>456480</v>
      </c>
      <c r="N166">
        <v>41579</v>
      </c>
      <c r="O166">
        <v>11</v>
      </c>
      <c r="P166" t="str">
        <v>November</v>
      </c>
      <c r="Q166" t="str">
        <v>2013</v>
      </c>
    </row>
    <row r="167" spans="1:17" x14ac:dyDescent="0.3">
      <c r="A167" t="str">
        <v>Small Business</v>
      </c>
      <c r="B167" t="str">
        <v>Mexico</v>
      </c>
      <c r="C167" t="str">
        <v>Carretera</v>
      </c>
      <c r="D167">
        <v>494</v>
      </c>
      <c r="E167">
        <v>3</v>
      </c>
      <c r="F167">
        <v>2.1</v>
      </c>
      <c r="G167">
        <v>300</v>
      </c>
      <c r="H167">
        <v>148200</v>
      </c>
      <c r="I167">
        <v>1482</v>
      </c>
      <c r="J167">
        <v>0.01</v>
      </c>
      <c r="K167">
        <v>146718</v>
      </c>
      <c r="L167">
        <v>1482</v>
      </c>
      <c r="M167">
        <v>146718</v>
      </c>
      <c r="N167">
        <v>41548</v>
      </c>
      <c r="O167">
        <v>10</v>
      </c>
      <c r="P167" t="str">
        <v>October</v>
      </c>
      <c r="Q167" t="str">
        <v>2013</v>
      </c>
    </row>
    <row r="168" spans="1:17" x14ac:dyDescent="0.3">
      <c r="A168" t="str">
        <v>Small Business</v>
      </c>
      <c r="B168" t="str">
        <v>Mexico</v>
      </c>
      <c r="C168" t="str">
        <v>VTT</v>
      </c>
      <c r="D168">
        <v>494</v>
      </c>
      <c r="E168">
        <v>250</v>
      </c>
      <c r="F168">
        <v>175</v>
      </c>
      <c r="G168">
        <v>300</v>
      </c>
      <c r="H168">
        <v>148200</v>
      </c>
      <c r="I168">
        <v>1482</v>
      </c>
      <c r="J168">
        <v>0.01</v>
      </c>
      <c r="K168">
        <v>146718</v>
      </c>
      <c r="L168">
        <v>123500</v>
      </c>
      <c r="M168">
        <v>24700</v>
      </c>
      <c r="N168">
        <v>41548</v>
      </c>
      <c r="O168">
        <v>10</v>
      </c>
      <c r="P168" t="str">
        <v>October</v>
      </c>
      <c r="Q168" t="str">
        <v>2013</v>
      </c>
    </row>
    <row r="169" spans="1:17" x14ac:dyDescent="0.3">
      <c r="A169" t="str">
        <v>Small Business</v>
      </c>
      <c r="B169" t="str">
        <v>Mexico</v>
      </c>
      <c r="C169" t="str">
        <v>Paseo</v>
      </c>
      <c r="D169">
        <v>788</v>
      </c>
      <c r="E169">
        <v>10</v>
      </c>
      <c r="F169">
        <v>7</v>
      </c>
      <c r="G169">
        <v>300</v>
      </c>
      <c r="H169">
        <v>236400</v>
      </c>
      <c r="I169">
        <v>0</v>
      </c>
      <c r="J169">
        <v>0</v>
      </c>
      <c r="K169">
        <v>236400</v>
      </c>
      <c r="L169">
        <v>7880</v>
      </c>
      <c r="M169">
        <v>228520</v>
      </c>
      <c r="N169">
        <v>41518</v>
      </c>
      <c r="O169">
        <v>9</v>
      </c>
      <c r="P169" t="str">
        <v>September</v>
      </c>
      <c r="Q169" t="str">
        <v>2013</v>
      </c>
    </row>
    <row r="170" spans="1:17" x14ac:dyDescent="0.3">
      <c r="A170" t="str">
        <v>Small Business</v>
      </c>
      <c r="B170" t="str">
        <v>Mexico</v>
      </c>
      <c r="C170" t="str">
        <v>Montana</v>
      </c>
      <c r="D170">
        <v>1100</v>
      </c>
      <c r="E170">
        <v>5</v>
      </c>
      <c r="F170">
        <v>3.5</v>
      </c>
      <c r="G170">
        <v>300</v>
      </c>
      <c r="H170">
        <v>330000</v>
      </c>
      <c r="I170">
        <v>16500</v>
      </c>
      <c r="J170">
        <v>0.05</v>
      </c>
      <c r="K170">
        <v>313500</v>
      </c>
      <c r="L170">
        <v>5500</v>
      </c>
      <c r="M170">
        <v>324500</v>
      </c>
      <c r="N170">
        <v>41609</v>
      </c>
      <c r="O170">
        <v>12</v>
      </c>
      <c r="P170" t="str">
        <v>December</v>
      </c>
      <c r="Q170" t="str">
        <v>2013</v>
      </c>
    </row>
    <row r="171" spans="1:17" x14ac:dyDescent="0.3">
      <c r="A171" t="str">
        <v>Small Business</v>
      </c>
      <c r="B171" t="str">
        <v>Mexico</v>
      </c>
      <c r="C171" t="str">
        <v>Velo</v>
      </c>
      <c r="D171">
        <v>2605</v>
      </c>
      <c r="E171">
        <v>120</v>
      </c>
      <c r="F171">
        <v>84</v>
      </c>
      <c r="G171">
        <v>300</v>
      </c>
      <c r="H171">
        <v>781500</v>
      </c>
      <c r="I171">
        <v>101595</v>
      </c>
      <c r="J171">
        <v>0.13</v>
      </c>
      <c r="K171">
        <v>679905</v>
      </c>
      <c r="L171">
        <v>312600</v>
      </c>
      <c r="M171">
        <v>468900</v>
      </c>
      <c r="N171">
        <v>41579</v>
      </c>
      <c r="O171">
        <v>11</v>
      </c>
      <c r="P171" t="str">
        <v>November</v>
      </c>
      <c r="Q171" t="str">
        <v>2013</v>
      </c>
    </row>
    <row r="172" spans="1:17" x14ac:dyDescent="0.3">
      <c r="A172" t="str">
        <v>Small Business</v>
      </c>
      <c r="B172" t="str">
        <v>United States of America</v>
      </c>
      <c r="C172" t="str">
        <v>VTT</v>
      </c>
      <c r="D172">
        <v>808</v>
      </c>
      <c r="E172">
        <v>250</v>
      </c>
      <c r="F172">
        <v>175</v>
      </c>
      <c r="G172">
        <v>300</v>
      </c>
      <c r="H172">
        <v>242400</v>
      </c>
      <c r="I172">
        <v>19392</v>
      </c>
      <c r="J172">
        <v>0.08</v>
      </c>
      <c r="K172">
        <v>223008</v>
      </c>
      <c r="L172">
        <v>202000</v>
      </c>
      <c r="M172">
        <v>40400</v>
      </c>
      <c r="N172">
        <v>41609</v>
      </c>
      <c r="O172">
        <v>12</v>
      </c>
      <c r="P172" t="str">
        <v>December</v>
      </c>
      <c r="Q172" t="str">
        <v>2013</v>
      </c>
    </row>
    <row r="173" spans="1:17" x14ac:dyDescent="0.3">
      <c r="A173" t="str">
        <v>Small Business</v>
      </c>
      <c r="B173" t="str">
        <v>United States of America</v>
      </c>
      <c r="C173" t="str">
        <v>Velo</v>
      </c>
      <c r="D173">
        <v>2294</v>
      </c>
      <c r="E173">
        <v>120</v>
      </c>
      <c r="F173">
        <v>84</v>
      </c>
      <c r="G173">
        <v>300</v>
      </c>
      <c r="H173">
        <v>688200</v>
      </c>
      <c r="I173">
        <v>68820</v>
      </c>
      <c r="J173">
        <v>0.1</v>
      </c>
      <c r="K173">
        <v>619380</v>
      </c>
      <c r="L173">
        <v>275280</v>
      </c>
      <c r="M173">
        <v>412920</v>
      </c>
      <c r="N173">
        <v>41548</v>
      </c>
      <c r="O173">
        <v>10</v>
      </c>
      <c r="P173" t="str">
        <v>October</v>
      </c>
      <c r="Q173" t="str">
        <v>2013</v>
      </c>
    </row>
    <row r="174" spans="1:17" x14ac:dyDescent="0.3">
      <c r="A174" t="str">
        <v>Small Business</v>
      </c>
      <c r="B174" t="str">
        <v>United States of America</v>
      </c>
      <c r="C174" t="str">
        <v>VTT</v>
      </c>
      <c r="D174">
        <v>2294</v>
      </c>
      <c r="E174">
        <v>250</v>
      </c>
      <c r="F174">
        <v>175</v>
      </c>
      <c r="G174">
        <v>300</v>
      </c>
      <c r="H174">
        <v>688200</v>
      </c>
      <c r="I174">
        <v>68820</v>
      </c>
      <c r="J174">
        <v>0.1</v>
      </c>
      <c r="K174">
        <v>619380</v>
      </c>
      <c r="L174">
        <v>573500</v>
      </c>
      <c r="M174">
        <v>114700</v>
      </c>
      <c r="N174">
        <v>41548</v>
      </c>
      <c r="O174">
        <v>10</v>
      </c>
      <c r="P174" t="str">
        <v>October</v>
      </c>
      <c r="Q174" t="str">
        <v>2013</v>
      </c>
    </row>
    <row r="175" spans="1:17" x14ac:dyDescent="0.3">
      <c r="A175" t="str">
        <v>Small Business</v>
      </c>
      <c r="B175" t="str">
        <v>United States of America</v>
      </c>
      <c r="C175" t="str">
        <v>Montana</v>
      </c>
      <c r="D175">
        <v>2498</v>
      </c>
      <c r="E175">
        <v>5</v>
      </c>
      <c r="F175">
        <v>3.5</v>
      </c>
      <c r="G175">
        <v>300</v>
      </c>
      <c r="H175">
        <v>749400</v>
      </c>
      <c r="I175">
        <v>7494</v>
      </c>
      <c r="J175">
        <v>0.01</v>
      </c>
      <c r="K175">
        <v>741906</v>
      </c>
      <c r="L175">
        <v>12490</v>
      </c>
      <c r="M175">
        <v>736910</v>
      </c>
      <c r="N175">
        <v>41518</v>
      </c>
      <c r="O175">
        <v>9</v>
      </c>
      <c r="P175" t="str">
        <v>September</v>
      </c>
      <c r="Q175" t="str">
        <v>2013</v>
      </c>
    </row>
    <row r="176" spans="1:17" x14ac:dyDescent="0.3">
      <c r="A176" t="str">
        <v>Small Business</v>
      </c>
      <c r="B176" t="str">
        <v>United States of America</v>
      </c>
      <c r="C176" t="str">
        <v>Velo</v>
      </c>
      <c r="D176">
        <v>2574</v>
      </c>
      <c r="E176">
        <v>120</v>
      </c>
      <c r="F176">
        <v>84</v>
      </c>
      <c r="G176">
        <v>300</v>
      </c>
      <c r="H176">
        <v>772200</v>
      </c>
      <c r="I176">
        <v>115830</v>
      </c>
      <c r="J176">
        <v>0.15</v>
      </c>
      <c r="K176">
        <v>656370</v>
      </c>
      <c r="L176">
        <v>308880</v>
      </c>
      <c r="M176">
        <v>463320</v>
      </c>
      <c r="N176">
        <v>41579</v>
      </c>
      <c r="O176">
        <v>11</v>
      </c>
      <c r="P176" t="str">
        <v>November</v>
      </c>
      <c r="Q176" t="str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747B-265C-4EBB-95C8-699BC8F65B9C}">
  <dimension ref="A1:T183"/>
  <sheetViews>
    <sheetView workbookViewId="0">
      <pane ySplit="1" topLeftCell="A2" activePane="bottomLeft" state="frozen"/>
      <selection pane="bottomLeft" activeCell="A13" sqref="A13"/>
    </sheetView>
  </sheetViews>
  <sheetFormatPr defaultRowHeight="14.4" outlineLevelRow="2" x14ac:dyDescent="0.3"/>
  <cols>
    <col min="1" max="1" width="15.77734375" customWidth="1"/>
    <col min="2" max="2" width="22.6640625" bestFit="1" customWidth="1"/>
    <col min="3" max="3" width="9" bestFit="1" customWidth="1"/>
    <col min="4" max="4" width="9.5546875" bestFit="1" customWidth="1"/>
    <col min="5" max="5" width="18.44140625" bestFit="1" customWidth="1"/>
    <col min="6" max="6" width="5.6640625" bestFit="1" customWidth="1"/>
    <col min="7" max="7" width="9.33203125" bestFit="1" customWidth="1"/>
    <col min="8" max="8" width="10.5546875" bestFit="1" customWidth="1"/>
    <col min="9" max="9" width="9.33203125" bestFit="1" customWidth="1"/>
    <col min="10" max="10" width="11.77734375" bestFit="1" customWidth="1"/>
    <col min="11" max="11" width="5.77734375" bestFit="1" customWidth="1"/>
    <col min="12" max="12" width="7" bestFit="1" customWidth="1"/>
    <col min="13" max="13" width="5.77734375" bestFit="1" customWidth="1"/>
    <col min="14" max="14" width="6" bestFit="1" customWidth="1"/>
    <col min="15" max="15" width="14.33203125" bestFit="1" customWidth="1"/>
    <col min="16" max="16" width="12.21875" bestFit="1" customWidth="1"/>
    <col min="17" max="17" width="5" bestFit="1" customWidth="1"/>
    <col min="20" max="20" width="54.44140625" bestFit="1" customWidth="1"/>
  </cols>
  <sheetData>
    <row r="1" spans="1:20" x14ac:dyDescent="0.3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  <c r="L1" t="s">
        <v>26</v>
      </c>
      <c r="M1" t="s">
        <v>25</v>
      </c>
      <c r="N1" t="s">
        <v>24</v>
      </c>
      <c r="O1" t="s">
        <v>23</v>
      </c>
      <c r="P1" t="s">
        <v>22</v>
      </c>
      <c r="Q1" t="s">
        <v>21</v>
      </c>
      <c r="T1" s="17" t="s">
        <v>43</v>
      </c>
    </row>
    <row r="2" spans="1:20" outlineLevel="2" x14ac:dyDescent="0.3">
      <c r="A2" t="s">
        <v>2</v>
      </c>
      <c r="B2" t="s">
        <v>4</v>
      </c>
      <c r="C2" t="s">
        <v>20</v>
      </c>
      <c r="D2">
        <v>908</v>
      </c>
      <c r="E2">
        <v>3</v>
      </c>
      <c r="F2">
        <v>2.1</v>
      </c>
      <c r="G2">
        <v>12</v>
      </c>
      <c r="H2">
        <v>10896</v>
      </c>
      <c r="I2">
        <v>326.88</v>
      </c>
      <c r="J2">
        <v>0.03</v>
      </c>
      <c r="L2">
        <v>2724</v>
      </c>
      <c r="N2">
        <v>41609</v>
      </c>
      <c r="O2">
        <v>12</v>
      </c>
      <c r="P2" t="s">
        <v>12</v>
      </c>
      <c r="Q2" t="s">
        <v>16</v>
      </c>
    </row>
    <row r="3" spans="1:20" outlineLevel="2" x14ac:dyDescent="0.3">
      <c r="A3" t="s">
        <v>2</v>
      </c>
      <c r="B3" t="s">
        <v>4</v>
      </c>
      <c r="C3" t="s">
        <v>3</v>
      </c>
      <c r="D3">
        <v>2222</v>
      </c>
      <c r="E3">
        <v>10</v>
      </c>
      <c r="F3">
        <v>7</v>
      </c>
      <c r="G3">
        <v>12</v>
      </c>
      <c r="H3">
        <v>26664</v>
      </c>
      <c r="I3">
        <v>3732.96</v>
      </c>
      <c r="J3">
        <v>0.14000000000000001</v>
      </c>
      <c r="L3">
        <v>22220</v>
      </c>
      <c r="N3">
        <v>41579</v>
      </c>
      <c r="O3">
        <v>11</v>
      </c>
      <c r="P3" t="s">
        <v>13</v>
      </c>
      <c r="Q3" t="s">
        <v>16</v>
      </c>
    </row>
    <row r="4" spans="1:20" outlineLevel="2" x14ac:dyDescent="0.3">
      <c r="A4" t="s">
        <v>2</v>
      </c>
      <c r="B4" t="s">
        <v>4</v>
      </c>
      <c r="C4" t="s">
        <v>20</v>
      </c>
      <c r="D4">
        <v>2299</v>
      </c>
      <c r="E4">
        <v>3</v>
      </c>
      <c r="F4">
        <v>2.1</v>
      </c>
      <c r="G4">
        <v>12</v>
      </c>
      <c r="H4">
        <v>27588</v>
      </c>
      <c r="I4">
        <v>1655.28</v>
      </c>
      <c r="J4">
        <v>0.06</v>
      </c>
      <c r="L4">
        <v>6897</v>
      </c>
      <c r="N4">
        <v>41548</v>
      </c>
      <c r="O4">
        <v>10</v>
      </c>
      <c r="P4" t="s">
        <v>8</v>
      </c>
      <c r="Q4" t="s">
        <v>16</v>
      </c>
    </row>
    <row r="5" spans="1:20" outlineLevel="2" x14ac:dyDescent="0.3">
      <c r="A5" t="s">
        <v>2</v>
      </c>
      <c r="B5" t="s">
        <v>4</v>
      </c>
      <c r="C5" t="s">
        <v>3</v>
      </c>
      <c r="D5">
        <v>2299</v>
      </c>
      <c r="E5">
        <v>10</v>
      </c>
      <c r="F5">
        <v>7</v>
      </c>
      <c r="G5">
        <v>12</v>
      </c>
      <c r="H5">
        <v>27588</v>
      </c>
      <c r="I5">
        <v>1655.28</v>
      </c>
      <c r="J5">
        <v>0.06</v>
      </c>
      <c r="L5">
        <v>22990</v>
      </c>
      <c r="N5">
        <v>41548</v>
      </c>
      <c r="O5">
        <v>10</v>
      </c>
      <c r="P5" t="s">
        <v>8</v>
      </c>
      <c r="Q5" t="s">
        <v>16</v>
      </c>
    </row>
    <row r="6" spans="1:20" outlineLevel="2" x14ac:dyDescent="0.3">
      <c r="A6" t="s">
        <v>2</v>
      </c>
      <c r="B6" t="s">
        <v>4</v>
      </c>
      <c r="C6" t="s">
        <v>9</v>
      </c>
      <c r="D6">
        <v>2761</v>
      </c>
      <c r="E6">
        <v>260</v>
      </c>
      <c r="F6">
        <v>182</v>
      </c>
      <c r="G6">
        <v>12</v>
      </c>
      <c r="H6">
        <v>33132</v>
      </c>
      <c r="I6">
        <v>3975.84</v>
      </c>
      <c r="J6">
        <v>0.12000000000000001</v>
      </c>
      <c r="L6">
        <v>717860</v>
      </c>
      <c r="N6">
        <v>41518</v>
      </c>
      <c r="O6">
        <v>9</v>
      </c>
      <c r="P6" t="s">
        <v>19</v>
      </c>
      <c r="Q6" t="s">
        <v>16</v>
      </c>
    </row>
    <row r="7" spans="1:20" outlineLevel="2" x14ac:dyDescent="0.3">
      <c r="A7" t="s">
        <v>2</v>
      </c>
      <c r="B7" t="s">
        <v>11</v>
      </c>
      <c r="C7" t="s">
        <v>9</v>
      </c>
      <c r="D7">
        <v>306</v>
      </c>
      <c r="E7">
        <v>260</v>
      </c>
      <c r="F7">
        <v>182</v>
      </c>
      <c r="G7">
        <v>12</v>
      </c>
      <c r="H7">
        <v>3672</v>
      </c>
      <c r="I7">
        <v>330.48</v>
      </c>
      <c r="J7">
        <v>9.0000000000000011E-2</v>
      </c>
      <c r="L7">
        <v>79560</v>
      </c>
      <c r="N7">
        <v>41609</v>
      </c>
      <c r="O7">
        <v>12</v>
      </c>
      <c r="P7" t="s">
        <v>12</v>
      </c>
      <c r="Q7" t="s">
        <v>16</v>
      </c>
    </row>
    <row r="8" spans="1:20" outlineLevel="2" x14ac:dyDescent="0.3">
      <c r="A8" t="s">
        <v>2</v>
      </c>
      <c r="B8" t="s">
        <v>11</v>
      </c>
      <c r="C8" t="s">
        <v>20</v>
      </c>
      <c r="D8">
        <v>1198</v>
      </c>
      <c r="E8">
        <v>3</v>
      </c>
      <c r="F8">
        <v>2.1</v>
      </c>
      <c r="G8">
        <v>12</v>
      </c>
      <c r="H8">
        <v>14376</v>
      </c>
      <c r="I8">
        <v>1581.36</v>
      </c>
      <c r="J8">
        <v>0.10999999999999999</v>
      </c>
      <c r="L8">
        <v>3594</v>
      </c>
      <c r="N8">
        <v>41548</v>
      </c>
      <c r="O8">
        <v>10</v>
      </c>
      <c r="P8" t="s">
        <v>8</v>
      </c>
      <c r="Q8" t="s">
        <v>16</v>
      </c>
    </row>
    <row r="9" spans="1:20" outlineLevel="2" x14ac:dyDescent="0.3">
      <c r="A9" t="s">
        <v>2</v>
      </c>
      <c r="B9" t="s">
        <v>11</v>
      </c>
      <c r="C9" t="s">
        <v>3</v>
      </c>
      <c r="D9">
        <v>1198</v>
      </c>
      <c r="E9">
        <v>10</v>
      </c>
      <c r="F9">
        <v>7</v>
      </c>
      <c r="G9">
        <v>12</v>
      </c>
      <c r="H9">
        <v>14376</v>
      </c>
      <c r="I9">
        <v>1581.36</v>
      </c>
      <c r="J9">
        <v>0.10999999999999999</v>
      </c>
      <c r="L9">
        <v>11980</v>
      </c>
      <c r="N9">
        <v>41548</v>
      </c>
      <c r="O9">
        <v>10</v>
      </c>
      <c r="P9" t="s">
        <v>8</v>
      </c>
      <c r="Q9" t="s">
        <v>16</v>
      </c>
    </row>
    <row r="10" spans="1:20" outlineLevel="2" x14ac:dyDescent="0.3">
      <c r="A10" t="s">
        <v>2</v>
      </c>
      <c r="B10" t="s">
        <v>11</v>
      </c>
      <c r="C10" t="s">
        <v>3</v>
      </c>
      <c r="D10">
        <v>1785</v>
      </c>
      <c r="E10">
        <v>10</v>
      </c>
      <c r="F10">
        <v>7</v>
      </c>
      <c r="G10">
        <v>12</v>
      </c>
      <c r="H10">
        <v>21420</v>
      </c>
      <c r="I10">
        <v>428.4</v>
      </c>
      <c r="J10">
        <v>0.02</v>
      </c>
      <c r="L10">
        <v>17850</v>
      </c>
      <c r="N10">
        <v>41579</v>
      </c>
      <c r="O10">
        <v>11</v>
      </c>
      <c r="P10" t="s">
        <v>13</v>
      </c>
      <c r="Q10" t="s">
        <v>16</v>
      </c>
    </row>
    <row r="11" spans="1:20" outlineLevel="2" x14ac:dyDescent="0.3">
      <c r="A11" t="s">
        <v>2</v>
      </c>
      <c r="B11" t="s">
        <v>11</v>
      </c>
      <c r="C11" t="s">
        <v>0</v>
      </c>
      <c r="D11">
        <v>2234</v>
      </c>
      <c r="E11">
        <v>250</v>
      </c>
      <c r="F11">
        <v>175</v>
      </c>
      <c r="G11">
        <v>12</v>
      </c>
      <c r="H11">
        <v>26808</v>
      </c>
      <c r="I11">
        <v>2412.7199999999998</v>
      </c>
      <c r="J11">
        <v>0.09</v>
      </c>
      <c r="L11">
        <v>558500</v>
      </c>
      <c r="N11">
        <v>41518</v>
      </c>
      <c r="O11">
        <v>9</v>
      </c>
      <c r="P11" t="s">
        <v>19</v>
      </c>
      <c r="Q11" t="s">
        <v>16</v>
      </c>
    </row>
    <row r="12" spans="1:20" outlineLevel="2" x14ac:dyDescent="0.3">
      <c r="A12" t="s">
        <v>2</v>
      </c>
      <c r="B12" t="s">
        <v>14</v>
      </c>
      <c r="C12" t="s">
        <v>20</v>
      </c>
      <c r="D12">
        <v>766</v>
      </c>
      <c r="E12">
        <v>3</v>
      </c>
      <c r="F12">
        <v>2.1</v>
      </c>
      <c r="G12">
        <v>12</v>
      </c>
      <c r="H12">
        <v>9192</v>
      </c>
      <c r="I12">
        <v>91.92</v>
      </c>
      <c r="J12">
        <v>0.01</v>
      </c>
      <c r="L12">
        <v>2298</v>
      </c>
      <c r="N12">
        <v>41548</v>
      </c>
      <c r="O12">
        <v>10</v>
      </c>
      <c r="P12" t="s">
        <v>8</v>
      </c>
      <c r="Q12" t="s">
        <v>16</v>
      </c>
    </row>
    <row r="13" spans="1:20" outlineLevel="2" x14ac:dyDescent="0.3">
      <c r="A13" t="s">
        <v>2</v>
      </c>
      <c r="B13" t="s">
        <v>14</v>
      </c>
      <c r="C13" t="s">
        <v>3</v>
      </c>
      <c r="D13">
        <v>766</v>
      </c>
      <c r="E13">
        <v>10</v>
      </c>
      <c r="F13">
        <v>7</v>
      </c>
      <c r="G13">
        <v>12</v>
      </c>
      <c r="H13">
        <v>9192</v>
      </c>
      <c r="I13">
        <v>91.92</v>
      </c>
      <c r="J13">
        <v>0.01</v>
      </c>
      <c r="L13">
        <v>7660</v>
      </c>
      <c r="N13">
        <v>41548</v>
      </c>
      <c r="O13">
        <v>10</v>
      </c>
      <c r="P13" t="s">
        <v>8</v>
      </c>
      <c r="Q13" t="s">
        <v>16</v>
      </c>
    </row>
    <row r="14" spans="1:20" outlineLevel="2" x14ac:dyDescent="0.3">
      <c r="A14" t="s">
        <v>2</v>
      </c>
      <c r="B14" t="s">
        <v>14</v>
      </c>
      <c r="C14" t="s">
        <v>9</v>
      </c>
      <c r="D14">
        <v>1770</v>
      </c>
      <c r="E14">
        <v>260</v>
      </c>
      <c r="F14">
        <v>182</v>
      </c>
      <c r="G14">
        <v>12</v>
      </c>
      <c r="H14">
        <v>21240</v>
      </c>
      <c r="I14">
        <v>2761.2</v>
      </c>
      <c r="J14">
        <v>0.13</v>
      </c>
      <c r="L14">
        <v>460200</v>
      </c>
      <c r="N14">
        <v>41609</v>
      </c>
      <c r="O14">
        <v>12</v>
      </c>
      <c r="P14" t="s">
        <v>12</v>
      </c>
      <c r="Q14" t="s">
        <v>16</v>
      </c>
    </row>
    <row r="15" spans="1:20" outlineLevel="2" x14ac:dyDescent="0.3">
      <c r="A15" t="s">
        <v>2</v>
      </c>
      <c r="B15" t="s">
        <v>14</v>
      </c>
      <c r="C15" t="s">
        <v>3</v>
      </c>
      <c r="D15">
        <v>1775</v>
      </c>
      <c r="E15">
        <v>10</v>
      </c>
      <c r="F15">
        <v>7</v>
      </c>
      <c r="G15">
        <v>12</v>
      </c>
      <c r="H15">
        <v>21300</v>
      </c>
      <c r="I15">
        <v>1917</v>
      </c>
      <c r="J15">
        <v>0.09</v>
      </c>
      <c r="L15">
        <v>17750</v>
      </c>
      <c r="N15">
        <v>41579</v>
      </c>
      <c r="O15">
        <v>11</v>
      </c>
      <c r="P15" t="s">
        <v>13</v>
      </c>
      <c r="Q15" t="s">
        <v>16</v>
      </c>
    </row>
    <row r="16" spans="1:20" outlineLevel="2" x14ac:dyDescent="0.3">
      <c r="A16" t="s">
        <v>2</v>
      </c>
      <c r="B16" t="s">
        <v>14</v>
      </c>
      <c r="C16" t="s">
        <v>0</v>
      </c>
      <c r="D16">
        <v>2215</v>
      </c>
      <c r="E16">
        <v>250</v>
      </c>
      <c r="F16">
        <v>175</v>
      </c>
      <c r="G16">
        <v>12</v>
      </c>
      <c r="H16">
        <v>26580</v>
      </c>
      <c r="I16">
        <v>1860.6</v>
      </c>
      <c r="J16">
        <v>6.9999999999999993E-2</v>
      </c>
      <c r="L16">
        <v>553750</v>
      </c>
      <c r="N16">
        <v>41518</v>
      </c>
      <c r="O16">
        <v>9</v>
      </c>
      <c r="P16" t="s">
        <v>19</v>
      </c>
      <c r="Q16" t="s">
        <v>16</v>
      </c>
    </row>
    <row r="17" spans="1:17" outlineLevel="2" x14ac:dyDescent="0.3">
      <c r="A17" t="s">
        <v>2</v>
      </c>
      <c r="B17" t="s">
        <v>7</v>
      </c>
      <c r="C17" t="s">
        <v>20</v>
      </c>
      <c r="D17">
        <v>367</v>
      </c>
      <c r="E17">
        <v>3</v>
      </c>
      <c r="F17">
        <v>2.1</v>
      </c>
      <c r="G17">
        <v>12</v>
      </c>
      <c r="H17">
        <v>4404</v>
      </c>
      <c r="I17">
        <v>396.36</v>
      </c>
      <c r="J17">
        <v>0.09</v>
      </c>
      <c r="L17">
        <v>1101</v>
      </c>
      <c r="N17">
        <v>41548</v>
      </c>
      <c r="O17">
        <v>10</v>
      </c>
      <c r="P17" t="s">
        <v>8</v>
      </c>
      <c r="Q17" t="s">
        <v>16</v>
      </c>
    </row>
    <row r="18" spans="1:17" outlineLevel="2" x14ac:dyDescent="0.3">
      <c r="A18" t="s">
        <v>2</v>
      </c>
      <c r="B18" t="s">
        <v>7</v>
      </c>
      <c r="C18" t="s">
        <v>3</v>
      </c>
      <c r="D18">
        <v>367</v>
      </c>
      <c r="E18">
        <v>10</v>
      </c>
      <c r="F18">
        <v>7</v>
      </c>
      <c r="G18">
        <v>12</v>
      </c>
      <c r="H18">
        <v>4404</v>
      </c>
      <c r="I18">
        <v>396.36</v>
      </c>
      <c r="J18">
        <v>0.09</v>
      </c>
      <c r="L18">
        <v>3670</v>
      </c>
      <c r="N18">
        <v>41548</v>
      </c>
      <c r="O18">
        <v>10</v>
      </c>
      <c r="P18" t="s">
        <v>8</v>
      </c>
      <c r="Q18" t="s">
        <v>16</v>
      </c>
    </row>
    <row r="19" spans="1:17" outlineLevel="2" x14ac:dyDescent="0.3">
      <c r="A19" t="s">
        <v>2</v>
      </c>
      <c r="B19" t="s">
        <v>7</v>
      </c>
      <c r="C19" t="s">
        <v>0</v>
      </c>
      <c r="D19">
        <v>1005</v>
      </c>
      <c r="E19">
        <v>250</v>
      </c>
      <c r="F19">
        <v>175</v>
      </c>
      <c r="G19">
        <v>12</v>
      </c>
      <c r="H19">
        <v>12060</v>
      </c>
      <c r="I19">
        <v>1326.6</v>
      </c>
      <c r="J19">
        <v>0.10999999999999999</v>
      </c>
      <c r="L19">
        <v>251250</v>
      </c>
      <c r="N19">
        <v>41518</v>
      </c>
      <c r="O19">
        <v>9</v>
      </c>
      <c r="P19" t="s">
        <v>19</v>
      </c>
      <c r="Q19" t="s">
        <v>16</v>
      </c>
    </row>
    <row r="20" spans="1:17" outlineLevel="2" x14ac:dyDescent="0.3">
      <c r="A20" t="s">
        <v>2</v>
      </c>
      <c r="B20" t="s">
        <v>7</v>
      </c>
      <c r="C20" t="s">
        <v>9</v>
      </c>
      <c r="D20">
        <v>1375</v>
      </c>
      <c r="E20">
        <v>260</v>
      </c>
      <c r="F20">
        <v>182</v>
      </c>
      <c r="G20">
        <v>12</v>
      </c>
      <c r="H20">
        <v>16500</v>
      </c>
      <c r="I20">
        <v>1320</v>
      </c>
      <c r="J20">
        <v>0.08</v>
      </c>
      <c r="L20">
        <v>357500</v>
      </c>
      <c r="N20">
        <v>41609</v>
      </c>
      <c r="O20">
        <v>12</v>
      </c>
      <c r="P20" t="s">
        <v>12</v>
      </c>
      <c r="Q20" t="s">
        <v>16</v>
      </c>
    </row>
    <row r="21" spans="1:17" outlineLevel="2" x14ac:dyDescent="0.3">
      <c r="A21" t="s">
        <v>2</v>
      </c>
      <c r="B21" t="s">
        <v>7</v>
      </c>
      <c r="C21" t="s">
        <v>3</v>
      </c>
      <c r="D21">
        <v>2763</v>
      </c>
      <c r="E21">
        <v>10</v>
      </c>
      <c r="F21">
        <v>7</v>
      </c>
      <c r="G21">
        <v>12</v>
      </c>
      <c r="H21">
        <v>33156</v>
      </c>
      <c r="I21">
        <v>2320.92</v>
      </c>
      <c r="J21">
        <v>7.0000000000000007E-2</v>
      </c>
      <c r="L21">
        <v>27630</v>
      </c>
      <c r="N21">
        <v>41579</v>
      </c>
      <c r="O21">
        <v>11</v>
      </c>
      <c r="P21" t="s">
        <v>13</v>
      </c>
      <c r="Q21" t="s">
        <v>16</v>
      </c>
    </row>
    <row r="22" spans="1:17" outlineLevel="2" x14ac:dyDescent="0.3">
      <c r="A22" t="s">
        <v>2</v>
      </c>
      <c r="B22" t="s">
        <v>1</v>
      </c>
      <c r="C22" t="s">
        <v>20</v>
      </c>
      <c r="D22">
        <v>386</v>
      </c>
      <c r="E22">
        <v>3</v>
      </c>
      <c r="F22">
        <v>2.1</v>
      </c>
      <c r="G22">
        <v>12</v>
      </c>
      <c r="H22">
        <v>4632</v>
      </c>
      <c r="I22">
        <v>463.2</v>
      </c>
      <c r="J22">
        <v>9.9999999999999992E-2</v>
      </c>
      <c r="L22">
        <v>1158</v>
      </c>
      <c r="N22">
        <v>41548</v>
      </c>
      <c r="O22">
        <v>10</v>
      </c>
      <c r="P22" t="s">
        <v>8</v>
      </c>
      <c r="Q22" t="s">
        <v>16</v>
      </c>
    </row>
    <row r="23" spans="1:17" outlineLevel="2" x14ac:dyDescent="0.3">
      <c r="A23" t="s">
        <v>2</v>
      </c>
      <c r="B23" t="s">
        <v>1</v>
      </c>
      <c r="C23" t="s">
        <v>3</v>
      </c>
      <c r="D23">
        <v>386</v>
      </c>
      <c r="E23">
        <v>10</v>
      </c>
      <c r="F23">
        <v>7</v>
      </c>
      <c r="G23">
        <v>12</v>
      </c>
      <c r="H23">
        <v>4632</v>
      </c>
      <c r="I23">
        <v>463.2</v>
      </c>
      <c r="J23">
        <v>9.9999999999999992E-2</v>
      </c>
      <c r="L23">
        <v>3860</v>
      </c>
      <c r="N23">
        <v>41548</v>
      </c>
      <c r="O23">
        <v>10</v>
      </c>
      <c r="P23" t="s">
        <v>8</v>
      </c>
      <c r="Q23" t="s">
        <v>16</v>
      </c>
    </row>
    <row r="24" spans="1:17" outlineLevel="2" x14ac:dyDescent="0.3">
      <c r="A24" t="s">
        <v>2</v>
      </c>
      <c r="B24" t="s">
        <v>1</v>
      </c>
      <c r="C24" t="s">
        <v>3</v>
      </c>
      <c r="D24">
        <v>912</v>
      </c>
      <c r="E24">
        <v>10</v>
      </c>
      <c r="F24">
        <v>7</v>
      </c>
      <c r="G24">
        <v>12</v>
      </c>
      <c r="H24">
        <v>10944</v>
      </c>
      <c r="I24">
        <v>0</v>
      </c>
      <c r="J24">
        <v>0</v>
      </c>
      <c r="L24">
        <v>9120</v>
      </c>
      <c r="N24">
        <v>41579</v>
      </c>
      <c r="O24">
        <v>11</v>
      </c>
      <c r="P24" t="s">
        <v>13</v>
      </c>
      <c r="Q24" t="s">
        <v>16</v>
      </c>
    </row>
    <row r="25" spans="1:17" outlineLevel="2" x14ac:dyDescent="0.3">
      <c r="A25" t="s">
        <v>2</v>
      </c>
      <c r="B25" t="s">
        <v>1</v>
      </c>
      <c r="C25" t="s">
        <v>9</v>
      </c>
      <c r="D25">
        <v>1989</v>
      </c>
      <c r="E25">
        <v>260</v>
      </c>
      <c r="F25">
        <v>182</v>
      </c>
      <c r="G25">
        <v>12</v>
      </c>
      <c r="H25">
        <v>23868</v>
      </c>
      <c r="I25">
        <v>238.68</v>
      </c>
      <c r="J25">
        <v>0.01</v>
      </c>
      <c r="L25">
        <v>517140</v>
      </c>
      <c r="N25">
        <v>41518</v>
      </c>
      <c r="O25">
        <v>9</v>
      </c>
      <c r="P25" t="s">
        <v>19</v>
      </c>
      <c r="Q25" t="s">
        <v>16</v>
      </c>
    </row>
    <row r="26" spans="1:17" outlineLevel="2" x14ac:dyDescent="0.3">
      <c r="A26" t="s">
        <v>2</v>
      </c>
      <c r="B26" t="s">
        <v>1</v>
      </c>
      <c r="C26" t="s">
        <v>9</v>
      </c>
      <c r="D26">
        <v>2015</v>
      </c>
      <c r="E26">
        <v>260</v>
      </c>
      <c r="F26">
        <v>182</v>
      </c>
      <c r="G26">
        <v>12</v>
      </c>
      <c r="H26">
        <v>24180</v>
      </c>
      <c r="I26">
        <v>3385.2</v>
      </c>
      <c r="J26">
        <v>0.13999999999999999</v>
      </c>
      <c r="L26">
        <v>523900</v>
      </c>
      <c r="N26">
        <v>41609</v>
      </c>
      <c r="O26">
        <v>12</v>
      </c>
      <c r="P26" t="s">
        <v>12</v>
      </c>
      <c r="Q26" t="s">
        <v>16</v>
      </c>
    </row>
    <row r="27" spans="1:17" outlineLevel="1" x14ac:dyDescent="0.3">
      <c r="A27" s="18" t="s">
        <v>44</v>
      </c>
      <c r="D27">
        <f>SUBTOTAL(9,D2:D26)</f>
        <v>36067</v>
      </c>
    </row>
    <row r="28" spans="1:17" outlineLevel="2" x14ac:dyDescent="0.3">
      <c r="A28" t="s">
        <v>15</v>
      </c>
      <c r="B28" t="s">
        <v>4</v>
      </c>
      <c r="C28" t="s">
        <v>6</v>
      </c>
      <c r="D28">
        <v>345</v>
      </c>
      <c r="E28">
        <v>5</v>
      </c>
      <c r="F28">
        <v>3.5</v>
      </c>
      <c r="G28">
        <v>125</v>
      </c>
      <c r="H28">
        <v>43125</v>
      </c>
      <c r="I28">
        <v>0</v>
      </c>
      <c r="J28">
        <v>0</v>
      </c>
      <c r="L28">
        <v>1725</v>
      </c>
      <c r="N28">
        <v>41548</v>
      </c>
      <c r="O28">
        <v>10</v>
      </c>
      <c r="P28" t="s">
        <v>8</v>
      </c>
      <c r="Q28" t="s">
        <v>16</v>
      </c>
    </row>
    <row r="29" spans="1:17" outlineLevel="2" x14ac:dyDescent="0.3">
      <c r="A29" t="s">
        <v>15</v>
      </c>
      <c r="B29" t="s">
        <v>4</v>
      </c>
      <c r="C29" t="s">
        <v>18</v>
      </c>
      <c r="D29">
        <v>345</v>
      </c>
      <c r="E29">
        <v>120</v>
      </c>
      <c r="F29">
        <v>84</v>
      </c>
      <c r="G29">
        <v>125</v>
      </c>
      <c r="H29">
        <v>43125</v>
      </c>
      <c r="I29">
        <v>0</v>
      </c>
      <c r="J29">
        <v>0</v>
      </c>
      <c r="L29">
        <v>41400</v>
      </c>
      <c r="N29">
        <v>41548</v>
      </c>
      <c r="O29">
        <v>10</v>
      </c>
      <c r="P29" t="s">
        <v>8</v>
      </c>
      <c r="Q29" t="s">
        <v>16</v>
      </c>
    </row>
    <row r="30" spans="1:17" outlineLevel="2" x14ac:dyDescent="0.3">
      <c r="A30" t="s">
        <v>15</v>
      </c>
      <c r="B30" t="s">
        <v>4</v>
      </c>
      <c r="C30" t="s">
        <v>18</v>
      </c>
      <c r="D30">
        <v>1916</v>
      </c>
      <c r="E30">
        <v>120</v>
      </c>
      <c r="F30">
        <v>84</v>
      </c>
      <c r="G30">
        <v>125</v>
      </c>
      <c r="H30">
        <v>239500</v>
      </c>
      <c r="I30">
        <v>23950</v>
      </c>
      <c r="J30">
        <v>0.1</v>
      </c>
      <c r="L30">
        <v>229920</v>
      </c>
      <c r="N30">
        <v>41609</v>
      </c>
      <c r="O30">
        <v>12</v>
      </c>
      <c r="P30" t="s">
        <v>12</v>
      </c>
      <c r="Q30" t="s">
        <v>16</v>
      </c>
    </row>
    <row r="31" spans="1:17" outlineLevel="2" x14ac:dyDescent="0.3">
      <c r="A31" t="s">
        <v>15</v>
      </c>
      <c r="B31" t="s">
        <v>4</v>
      </c>
      <c r="C31" t="s">
        <v>20</v>
      </c>
      <c r="D31">
        <v>2416</v>
      </c>
      <c r="E31">
        <v>3</v>
      </c>
      <c r="F31">
        <v>2.1</v>
      </c>
      <c r="G31">
        <v>125</v>
      </c>
      <c r="H31">
        <v>302000</v>
      </c>
      <c r="I31">
        <v>36240</v>
      </c>
      <c r="J31">
        <v>0.12</v>
      </c>
      <c r="L31">
        <v>7248</v>
      </c>
      <c r="N31">
        <v>41518</v>
      </c>
      <c r="O31">
        <v>9</v>
      </c>
      <c r="P31" t="s">
        <v>19</v>
      </c>
      <c r="Q31" t="s">
        <v>16</v>
      </c>
    </row>
    <row r="32" spans="1:17" outlineLevel="2" x14ac:dyDescent="0.3">
      <c r="A32" t="s">
        <v>15</v>
      </c>
      <c r="B32" t="s">
        <v>4</v>
      </c>
      <c r="C32" t="s">
        <v>0</v>
      </c>
      <c r="D32">
        <v>2954</v>
      </c>
      <c r="E32">
        <v>250</v>
      </c>
      <c r="F32">
        <v>175</v>
      </c>
      <c r="G32">
        <v>125</v>
      </c>
      <c r="H32">
        <v>369250</v>
      </c>
      <c r="I32">
        <v>55387.5</v>
      </c>
      <c r="J32">
        <v>0.15</v>
      </c>
      <c r="L32">
        <v>738500</v>
      </c>
      <c r="N32">
        <v>41579</v>
      </c>
      <c r="O32">
        <v>11</v>
      </c>
      <c r="P32" t="s">
        <v>13</v>
      </c>
      <c r="Q32" t="s">
        <v>16</v>
      </c>
    </row>
    <row r="33" spans="1:17" outlineLevel="2" x14ac:dyDescent="0.3">
      <c r="A33" t="s">
        <v>15</v>
      </c>
      <c r="B33" t="s">
        <v>11</v>
      </c>
      <c r="C33" t="s">
        <v>3</v>
      </c>
      <c r="D33">
        <v>704</v>
      </c>
      <c r="E33">
        <v>10</v>
      </c>
      <c r="F33">
        <v>7</v>
      </c>
      <c r="G33">
        <v>125</v>
      </c>
      <c r="H33">
        <v>88000</v>
      </c>
      <c r="I33">
        <v>4400</v>
      </c>
      <c r="J33">
        <v>0.05</v>
      </c>
      <c r="L33">
        <v>7040</v>
      </c>
      <c r="N33">
        <v>41548</v>
      </c>
      <c r="O33">
        <v>10</v>
      </c>
      <c r="P33" t="s">
        <v>8</v>
      </c>
      <c r="Q33" t="s">
        <v>16</v>
      </c>
    </row>
    <row r="34" spans="1:17" outlineLevel="2" x14ac:dyDescent="0.3">
      <c r="A34" t="s">
        <v>15</v>
      </c>
      <c r="B34" t="s">
        <v>11</v>
      </c>
      <c r="C34" t="s">
        <v>18</v>
      </c>
      <c r="D34">
        <v>704</v>
      </c>
      <c r="E34">
        <v>120</v>
      </c>
      <c r="F34">
        <v>84</v>
      </c>
      <c r="G34">
        <v>125</v>
      </c>
      <c r="H34">
        <v>88000</v>
      </c>
      <c r="I34">
        <v>4400</v>
      </c>
      <c r="J34">
        <v>0.05</v>
      </c>
      <c r="L34">
        <v>84480</v>
      </c>
      <c r="N34">
        <v>41548</v>
      </c>
      <c r="O34">
        <v>10</v>
      </c>
      <c r="P34" t="s">
        <v>8</v>
      </c>
      <c r="Q34" t="s">
        <v>16</v>
      </c>
    </row>
    <row r="35" spans="1:17" outlineLevel="2" x14ac:dyDescent="0.3">
      <c r="A35" t="s">
        <v>15</v>
      </c>
      <c r="B35" t="s">
        <v>11</v>
      </c>
      <c r="C35" t="s">
        <v>20</v>
      </c>
      <c r="D35">
        <v>1023</v>
      </c>
      <c r="E35">
        <v>3</v>
      </c>
      <c r="F35">
        <v>2.1</v>
      </c>
      <c r="G35">
        <v>125</v>
      </c>
      <c r="H35">
        <v>127875</v>
      </c>
      <c r="I35">
        <v>17902.5</v>
      </c>
      <c r="J35">
        <v>0.14000000000000001</v>
      </c>
      <c r="L35">
        <v>3069</v>
      </c>
      <c r="N35">
        <v>41518</v>
      </c>
      <c r="O35">
        <v>9</v>
      </c>
      <c r="P35" t="s">
        <v>19</v>
      </c>
      <c r="Q35" t="s">
        <v>16</v>
      </c>
    </row>
    <row r="36" spans="1:17" outlineLevel="2" x14ac:dyDescent="0.3">
      <c r="A36" t="s">
        <v>15</v>
      </c>
      <c r="B36" t="s">
        <v>11</v>
      </c>
      <c r="C36" t="s">
        <v>20</v>
      </c>
      <c r="D36">
        <v>1482</v>
      </c>
      <c r="E36">
        <v>3</v>
      </c>
      <c r="F36">
        <v>2.1</v>
      </c>
      <c r="G36">
        <v>125</v>
      </c>
      <c r="H36">
        <v>185250</v>
      </c>
      <c r="I36">
        <v>18525</v>
      </c>
      <c r="J36">
        <v>0.1</v>
      </c>
      <c r="L36">
        <v>4446</v>
      </c>
      <c r="N36">
        <v>41609</v>
      </c>
      <c r="O36">
        <v>12</v>
      </c>
      <c r="P36" t="s">
        <v>12</v>
      </c>
      <c r="Q36" t="s">
        <v>16</v>
      </c>
    </row>
    <row r="37" spans="1:17" outlineLevel="2" x14ac:dyDescent="0.3">
      <c r="A37" t="s">
        <v>15</v>
      </c>
      <c r="B37" t="s">
        <v>11</v>
      </c>
      <c r="C37" t="s">
        <v>6</v>
      </c>
      <c r="D37">
        <v>1857</v>
      </c>
      <c r="E37">
        <v>5</v>
      </c>
      <c r="F37">
        <v>3.5</v>
      </c>
      <c r="G37">
        <v>125</v>
      </c>
      <c r="H37">
        <v>232125</v>
      </c>
      <c r="I37">
        <v>20891.25</v>
      </c>
      <c r="J37">
        <v>0.09</v>
      </c>
      <c r="L37">
        <v>9285</v>
      </c>
      <c r="N37">
        <v>41579</v>
      </c>
      <c r="O37">
        <v>11</v>
      </c>
      <c r="P37" t="s">
        <v>13</v>
      </c>
      <c r="Q37" t="s">
        <v>16</v>
      </c>
    </row>
    <row r="38" spans="1:17" outlineLevel="2" x14ac:dyDescent="0.3">
      <c r="A38" t="s">
        <v>15</v>
      </c>
      <c r="B38" t="s">
        <v>14</v>
      </c>
      <c r="C38" t="s">
        <v>3</v>
      </c>
      <c r="D38">
        <v>809</v>
      </c>
      <c r="E38">
        <v>10</v>
      </c>
      <c r="F38">
        <v>7</v>
      </c>
      <c r="G38">
        <v>125</v>
      </c>
      <c r="H38">
        <v>101125</v>
      </c>
      <c r="I38">
        <v>2022.5</v>
      </c>
      <c r="J38">
        <v>0.02</v>
      </c>
      <c r="L38">
        <v>8090</v>
      </c>
      <c r="N38">
        <v>41548</v>
      </c>
      <c r="O38">
        <v>10</v>
      </c>
      <c r="P38" t="s">
        <v>8</v>
      </c>
      <c r="Q38" t="s">
        <v>16</v>
      </c>
    </row>
    <row r="39" spans="1:17" outlineLevel="2" x14ac:dyDescent="0.3">
      <c r="A39" t="s">
        <v>15</v>
      </c>
      <c r="B39" t="s">
        <v>14</v>
      </c>
      <c r="C39" t="s">
        <v>18</v>
      </c>
      <c r="D39">
        <v>809</v>
      </c>
      <c r="E39">
        <v>120</v>
      </c>
      <c r="F39">
        <v>84</v>
      </c>
      <c r="G39">
        <v>125</v>
      </c>
      <c r="H39">
        <v>101125</v>
      </c>
      <c r="I39">
        <v>2022.5</v>
      </c>
      <c r="J39">
        <v>0.02</v>
      </c>
      <c r="L39">
        <v>97080</v>
      </c>
      <c r="N39">
        <v>41548</v>
      </c>
      <c r="O39">
        <v>10</v>
      </c>
      <c r="P39" t="s">
        <v>8</v>
      </c>
      <c r="Q39" t="s">
        <v>16</v>
      </c>
    </row>
    <row r="40" spans="1:17" outlineLevel="2" x14ac:dyDescent="0.3">
      <c r="A40" t="s">
        <v>15</v>
      </c>
      <c r="B40" t="s">
        <v>14</v>
      </c>
      <c r="C40" t="s">
        <v>20</v>
      </c>
      <c r="D40">
        <v>887</v>
      </c>
      <c r="E40">
        <v>3</v>
      </c>
      <c r="F40">
        <v>2.1</v>
      </c>
      <c r="G40">
        <v>125</v>
      </c>
      <c r="H40">
        <v>110875</v>
      </c>
      <c r="I40">
        <v>6652.5</v>
      </c>
      <c r="J40">
        <v>0.06</v>
      </c>
      <c r="L40">
        <v>2661</v>
      </c>
      <c r="N40">
        <v>41609</v>
      </c>
      <c r="O40">
        <v>12</v>
      </c>
      <c r="P40" t="s">
        <v>12</v>
      </c>
      <c r="Q40" t="s">
        <v>16</v>
      </c>
    </row>
    <row r="41" spans="1:17" outlineLevel="2" x14ac:dyDescent="0.3">
      <c r="A41" t="s">
        <v>15</v>
      </c>
      <c r="B41" t="s">
        <v>14</v>
      </c>
      <c r="C41" t="s">
        <v>9</v>
      </c>
      <c r="D41">
        <v>994</v>
      </c>
      <c r="E41">
        <v>260</v>
      </c>
      <c r="F41">
        <v>182</v>
      </c>
      <c r="G41">
        <v>125</v>
      </c>
      <c r="H41">
        <v>124250</v>
      </c>
      <c r="I41">
        <v>8697.5</v>
      </c>
      <c r="J41">
        <v>7.0000000000000007E-2</v>
      </c>
      <c r="L41">
        <v>258440</v>
      </c>
      <c r="N41">
        <v>41518</v>
      </c>
      <c r="O41">
        <v>9</v>
      </c>
      <c r="P41" t="s">
        <v>19</v>
      </c>
      <c r="Q41" t="s">
        <v>16</v>
      </c>
    </row>
    <row r="42" spans="1:17" outlineLevel="2" x14ac:dyDescent="0.3">
      <c r="A42" t="s">
        <v>15</v>
      </c>
      <c r="B42" t="s">
        <v>14</v>
      </c>
      <c r="C42" t="s">
        <v>6</v>
      </c>
      <c r="D42">
        <v>2500</v>
      </c>
      <c r="E42">
        <v>5</v>
      </c>
      <c r="F42">
        <v>3.5</v>
      </c>
      <c r="G42">
        <v>125</v>
      </c>
      <c r="H42">
        <v>312500</v>
      </c>
      <c r="I42">
        <v>21875</v>
      </c>
      <c r="J42">
        <v>7.0000000000000007E-2</v>
      </c>
      <c r="L42">
        <v>12500</v>
      </c>
      <c r="N42">
        <v>41579</v>
      </c>
      <c r="O42">
        <v>11</v>
      </c>
      <c r="P42" t="s">
        <v>13</v>
      </c>
      <c r="Q42" t="s">
        <v>16</v>
      </c>
    </row>
    <row r="43" spans="1:17" outlineLevel="2" x14ac:dyDescent="0.3">
      <c r="A43" t="s">
        <v>15</v>
      </c>
      <c r="B43" t="s">
        <v>7</v>
      </c>
      <c r="C43" t="s">
        <v>9</v>
      </c>
      <c r="D43">
        <v>947</v>
      </c>
      <c r="E43">
        <v>260</v>
      </c>
      <c r="F43">
        <v>182</v>
      </c>
      <c r="G43">
        <v>125</v>
      </c>
      <c r="H43">
        <v>118375</v>
      </c>
      <c r="I43">
        <v>13021.25</v>
      </c>
      <c r="J43">
        <v>0.11</v>
      </c>
      <c r="L43">
        <v>246220</v>
      </c>
      <c r="N43">
        <v>41518</v>
      </c>
      <c r="O43">
        <v>9</v>
      </c>
      <c r="P43" t="s">
        <v>19</v>
      </c>
      <c r="Q43" t="s">
        <v>16</v>
      </c>
    </row>
    <row r="44" spans="1:17" outlineLevel="2" x14ac:dyDescent="0.3">
      <c r="A44" t="s">
        <v>15</v>
      </c>
      <c r="B44" t="s">
        <v>7</v>
      </c>
      <c r="C44" t="s">
        <v>6</v>
      </c>
      <c r="D44">
        <v>1660</v>
      </c>
      <c r="E44">
        <v>5</v>
      </c>
      <c r="F44">
        <v>3.5</v>
      </c>
      <c r="G44">
        <v>125</v>
      </c>
      <c r="H44">
        <v>207500</v>
      </c>
      <c r="I44">
        <v>4150</v>
      </c>
      <c r="J44">
        <v>0.02</v>
      </c>
      <c r="L44">
        <v>8300</v>
      </c>
      <c r="N44">
        <v>41579</v>
      </c>
      <c r="O44">
        <v>11</v>
      </c>
      <c r="P44" t="s">
        <v>13</v>
      </c>
      <c r="Q44" t="s">
        <v>16</v>
      </c>
    </row>
    <row r="45" spans="1:17" outlineLevel="2" x14ac:dyDescent="0.3">
      <c r="A45" t="s">
        <v>15</v>
      </c>
      <c r="B45" t="s">
        <v>7</v>
      </c>
      <c r="C45" t="s">
        <v>3</v>
      </c>
      <c r="D45">
        <v>2145</v>
      </c>
      <c r="E45">
        <v>10</v>
      </c>
      <c r="F45">
        <v>7</v>
      </c>
      <c r="G45">
        <v>125</v>
      </c>
      <c r="H45">
        <v>268125</v>
      </c>
      <c r="I45">
        <v>5362.5</v>
      </c>
      <c r="J45">
        <v>0.02</v>
      </c>
      <c r="L45">
        <v>21450</v>
      </c>
      <c r="N45">
        <v>41548</v>
      </c>
      <c r="O45">
        <v>10</v>
      </c>
      <c r="P45" t="s">
        <v>8</v>
      </c>
      <c r="Q45" t="s">
        <v>16</v>
      </c>
    </row>
    <row r="46" spans="1:17" outlineLevel="2" x14ac:dyDescent="0.3">
      <c r="A46" t="s">
        <v>15</v>
      </c>
      <c r="B46" t="s">
        <v>7</v>
      </c>
      <c r="C46" t="s">
        <v>18</v>
      </c>
      <c r="D46">
        <v>2145</v>
      </c>
      <c r="E46">
        <v>120</v>
      </c>
      <c r="F46">
        <v>84</v>
      </c>
      <c r="G46">
        <v>125</v>
      </c>
      <c r="H46">
        <v>268125</v>
      </c>
      <c r="I46">
        <v>5362.5</v>
      </c>
      <c r="J46">
        <v>0.02</v>
      </c>
      <c r="L46">
        <v>257400</v>
      </c>
      <c r="N46">
        <v>41548</v>
      </c>
      <c r="O46">
        <v>10</v>
      </c>
      <c r="P46" t="s">
        <v>8</v>
      </c>
      <c r="Q46" t="s">
        <v>16</v>
      </c>
    </row>
    <row r="47" spans="1:17" outlineLevel="2" x14ac:dyDescent="0.3">
      <c r="A47" t="s">
        <v>15</v>
      </c>
      <c r="B47" t="s">
        <v>7</v>
      </c>
      <c r="C47" t="s">
        <v>20</v>
      </c>
      <c r="D47">
        <v>2821</v>
      </c>
      <c r="E47">
        <v>3</v>
      </c>
      <c r="F47">
        <v>2.1</v>
      </c>
      <c r="G47">
        <v>125</v>
      </c>
      <c r="H47">
        <v>352625</v>
      </c>
      <c r="I47">
        <v>49367.5</v>
      </c>
      <c r="J47">
        <v>0.14000000000000001</v>
      </c>
      <c r="L47">
        <v>8463</v>
      </c>
      <c r="N47">
        <v>41609</v>
      </c>
      <c r="O47">
        <v>12</v>
      </c>
      <c r="P47" t="s">
        <v>12</v>
      </c>
      <c r="Q47" t="s">
        <v>16</v>
      </c>
    </row>
    <row r="48" spans="1:17" outlineLevel="2" x14ac:dyDescent="0.3">
      <c r="A48" t="s">
        <v>15</v>
      </c>
      <c r="B48" t="s">
        <v>1</v>
      </c>
      <c r="C48" t="s">
        <v>20</v>
      </c>
      <c r="D48">
        <v>330</v>
      </c>
      <c r="E48">
        <v>3</v>
      </c>
      <c r="F48">
        <v>2.1</v>
      </c>
      <c r="G48">
        <v>125</v>
      </c>
      <c r="H48">
        <v>41250</v>
      </c>
      <c r="I48">
        <v>412.5</v>
      </c>
      <c r="J48">
        <v>0.01</v>
      </c>
      <c r="L48">
        <v>990</v>
      </c>
      <c r="N48">
        <v>41518</v>
      </c>
      <c r="O48">
        <v>9</v>
      </c>
      <c r="P48" t="s">
        <v>19</v>
      </c>
      <c r="Q48" t="s">
        <v>16</v>
      </c>
    </row>
    <row r="49" spans="1:17" outlineLevel="2" x14ac:dyDescent="0.3">
      <c r="A49" t="s">
        <v>15</v>
      </c>
      <c r="B49" t="s">
        <v>1</v>
      </c>
      <c r="C49" t="s">
        <v>6</v>
      </c>
      <c r="D49">
        <v>663</v>
      </c>
      <c r="E49">
        <v>5</v>
      </c>
      <c r="F49">
        <v>3.5</v>
      </c>
      <c r="G49">
        <v>125</v>
      </c>
      <c r="H49">
        <v>82875</v>
      </c>
      <c r="I49">
        <v>828.75</v>
      </c>
      <c r="J49">
        <v>0.01</v>
      </c>
      <c r="L49">
        <v>3315</v>
      </c>
      <c r="N49">
        <v>41548</v>
      </c>
      <c r="O49">
        <v>10</v>
      </c>
      <c r="P49" t="s">
        <v>8</v>
      </c>
      <c r="Q49" t="s">
        <v>16</v>
      </c>
    </row>
    <row r="50" spans="1:17" outlineLevel="2" x14ac:dyDescent="0.3">
      <c r="A50" t="s">
        <v>15</v>
      </c>
      <c r="B50" t="s">
        <v>1</v>
      </c>
      <c r="C50" t="s">
        <v>18</v>
      </c>
      <c r="D50">
        <v>663</v>
      </c>
      <c r="E50">
        <v>120</v>
      </c>
      <c r="F50">
        <v>84</v>
      </c>
      <c r="G50">
        <v>125</v>
      </c>
      <c r="H50">
        <v>82875</v>
      </c>
      <c r="I50">
        <v>828.75</v>
      </c>
      <c r="J50">
        <v>0.01</v>
      </c>
      <c r="L50">
        <v>79560</v>
      </c>
      <c r="N50">
        <v>41548</v>
      </c>
      <c r="O50">
        <v>10</v>
      </c>
      <c r="P50" t="s">
        <v>8</v>
      </c>
      <c r="Q50" t="s">
        <v>16</v>
      </c>
    </row>
    <row r="51" spans="1:17" outlineLevel="2" x14ac:dyDescent="0.3">
      <c r="A51" t="s">
        <v>15</v>
      </c>
      <c r="B51" t="s">
        <v>1</v>
      </c>
      <c r="C51" t="s">
        <v>6</v>
      </c>
      <c r="D51">
        <v>1804</v>
      </c>
      <c r="E51">
        <v>5</v>
      </c>
      <c r="F51">
        <v>3.5</v>
      </c>
      <c r="G51">
        <v>125</v>
      </c>
      <c r="H51">
        <v>225500</v>
      </c>
      <c r="I51">
        <v>22550</v>
      </c>
      <c r="J51">
        <v>0.1</v>
      </c>
      <c r="L51">
        <v>9020</v>
      </c>
      <c r="N51">
        <v>41579</v>
      </c>
      <c r="O51">
        <v>11</v>
      </c>
      <c r="P51" t="s">
        <v>13</v>
      </c>
      <c r="Q51" t="s">
        <v>16</v>
      </c>
    </row>
    <row r="52" spans="1:17" outlineLevel="2" x14ac:dyDescent="0.3">
      <c r="A52" t="s">
        <v>15</v>
      </c>
      <c r="B52" t="s">
        <v>1</v>
      </c>
      <c r="C52" t="s">
        <v>18</v>
      </c>
      <c r="D52">
        <v>2438</v>
      </c>
      <c r="E52">
        <v>120</v>
      </c>
      <c r="F52">
        <v>84</v>
      </c>
      <c r="G52">
        <v>125</v>
      </c>
      <c r="H52">
        <v>304750</v>
      </c>
      <c r="I52">
        <v>45712.5</v>
      </c>
      <c r="J52">
        <v>0.15</v>
      </c>
      <c r="L52">
        <v>292560</v>
      </c>
      <c r="N52">
        <v>41609</v>
      </c>
      <c r="O52">
        <v>12</v>
      </c>
      <c r="P52" t="s">
        <v>12</v>
      </c>
      <c r="Q52" t="s">
        <v>16</v>
      </c>
    </row>
    <row r="53" spans="1:17" outlineLevel="1" x14ac:dyDescent="0.3">
      <c r="A53" s="18" t="s">
        <v>45</v>
      </c>
      <c r="D53">
        <f>SUBTOTAL(9,D28:D52)</f>
        <v>35361</v>
      </c>
    </row>
    <row r="54" spans="1:17" outlineLevel="2" x14ac:dyDescent="0.3">
      <c r="A54" t="s">
        <v>5</v>
      </c>
      <c r="B54" t="s">
        <v>4</v>
      </c>
      <c r="C54" t="s">
        <v>0</v>
      </c>
      <c r="D54">
        <v>623</v>
      </c>
      <c r="E54">
        <v>250</v>
      </c>
      <c r="F54">
        <v>175</v>
      </c>
      <c r="G54">
        <v>350</v>
      </c>
      <c r="H54">
        <v>218050</v>
      </c>
      <c r="I54">
        <v>26166</v>
      </c>
      <c r="J54">
        <v>0.12</v>
      </c>
      <c r="L54">
        <v>155750</v>
      </c>
      <c r="N54">
        <v>41518</v>
      </c>
      <c r="O54">
        <v>9</v>
      </c>
      <c r="P54" t="s">
        <v>19</v>
      </c>
      <c r="Q54" t="s">
        <v>16</v>
      </c>
    </row>
    <row r="55" spans="1:17" outlineLevel="2" x14ac:dyDescent="0.3">
      <c r="A55" t="s">
        <v>5</v>
      </c>
      <c r="B55" t="s">
        <v>4</v>
      </c>
      <c r="C55" t="s">
        <v>9</v>
      </c>
      <c r="D55">
        <v>1228</v>
      </c>
      <c r="E55">
        <v>260</v>
      </c>
      <c r="F55">
        <v>182</v>
      </c>
      <c r="G55">
        <v>350</v>
      </c>
      <c r="H55">
        <v>429800</v>
      </c>
      <c r="I55">
        <v>21490</v>
      </c>
      <c r="J55">
        <v>0.05</v>
      </c>
      <c r="L55">
        <v>319280</v>
      </c>
      <c r="N55">
        <v>41548</v>
      </c>
      <c r="O55">
        <v>10</v>
      </c>
      <c r="P55" t="s">
        <v>8</v>
      </c>
      <c r="Q55" t="s">
        <v>16</v>
      </c>
    </row>
    <row r="56" spans="1:17" outlineLevel="2" x14ac:dyDescent="0.3">
      <c r="A56" t="s">
        <v>5</v>
      </c>
      <c r="B56" t="s">
        <v>4</v>
      </c>
      <c r="C56" t="s">
        <v>3</v>
      </c>
      <c r="D56">
        <v>1228</v>
      </c>
      <c r="E56">
        <v>10</v>
      </c>
      <c r="F56">
        <v>7</v>
      </c>
      <c r="G56">
        <v>350</v>
      </c>
      <c r="H56">
        <v>429800</v>
      </c>
      <c r="I56">
        <v>21490</v>
      </c>
      <c r="J56">
        <v>0.05</v>
      </c>
      <c r="L56">
        <v>12280</v>
      </c>
      <c r="N56">
        <v>41548</v>
      </c>
      <c r="O56">
        <v>10</v>
      </c>
      <c r="P56" t="s">
        <v>8</v>
      </c>
      <c r="Q56" t="s">
        <v>16</v>
      </c>
    </row>
    <row r="57" spans="1:17" outlineLevel="2" x14ac:dyDescent="0.3">
      <c r="A57" t="s">
        <v>5</v>
      </c>
      <c r="B57" t="s">
        <v>4</v>
      </c>
      <c r="C57" t="s">
        <v>3</v>
      </c>
      <c r="D57">
        <v>1389</v>
      </c>
      <c r="E57">
        <v>10</v>
      </c>
      <c r="F57">
        <v>7</v>
      </c>
      <c r="G57">
        <v>20</v>
      </c>
      <c r="H57">
        <v>27780</v>
      </c>
      <c r="I57">
        <v>1389</v>
      </c>
      <c r="J57">
        <v>0.05</v>
      </c>
      <c r="L57">
        <v>13890</v>
      </c>
      <c r="N57">
        <v>41548</v>
      </c>
      <c r="O57">
        <v>10</v>
      </c>
      <c r="P57" t="s">
        <v>8</v>
      </c>
      <c r="Q57" t="s">
        <v>16</v>
      </c>
    </row>
    <row r="58" spans="1:17" outlineLevel="2" x14ac:dyDescent="0.3">
      <c r="A58" t="s">
        <v>5</v>
      </c>
      <c r="B58" t="s">
        <v>4</v>
      </c>
      <c r="C58" t="s">
        <v>0</v>
      </c>
      <c r="D58">
        <v>1389</v>
      </c>
      <c r="E58">
        <v>250</v>
      </c>
      <c r="F58">
        <v>175</v>
      </c>
      <c r="G58">
        <v>20</v>
      </c>
      <c r="H58">
        <v>27780</v>
      </c>
      <c r="I58">
        <v>1389</v>
      </c>
      <c r="J58">
        <v>0.05</v>
      </c>
      <c r="L58">
        <v>347250</v>
      </c>
      <c r="N58">
        <v>41548</v>
      </c>
      <c r="O58">
        <v>10</v>
      </c>
      <c r="P58" t="s">
        <v>8</v>
      </c>
      <c r="Q58" t="s">
        <v>16</v>
      </c>
    </row>
    <row r="59" spans="1:17" outlineLevel="2" x14ac:dyDescent="0.3">
      <c r="A59" t="s">
        <v>5</v>
      </c>
      <c r="B59" t="s">
        <v>4</v>
      </c>
      <c r="C59" t="s">
        <v>6</v>
      </c>
      <c r="D59">
        <v>1611</v>
      </c>
      <c r="E59">
        <v>5</v>
      </c>
      <c r="F59">
        <v>3.5</v>
      </c>
      <c r="G59">
        <v>7</v>
      </c>
      <c r="H59">
        <v>11277</v>
      </c>
      <c r="I59">
        <v>1014.93</v>
      </c>
      <c r="J59">
        <v>0.09</v>
      </c>
      <c r="L59">
        <v>8055</v>
      </c>
      <c r="N59">
        <v>41609</v>
      </c>
      <c r="O59">
        <v>12</v>
      </c>
      <c r="P59" t="s">
        <v>12</v>
      </c>
      <c r="Q59" t="s">
        <v>16</v>
      </c>
    </row>
    <row r="60" spans="1:17" outlineLevel="2" x14ac:dyDescent="0.3">
      <c r="A60" t="s">
        <v>5</v>
      </c>
      <c r="B60" t="s">
        <v>4</v>
      </c>
      <c r="C60" t="s">
        <v>3</v>
      </c>
      <c r="D60">
        <v>1725</v>
      </c>
      <c r="E60">
        <v>10</v>
      </c>
      <c r="F60">
        <v>7</v>
      </c>
      <c r="G60">
        <v>350</v>
      </c>
      <c r="H60">
        <v>603750</v>
      </c>
      <c r="I60">
        <v>0</v>
      </c>
      <c r="J60">
        <v>0</v>
      </c>
      <c r="L60">
        <v>17250</v>
      </c>
      <c r="N60">
        <v>41579</v>
      </c>
      <c r="O60">
        <v>11</v>
      </c>
      <c r="P60" t="s">
        <v>13</v>
      </c>
      <c r="Q60" t="s">
        <v>16</v>
      </c>
    </row>
    <row r="61" spans="1:17" outlineLevel="2" x14ac:dyDescent="0.3">
      <c r="A61" t="s">
        <v>5</v>
      </c>
      <c r="B61" t="s">
        <v>4</v>
      </c>
      <c r="C61" t="s">
        <v>9</v>
      </c>
      <c r="D61">
        <v>1778</v>
      </c>
      <c r="E61">
        <v>260</v>
      </c>
      <c r="F61">
        <v>182</v>
      </c>
      <c r="G61">
        <v>350</v>
      </c>
      <c r="H61">
        <v>622300</v>
      </c>
      <c r="I61">
        <v>24892</v>
      </c>
      <c r="J61">
        <v>0.04</v>
      </c>
      <c r="L61">
        <v>462280</v>
      </c>
      <c r="N61">
        <v>41609</v>
      </c>
      <c r="O61">
        <v>12</v>
      </c>
      <c r="P61" t="s">
        <v>12</v>
      </c>
      <c r="Q61" t="s">
        <v>16</v>
      </c>
    </row>
    <row r="62" spans="1:17" outlineLevel="2" x14ac:dyDescent="0.3">
      <c r="A62" t="s">
        <v>5</v>
      </c>
      <c r="B62" t="s">
        <v>4</v>
      </c>
      <c r="C62" t="s">
        <v>3</v>
      </c>
      <c r="D62">
        <v>1802</v>
      </c>
      <c r="E62">
        <v>10</v>
      </c>
      <c r="F62">
        <v>7</v>
      </c>
      <c r="G62">
        <v>20</v>
      </c>
      <c r="H62">
        <v>36040</v>
      </c>
      <c r="I62">
        <v>1802</v>
      </c>
      <c r="J62">
        <v>0.05</v>
      </c>
      <c r="L62">
        <v>18020</v>
      </c>
      <c r="N62">
        <v>41609</v>
      </c>
      <c r="O62">
        <v>12</v>
      </c>
      <c r="P62" t="s">
        <v>12</v>
      </c>
      <c r="Q62" t="s">
        <v>16</v>
      </c>
    </row>
    <row r="63" spans="1:17" outlineLevel="2" x14ac:dyDescent="0.3">
      <c r="A63" t="s">
        <v>5</v>
      </c>
      <c r="B63" t="s">
        <v>4</v>
      </c>
      <c r="C63" t="s">
        <v>18</v>
      </c>
      <c r="D63">
        <v>2092</v>
      </c>
      <c r="E63">
        <v>120</v>
      </c>
      <c r="F63">
        <v>84</v>
      </c>
      <c r="G63">
        <v>7</v>
      </c>
      <c r="H63">
        <v>14644</v>
      </c>
      <c r="I63">
        <v>146.44</v>
      </c>
      <c r="J63">
        <v>0.01</v>
      </c>
      <c r="L63">
        <v>251040</v>
      </c>
      <c r="N63">
        <v>41579</v>
      </c>
      <c r="O63">
        <v>11</v>
      </c>
      <c r="P63" t="s">
        <v>13</v>
      </c>
      <c r="Q63" t="s">
        <v>16</v>
      </c>
    </row>
    <row r="64" spans="1:17" outlineLevel="2" x14ac:dyDescent="0.3">
      <c r="A64" t="s">
        <v>5</v>
      </c>
      <c r="B64" t="s">
        <v>4</v>
      </c>
      <c r="C64" t="s">
        <v>3</v>
      </c>
      <c r="D64">
        <v>2349</v>
      </c>
      <c r="E64">
        <v>10</v>
      </c>
      <c r="F64">
        <v>7</v>
      </c>
      <c r="G64">
        <v>7</v>
      </c>
      <c r="H64">
        <v>16443</v>
      </c>
      <c r="I64">
        <v>822.15</v>
      </c>
      <c r="J64">
        <v>4.9999999999999996E-2</v>
      </c>
      <c r="L64">
        <v>23490</v>
      </c>
      <c r="N64">
        <v>41518</v>
      </c>
      <c r="O64">
        <v>9</v>
      </c>
      <c r="P64" t="s">
        <v>19</v>
      </c>
      <c r="Q64" t="s">
        <v>16</v>
      </c>
    </row>
    <row r="65" spans="1:17" outlineLevel="2" x14ac:dyDescent="0.3">
      <c r="A65" t="s">
        <v>5</v>
      </c>
      <c r="B65" t="s">
        <v>4</v>
      </c>
      <c r="C65" t="s">
        <v>18</v>
      </c>
      <c r="D65">
        <v>2646</v>
      </c>
      <c r="E65">
        <v>120</v>
      </c>
      <c r="F65">
        <v>84</v>
      </c>
      <c r="G65">
        <v>20</v>
      </c>
      <c r="H65">
        <v>52920</v>
      </c>
      <c r="I65">
        <v>2116.8000000000002</v>
      </c>
      <c r="J65">
        <v>0.04</v>
      </c>
      <c r="L65">
        <v>317520</v>
      </c>
      <c r="N65">
        <v>41518</v>
      </c>
      <c r="O65">
        <v>9</v>
      </c>
      <c r="P65" t="s">
        <v>19</v>
      </c>
      <c r="Q65" t="s">
        <v>16</v>
      </c>
    </row>
    <row r="66" spans="1:17" outlineLevel="2" x14ac:dyDescent="0.3">
      <c r="A66" t="s">
        <v>5</v>
      </c>
      <c r="B66" t="s">
        <v>4</v>
      </c>
      <c r="C66" t="s">
        <v>20</v>
      </c>
      <c r="D66">
        <v>2851</v>
      </c>
      <c r="E66">
        <v>3</v>
      </c>
      <c r="F66">
        <v>2.1</v>
      </c>
      <c r="G66">
        <v>7</v>
      </c>
      <c r="H66">
        <v>19957</v>
      </c>
      <c r="I66">
        <v>798.28</v>
      </c>
      <c r="J66">
        <v>0.04</v>
      </c>
      <c r="L66">
        <v>8553</v>
      </c>
      <c r="N66">
        <v>41548</v>
      </c>
      <c r="O66">
        <v>10</v>
      </c>
      <c r="P66" t="s">
        <v>8</v>
      </c>
      <c r="Q66" t="s">
        <v>16</v>
      </c>
    </row>
    <row r="67" spans="1:17" outlineLevel="2" x14ac:dyDescent="0.3">
      <c r="A67" t="s">
        <v>5</v>
      </c>
      <c r="B67" t="s">
        <v>4</v>
      </c>
      <c r="C67" t="s">
        <v>6</v>
      </c>
      <c r="D67">
        <v>2851</v>
      </c>
      <c r="E67">
        <v>5</v>
      </c>
      <c r="F67">
        <v>3.5</v>
      </c>
      <c r="G67">
        <v>7</v>
      </c>
      <c r="H67">
        <v>19957</v>
      </c>
      <c r="I67">
        <v>798.28</v>
      </c>
      <c r="J67">
        <v>0.04</v>
      </c>
      <c r="L67">
        <v>14255</v>
      </c>
      <c r="N67">
        <v>41548</v>
      </c>
      <c r="O67">
        <v>10</v>
      </c>
      <c r="P67" t="s">
        <v>8</v>
      </c>
      <c r="Q67" t="s">
        <v>16</v>
      </c>
    </row>
    <row r="68" spans="1:17" outlineLevel="2" x14ac:dyDescent="0.3">
      <c r="A68" t="s">
        <v>5</v>
      </c>
      <c r="B68" t="s">
        <v>4</v>
      </c>
      <c r="C68" t="s">
        <v>0</v>
      </c>
      <c r="D68">
        <v>2935</v>
      </c>
      <c r="E68">
        <v>250</v>
      </c>
      <c r="F68">
        <v>175</v>
      </c>
      <c r="G68">
        <v>20</v>
      </c>
      <c r="H68">
        <v>58700</v>
      </c>
      <c r="I68">
        <v>6457</v>
      </c>
      <c r="J68">
        <v>0.11</v>
      </c>
      <c r="L68">
        <v>733750</v>
      </c>
      <c r="N68">
        <v>41579</v>
      </c>
      <c r="O68">
        <v>11</v>
      </c>
      <c r="P68" t="s">
        <v>13</v>
      </c>
      <c r="Q68" t="s">
        <v>16</v>
      </c>
    </row>
    <row r="69" spans="1:17" outlineLevel="2" x14ac:dyDescent="0.3">
      <c r="A69" t="s">
        <v>5</v>
      </c>
      <c r="B69" t="s">
        <v>11</v>
      </c>
      <c r="C69" t="s">
        <v>3</v>
      </c>
      <c r="D69">
        <v>1031</v>
      </c>
      <c r="E69">
        <v>10</v>
      </c>
      <c r="F69">
        <v>7</v>
      </c>
      <c r="G69">
        <v>7</v>
      </c>
      <c r="H69">
        <v>7217</v>
      </c>
      <c r="I69">
        <v>505.19</v>
      </c>
      <c r="J69">
        <v>6.9999999999999993E-2</v>
      </c>
      <c r="L69">
        <v>10310</v>
      </c>
      <c r="N69">
        <v>41518</v>
      </c>
      <c r="O69">
        <v>9</v>
      </c>
      <c r="P69" t="s">
        <v>19</v>
      </c>
      <c r="Q69" t="s">
        <v>16</v>
      </c>
    </row>
    <row r="70" spans="1:17" outlineLevel="2" x14ac:dyDescent="0.3">
      <c r="A70" t="s">
        <v>5</v>
      </c>
      <c r="B70" t="s">
        <v>11</v>
      </c>
      <c r="C70" t="s">
        <v>18</v>
      </c>
      <c r="D70">
        <v>1033</v>
      </c>
      <c r="E70">
        <v>120</v>
      </c>
      <c r="F70">
        <v>84</v>
      </c>
      <c r="G70">
        <v>20</v>
      </c>
      <c r="H70">
        <v>20660</v>
      </c>
      <c r="I70">
        <v>1033</v>
      </c>
      <c r="J70">
        <v>0.05</v>
      </c>
      <c r="L70">
        <v>123960</v>
      </c>
      <c r="N70">
        <v>41609</v>
      </c>
      <c r="O70">
        <v>12</v>
      </c>
      <c r="P70" t="s">
        <v>12</v>
      </c>
      <c r="Q70" t="s">
        <v>16</v>
      </c>
    </row>
    <row r="71" spans="1:17" outlineLevel="2" x14ac:dyDescent="0.3">
      <c r="A71" t="s">
        <v>5</v>
      </c>
      <c r="B71" t="s">
        <v>11</v>
      </c>
      <c r="C71" t="s">
        <v>0</v>
      </c>
      <c r="D71">
        <v>1281</v>
      </c>
      <c r="E71">
        <v>250</v>
      </c>
      <c r="F71">
        <v>175</v>
      </c>
      <c r="G71">
        <v>350</v>
      </c>
      <c r="H71">
        <v>448350</v>
      </c>
      <c r="I71">
        <v>62769</v>
      </c>
      <c r="J71">
        <v>0.14000000000000001</v>
      </c>
      <c r="L71">
        <v>320250</v>
      </c>
      <c r="N71">
        <v>41609</v>
      </c>
      <c r="O71">
        <v>12</v>
      </c>
      <c r="P71" t="s">
        <v>12</v>
      </c>
      <c r="Q71" t="s">
        <v>16</v>
      </c>
    </row>
    <row r="72" spans="1:17" outlineLevel="2" x14ac:dyDescent="0.3">
      <c r="A72" t="s">
        <v>5</v>
      </c>
      <c r="B72" t="s">
        <v>11</v>
      </c>
      <c r="C72" t="s">
        <v>9</v>
      </c>
      <c r="D72">
        <v>1403</v>
      </c>
      <c r="E72">
        <v>260</v>
      </c>
      <c r="F72">
        <v>182</v>
      </c>
      <c r="G72">
        <v>7</v>
      </c>
      <c r="H72">
        <v>9821</v>
      </c>
      <c r="I72">
        <v>589.26</v>
      </c>
      <c r="J72">
        <v>0.06</v>
      </c>
      <c r="L72">
        <v>364780</v>
      </c>
      <c r="N72">
        <v>41548</v>
      </c>
      <c r="O72">
        <v>10</v>
      </c>
      <c r="P72" t="s">
        <v>8</v>
      </c>
      <c r="Q72" t="s">
        <v>16</v>
      </c>
    </row>
    <row r="73" spans="1:17" outlineLevel="2" x14ac:dyDescent="0.3">
      <c r="A73" t="s">
        <v>5</v>
      </c>
      <c r="B73" t="s">
        <v>11</v>
      </c>
      <c r="C73" t="s">
        <v>6</v>
      </c>
      <c r="D73">
        <v>1403</v>
      </c>
      <c r="E73">
        <v>5</v>
      </c>
      <c r="F73">
        <v>3.5</v>
      </c>
      <c r="G73">
        <v>7</v>
      </c>
      <c r="H73">
        <v>9821</v>
      </c>
      <c r="I73">
        <v>589.26</v>
      </c>
      <c r="J73">
        <v>0.06</v>
      </c>
      <c r="L73">
        <v>7015</v>
      </c>
      <c r="N73">
        <v>41548</v>
      </c>
      <c r="O73">
        <v>10</v>
      </c>
      <c r="P73" t="s">
        <v>8</v>
      </c>
      <c r="Q73" t="s">
        <v>16</v>
      </c>
    </row>
    <row r="74" spans="1:17" outlineLevel="2" x14ac:dyDescent="0.3">
      <c r="A74" t="s">
        <v>5</v>
      </c>
      <c r="B74" t="s">
        <v>11</v>
      </c>
      <c r="C74" t="s">
        <v>0</v>
      </c>
      <c r="D74">
        <v>1527</v>
      </c>
      <c r="E74">
        <v>250</v>
      </c>
      <c r="F74">
        <v>175</v>
      </c>
      <c r="G74">
        <v>350</v>
      </c>
      <c r="H74">
        <v>534450</v>
      </c>
      <c r="I74">
        <v>0</v>
      </c>
      <c r="J74">
        <v>0</v>
      </c>
      <c r="L74">
        <v>381750</v>
      </c>
      <c r="N74">
        <v>41518</v>
      </c>
      <c r="O74">
        <v>9</v>
      </c>
      <c r="P74" t="s">
        <v>19</v>
      </c>
      <c r="Q74" t="s">
        <v>16</v>
      </c>
    </row>
    <row r="75" spans="1:17" outlineLevel="2" x14ac:dyDescent="0.3">
      <c r="A75" t="s">
        <v>5</v>
      </c>
      <c r="B75" t="s">
        <v>11</v>
      </c>
      <c r="C75" t="s">
        <v>6</v>
      </c>
      <c r="D75">
        <v>1757</v>
      </c>
      <c r="E75">
        <v>5</v>
      </c>
      <c r="F75">
        <v>3.5</v>
      </c>
      <c r="G75">
        <v>20</v>
      </c>
      <c r="H75">
        <v>35140</v>
      </c>
      <c r="I75">
        <v>2108.4</v>
      </c>
      <c r="J75">
        <v>6.0000000000000005E-2</v>
      </c>
      <c r="L75">
        <v>8785</v>
      </c>
      <c r="N75">
        <v>41548</v>
      </c>
      <c r="O75">
        <v>10</v>
      </c>
      <c r="P75" t="s">
        <v>8</v>
      </c>
      <c r="Q75" t="s">
        <v>16</v>
      </c>
    </row>
    <row r="76" spans="1:17" outlineLevel="2" x14ac:dyDescent="0.3">
      <c r="A76" t="s">
        <v>5</v>
      </c>
      <c r="B76" t="s">
        <v>11</v>
      </c>
      <c r="C76" t="s">
        <v>3</v>
      </c>
      <c r="D76">
        <v>1757</v>
      </c>
      <c r="E76">
        <v>10</v>
      </c>
      <c r="F76">
        <v>7</v>
      </c>
      <c r="G76">
        <v>20</v>
      </c>
      <c r="H76">
        <v>35140</v>
      </c>
      <c r="I76">
        <v>2108.4</v>
      </c>
      <c r="J76">
        <v>6.0000000000000005E-2</v>
      </c>
      <c r="L76">
        <v>17570</v>
      </c>
      <c r="N76">
        <v>41548</v>
      </c>
      <c r="O76">
        <v>10</v>
      </c>
      <c r="P76" t="s">
        <v>8</v>
      </c>
      <c r="Q76" t="s">
        <v>16</v>
      </c>
    </row>
    <row r="77" spans="1:17" outlineLevel="2" x14ac:dyDescent="0.3">
      <c r="A77" t="s">
        <v>5</v>
      </c>
      <c r="B77" t="s">
        <v>11</v>
      </c>
      <c r="C77" t="s">
        <v>3</v>
      </c>
      <c r="D77">
        <v>1922</v>
      </c>
      <c r="E77">
        <v>10</v>
      </c>
      <c r="F77">
        <v>7</v>
      </c>
      <c r="G77">
        <v>350</v>
      </c>
      <c r="H77">
        <v>672700</v>
      </c>
      <c r="I77">
        <v>94178</v>
      </c>
      <c r="J77">
        <v>0.14000000000000001</v>
      </c>
      <c r="L77">
        <v>19220</v>
      </c>
      <c r="N77">
        <v>41579</v>
      </c>
      <c r="O77">
        <v>11</v>
      </c>
      <c r="P77" t="s">
        <v>13</v>
      </c>
      <c r="Q77" t="s">
        <v>16</v>
      </c>
    </row>
    <row r="78" spans="1:17" outlineLevel="2" x14ac:dyDescent="0.3">
      <c r="A78" t="s">
        <v>5</v>
      </c>
      <c r="B78" t="s">
        <v>11</v>
      </c>
      <c r="C78" t="s">
        <v>9</v>
      </c>
      <c r="D78">
        <v>2076</v>
      </c>
      <c r="E78">
        <v>260</v>
      </c>
      <c r="F78">
        <v>182</v>
      </c>
      <c r="G78">
        <v>350</v>
      </c>
      <c r="H78">
        <v>726600</v>
      </c>
      <c r="I78">
        <v>43596</v>
      </c>
      <c r="J78">
        <v>0.06</v>
      </c>
      <c r="L78">
        <v>539760</v>
      </c>
      <c r="N78">
        <v>41548</v>
      </c>
      <c r="O78">
        <v>10</v>
      </c>
      <c r="P78" t="s">
        <v>8</v>
      </c>
      <c r="Q78" t="s">
        <v>16</v>
      </c>
    </row>
    <row r="79" spans="1:17" outlineLevel="2" x14ac:dyDescent="0.3">
      <c r="A79" t="s">
        <v>5</v>
      </c>
      <c r="B79" t="s">
        <v>11</v>
      </c>
      <c r="C79" t="s">
        <v>18</v>
      </c>
      <c r="D79">
        <v>2076</v>
      </c>
      <c r="E79">
        <v>120</v>
      </c>
      <c r="F79">
        <v>84</v>
      </c>
      <c r="G79">
        <v>350</v>
      </c>
      <c r="H79">
        <v>726600</v>
      </c>
      <c r="I79">
        <v>43596</v>
      </c>
      <c r="J79">
        <v>0.06</v>
      </c>
      <c r="L79">
        <v>249120</v>
      </c>
      <c r="N79">
        <v>41548</v>
      </c>
      <c r="O79">
        <v>10</v>
      </c>
      <c r="P79" t="s">
        <v>8</v>
      </c>
      <c r="Q79" t="s">
        <v>16</v>
      </c>
    </row>
    <row r="80" spans="1:17" outlineLevel="2" x14ac:dyDescent="0.3">
      <c r="A80" t="s">
        <v>5</v>
      </c>
      <c r="B80" t="s">
        <v>11</v>
      </c>
      <c r="C80" t="s">
        <v>3</v>
      </c>
      <c r="D80">
        <v>2136</v>
      </c>
      <c r="E80">
        <v>10</v>
      </c>
      <c r="F80">
        <v>7</v>
      </c>
      <c r="G80">
        <v>7</v>
      </c>
      <c r="H80">
        <v>14952</v>
      </c>
      <c r="I80">
        <v>747.6</v>
      </c>
      <c r="J80">
        <v>0.05</v>
      </c>
      <c r="L80">
        <v>21360</v>
      </c>
      <c r="N80">
        <v>41609</v>
      </c>
      <c r="O80">
        <v>12</v>
      </c>
      <c r="P80" t="s">
        <v>12</v>
      </c>
      <c r="Q80" t="s">
        <v>16</v>
      </c>
    </row>
    <row r="81" spans="1:17" outlineLevel="2" x14ac:dyDescent="0.3">
      <c r="A81" t="s">
        <v>5</v>
      </c>
      <c r="B81" t="s">
        <v>11</v>
      </c>
      <c r="C81" t="s">
        <v>20</v>
      </c>
      <c r="D81">
        <v>2145</v>
      </c>
      <c r="E81">
        <v>3</v>
      </c>
      <c r="F81">
        <v>2.1</v>
      </c>
      <c r="G81">
        <v>7</v>
      </c>
      <c r="H81">
        <v>15015</v>
      </c>
      <c r="I81">
        <v>300.3</v>
      </c>
      <c r="J81">
        <v>0.02</v>
      </c>
      <c r="L81">
        <v>6435</v>
      </c>
      <c r="N81">
        <v>41579</v>
      </c>
      <c r="O81">
        <v>11</v>
      </c>
      <c r="P81" t="s">
        <v>13</v>
      </c>
      <c r="Q81" t="s">
        <v>16</v>
      </c>
    </row>
    <row r="82" spans="1:17" outlineLevel="2" x14ac:dyDescent="0.3">
      <c r="A82" t="s">
        <v>5</v>
      </c>
      <c r="B82" t="s">
        <v>11</v>
      </c>
      <c r="C82" t="s">
        <v>0</v>
      </c>
      <c r="D82">
        <v>2682</v>
      </c>
      <c r="E82">
        <v>250</v>
      </c>
      <c r="F82">
        <v>175</v>
      </c>
      <c r="G82">
        <v>20</v>
      </c>
      <c r="H82">
        <v>53640</v>
      </c>
      <c r="I82">
        <v>4827.6000000000004</v>
      </c>
      <c r="J82">
        <v>9.0000000000000011E-2</v>
      </c>
      <c r="L82">
        <v>670500</v>
      </c>
      <c r="N82">
        <v>41579</v>
      </c>
      <c r="O82">
        <v>11</v>
      </c>
      <c r="P82" t="s">
        <v>13</v>
      </c>
      <c r="Q82" t="s">
        <v>16</v>
      </c>
    </row>
    <row r="83" spans="1:17" outlineLevel="2" x14ac:dyDescent="0.3">
      <c r="A83" t="s">
        <v>5</v>
      </c>
      <c r="B83" t="s">
        <v>11</v>
      </c>
      <c r="C83" t="s">
        <v>18</v>
      </c>
      <c r="D83">
        <v>2805</v>
      </c>
      <c r="E83">
        <v>120</v>
      </c>
      <c r="F83">
        <v>84</v>
      </c>
      <c r="G83">
        <v>20</v>
      </c>
      <c r="H83">
        <v>56100</v>
      </c>
      <c r="I83">
        <v>6171</v>
      </c>
      <c r="J83">
        <v>0.11</v>
      </c>
      <c r="L83">
        <v>336600</v>
      </c>
      <c r="N83">
        <v>41518</v>
      </c>
      <c r="O83">
        <v>9</v>
      </c>
      <c r="P83" t="s">
        <v>19</v>
      </c>
      <c r="Q83" t="s">
        <v>16</v>
      </c>
    </row>
    <row r="84" spans="1:17" outlineLevel="2" x14ac:dyDescent="0.3">
      <c r="A84" t="s">
        <v>5</v>
      </c>
      <c r="B84" t="s">
        <v>14</v>
      </c>
      <c r="C84" t="s">
        <v>20</v>
      </c>
      <c r="D84">
        <v>442</v>
      </c>
      <c r="E84">
        <v>3</v>
      </c>
      <c r="F84">
        <v>2.1</v>
      </c>
      <c r="G84">
        <v>20</v>
      </c>
      <c r="H84">
        <v>8840</v>
      </c>
      <c r="I84">
        <v>1149.2</v>
      </c>
      <c r="J84">
        <v>0.13</v>
      </c>
      <c r="L84">
        <v>1326</v>
      </c>
      <c r="N84">
        <v>41518</v>
      </c>
      <c r="O84">
        <v>9</v>
      </c>
      <c r="P84" t="s">
        <v>19</v>
      </c>
      <c r="Q84" t="s">
        <v>16</v>
      </c>
    </row>
    <row r="85" spans="1:17" outlineLevel="2" x14ac:dyDescent="0.3">
      <c r="A85" t="s">
        <v>5</v>
      </c>
      <c r="B85" t="s">
        <v>14</v>
      </c>
      <c r="C85" t="s">
        <v>18</v>
      </c>
      <c r="D85">
        <v>588</v>
      </c>
      <c r="E85">
        <v>120</v>
      </c>
      <c r="F85">
        <v>84</v>
      </c>
      <c r="G85">
        <v>20</v>
      </c>
      <c r="H85">
        <v>11760</v>
      </c>
      <c r="I85">
        <v>823.2</v>
      </c>
      <c r="J85">
        <v>7.0000000000000007E-2</v>
      </c>
      <c r="L85">
        <v>70560</v>
      </c>
      <c r="N85">
        <v>41609</v>
      </c>
      <c r="O85">
        <v>12</v>
      </c>
      <c r="P85" t="s">
        <v>12</v>
      </c>
      <c r="Q85" t="s">
        <v>16</v>
      </c>
    </row>
    <row r="86" spans="1:17" outlineLevel="2" x14ac:dyDescent="0.3">
      <c r="A86" t="s">
        <v>5</v>
      </c>
      <c r="B86" t="s">
        <v>14</v>
      </c>
      <c r="C86" t="s">
        <v>20</v>
      </c>
      <c r="D86">
        <v>1016</v>
      </c>
      <c r="E86">
        <v>3</v>
      </c>
      <c r="F86">
        <v>2.1</v>
      </c>
      <c r="G86">
        <v>7</v>
      </c>
      <c r="H86">
        <v>7112</v>
      </c>
      <c r="I86">
        <v>355.6</v>
      </c>
      <c r="J86">
        <v>0.05</v>
      </c>
      <c r="L86">
        <v>3048</v>
      </c>
      <c r="N86">
        <v>41579</v>
      </c>
      <c r="O86">
        <v>11</v>
      </c>
      <c r="P86" t="s">
        <v>13</v>
      </c>
      <c r="Q86" t="s">
        <v>16</v>
      </c>
    </row>
    <row r="87" spans="1:17" outlineLevel="2" x14ac:dyDescent="0.3">
      <c r="A87" t="s">
        <v>5</v>
      </c>
      <c r="B87" t="s">
        <v>14</v>
      </c>
      <c r="C87" t="s">
        <v>9</v>
      </c>
      <c r="D87">
        <v>1159</v>
      </c>
      <c r="E87">
        <v>260</v>
      </c>
      <c r="F87">
        <v>182</v>
      </c>
      <c r="G87">
        <v>7</v>
      </c>
      <c r="H87">
        <v>8113</v>
      </c>
      <c r="I87">
        <v>405.65</v>
      </c>
      <c r="J87">
        <v>4.9999999999999996E-2</v>
      </c>
      <c r="L87">
        <v>301340</v>
      </c>
      <c r="N87">
        <v>41548</v>
      </c>
      <c r="O87">
        <v>10</v>
      </c>
      <c r="P87" t="s">
        <v>8</v>
      </c>
      <c r="Q87" t="s">
        <v>16</v>
      </c>
    </row>
    <row r="88" spans="1:17" outlineLevel="2" x14ac:dyDescent="0.3">
      <c r="A88" t="s">
        <v>5</v>
      </c>
      <c r="B88" t="s">
        <v>14</v>
      </c>
      <c r="C88" t="s">
        <v>6</v>
      </c>
      <c r="D88">
        <v>1159</v>
      </c>
      <c r="E88">
        <v>5</v>
      </c>
      <c r="F88">
        <v>3.5</v>
      </c>
      <c r="G88">
        <v>7</v>
      </c>
      <c r="H88">
        <v>8113</v>
      </c>
      <c r="I88">
        <v>405.65</v>
      </c>
      <c r="J88">
        <v>4.9999999999999996E-2</v>
      </c>
      <c r="L88">
        <v>5795</v>
      </c>
      <c r="N88">
        <v>41548</v>
      </c>
      <c r="O88">
        <v>10</v>
      </c>
      <c r="P88" t="s">
        <v>8</v>
      </c>
      <c r="Q88" t="s">
        <v>16</v>
      </c>
    </row>
    <row r="89" spans="1:17" outlineLevel="2" x14ac:dyDescent="0.3">
      <c r="A89" t="s">
        <v>5</v>
      </c>
      <c r="B89" t="s">
        <v>14</v>
      </c>
      <c r="C89" t="s">
        <v>6</v>
      </c>
      <c r="D89">
        <v>1797</v>
      </c>
      <c r="E89">
        <v>5</v>
      </c>
      <c r="F89">
        <v>3.5</v>
      </c>
      <c r="G89">
        <v>350</v>
      </c>
      <c r="H89">
        <v>628950</v>
      </c>
      <c r="I89">
        <v>18868.5</v>
      </c>
      <c r="J89">
        <v>0.03</v>
      </c>
      <c r="L89">
        <v>8985</v>
      </c>
      <c r="N89">
        <v>41518</v>
      </c>
      <c r="O89">
        <v>9</v>
      </c>
      <c r="P89" t="s">
        <v>19</v>
      </c>
      <c r="Q89" t="s">
        <v>16</v>
      </c>
    </row>
    <row r="90" spans="1:17" outlineLevel="2" x14ac:dyDescent="0.3">
      <c r="A90" t="s">
        <v>5</v>
      </c>
      <c r="B90" t="s">
        <v>14</v>
      </c>
      <c r="C90" t="s">
        <v>0</v>
      </c>
      <c r="D90">
        <v>1870</v>
      </c>
      <c r="E90">
        <v>250</v>
      </c>
      <c r="F90">
        <v>175</v>
      </c>
      <c r="G90">
        <v>350</v>
      </c>
      <c r="H90">
        <v>654500</v>
      </c>
      <c r="I90">
        <v>65450</v>
      </c>
      <c r="J90">
        <v>0.1</v>
      </c>
      <c r="L90">
        <v>467500</v>
      </c>
      <c r="N90">
        <v>41609</v>
      </c>
      <c r="O90">
        <v>12</v>
      </c>
      <c r="P90" t="s">
        <v>12</v>
      </c>
      <c r="Q90" t="s">
        <v>16</v>
      </c>
    </row>
    <row r="91" spans="1:17" outlineLevel="2" x14ac:dyDescent="0.3">
      <c r="A91" t="s">
        <v>5</v>
      </c>
      <c r="B91" t="s">
        <v>14</v>
      </c>
      <c r="C91" t="s">
        <v>3</v>
      </c>
      <c r="D91">
        <v>2125</v>
      </c>
      <c r="E91">
        <v>10</v>
      </c>
      <c r="F91">
        <v>7</v>
      </c>
      <c r="G91">
        <v>7</v>
      </c>
      <c r="H91">
        <v>14875</v>
      </c>
      <c r="I91">
        <v>1041.25</v>
      </c>
      <c r="J91">
        <v>7.0000000000000007E-2</v>
      </c>
      <c r="L91">
        <v>21250</v>
      </c>
      <c r="N91">
        <v>41609</v>
      </c>
      <c r="O91">
        <v>12</v>
      </c>
      <c r="P91" t="s">
        <v>12</v>
      </c>
      <c r="Q91" t="s">
        <v>16</v>
      </c>
    </row>
    <row r="92" spans="1:17" outlineLevel="2" x14ac:dyDescent="0.3">
      <c r="A92" t="s">
        <v>5</v>
      </c>
      <c r="B92" t="s">
        <v>14</v>
      </c>
      <c r="C92" t="s">
        <v>3</v>
      </c>
      <c r="D92">
        <v>2146</v>
      </c>
      <c r="E92">
        <v>10</v>
      </c>
      <c r="F92">
        <v>7</v>
      </c>
      <c r="G92">
        <v>350</v>
      </c>
      <c r="H92">
        <v>751100</v>
      </c>
      <c r="I92">
        <v>60088</v>
      </c>
      <c r="J92">
        <v>0.08</v>
      </c>
      <c r="L92">
        <v>21460</v>
      </c>
      <c r="N92">
        <v>41579</v>
      </c>
      <c r="O92">
        <v>11</v>
      </c>
      <c r="P92" t="s">
        <v>13</v>
      </c>
      <c r="Q92" t="s">
        <v>16</v>
      </c>
    </row>
    <row r="93" spans="1:17" outlineLevel="2" x14ac:dyDescent="0.3">
      <c r="A93" t="s">
        <v>5</v>
      </c>
      <c r="B93" t="s">
        <v>14</v>
      </c>
      <c r="C93" t="s">
        <v>0</v>
      </c>
      <c r="D93">
        <v>2297</v>
      </c>
      <c r="E93">
        <v>250</v>
      </c>
      <c r="F93">
        <v>175</v>
      </c>
      <c r="G93">
        <v>20</v>
      </c>
      <c r="H93">
        <v>45940</v>
      </c>
      <c r="I93">
        <v>2297</v>
      </c>
      <c r="J93">
        <v>0.05</v>
      </c>
      <c r="L93">
        <v>574250</v>
      </c>
      <c r="N93">
        <v>41579</v>
      </c>
      <c r="O93">
        <v>11</v>
      </c>
      <c r="P93" t="s">
        <v>13</v>
      </c>
      <c r="Q93" t="s">
        <v>16</v>
      </c>
    </row>
    <row r="94" spans="1:17" outlineLevel="2" x14ac:dyDescent="0.3">
      <c r="A94" t="s">
        <v>5</v>
      </c>
      <c r="B94" t="s">
        <v>14</v>
      </c>
      <c r="C94" t="s">
        <v>3</v>
      </c>
      <c r="D94">
        <v>2409</v>
      </c>
      <c r="E94">
        <v>10</v>
      </c>
      <c r="F94">
        <v>7</v>
      </c>
      <c r="G94">
        <v>7</v>
      </c>
      <c r="H94">
        <v>16863</v>
      </c>
      <c r="I94">
        <v>1349.04</v>
      </c>
      <c r="J94">
        <v>0.08</v>
      </c>
      <c r="L94">
        <v>24090</v>
      </c>
      <c r="N94">
        <v>41518</v>
      </c>
      <c r="O94">
        <v>9</v>
      </c>
      <c r="P94" t="s">
        <v>19</v>
      </c>
      <c r="Q94" t="s">
        <v>16</v>
      </c>
    </row>
    <row r="95" spans="1:17" outlineLevel="2" x14ac:dyDescent="0.3">
      <c r="A95" t="s">
        <v>5</v>
      </c>
      <c r="B95" t="s">
        <v>14</v>
      </c>
      <c r="C95" t="s">
        <v>9</v>
      </c>
      <c r="D95">
        <v>2966</v>
      </c>
      <c r="E95">
        <v>260</v>
      </c>
      <c r="F95">
        <v>182</v>
      </c>
      <c r="G95">
        <v>350</v>
      </c>
      <c r="H95">
        <v>1038100</v>
      </c>
      <c r="I95">
        <v>20762</v>
      </c>
      <c r="J95">
        <v>0.02</v>
      </c>
      <c r="L95">
        <v>771160</v>
      </c>
      <c r="N95">
        <v>41548</v>
      </c>
      <c r="O95">
        <v>10</v>
      </c>
      <c r="P95" t="s">
        <v>8</v>
      </c>
      <c r="Q95" t="s">
        <v>16</v>
      </c>
    </row>
    <row r="96" spans="1:17" outlineLevel="2" x14ac:dyDescent="0.3">
      <c r="A96" t="s">
        <v>5</v>
      </c>
      <c r="B96" t="s">
        <v>14</v>
      </c>
      <c r="C96" t="s">
        <v>18</v>
      </c>
      <c r="D96">
        <v>2966</v>
      </c>
      <c r="E96">
        <v>120</v>
      </c>
      <c r="F96">
        <v>84</v>
      </c>
      <c r="G96">
        <v>350</v>
      </c>
      <c r="H96">
        <v>1038100</v>
      </c>
      <c r="I96">
        <v>20762</v>
      </c>
      <c r="J96">
        <v>0.02</v>
      </c>
      <c r="L96">
        <v>355920</v>
      </c>
      <c r="N96">
        <v>41548</v>
      </c>
      <c r="O96">
        <v>10</v>
      </c>
      <c r="P96" t="s">
        <v>8</v>
      </c>
      <c r="Q96" t="s">
        <v>16</v>
      </c>
    </row>
    <row r="97" spans="1:17" outlineLevel="2" x14ac:dyDescent="0.3">
      <c r="A97" t="s">
        <v>5</v>
      </c>
      <c r="B97" t="s">
        <v>14</v>
      </c>
      <c r="C97" t="s">
        <v>6</v>
      </c>
      <c r="D97">
        <v>2992</v>
      </c>
      <c r="E97">
        <v>5</v>
      </c>
      <c r="F97">
        <v>3.5</v>
      </c>
      <c r="G97">
        <v>20</v>
      </c>
      <c r="H97">
        <v>59840</v>
      </c>
      <c r="I97">
        <v>6582.4</v>
      </c>
      <c r="J97">
        <v>0.11</v>
      </c>
      <c r="L97">
        <v>14960</v>
      </c>
      <c r="N97">
        <v>41548</v>
      </c>
      <c r="O97">
        <v>10</v>
      </c>
      <c r="P97" t="s">
        <v>8</v>
      </c>
      <c r="Q97" t="s">
        <v>16</v>
      </c>
    </row>
    <row r="98" spans="1:17" outlineLevel="2" x14ac:dyDescent="0.3">
      <c r="A98" t="s">
        <v>5</v>
      </c>
      <c r="B98" t="s">
        <v>14</v>
      </c>
      <c r="C98" t="s">
        <v>3</v>
      </c>
      <c r="D98">
        <v>2992</v>
      </c>
      <c r="E98">
        <v>10</v>
      </c>
      <c r="F98">
        <v>7</v>
      </c>
      <c r="G98">
        <v>20</v>
      </c>
      <c r="H98">
        <v>59840</v>
      </c>
      <c r="I98">
        <v>6582.4</v>
      </c>
      <c r="J98">
        <v>0.11</v>
      </c>
      <c r="L98">
        <v>29920</v>
      </c>
      <c r="N98">
        <v>41548</v>
      </c>
      <c r="O98">
        <v>10</v>
      </c>
      <c r="P98" t="s">
        <v>8</v>
      </c>
      <c r="Q98" t="s">
        <v>16</v>
      </c>
    </row>
    <row r="99" spans="1:17" outlineLevel="2" x14ac:dyDescent="0.3">
      <c r="A99" t="s">
        <v>5</v>
      </c>
      <c r="B99" t="s">
        <v>7</v>
      </c>
      <c r="C99" t="s">
        <v>9</v>
      </c>
      <c r="D99">
        <v>344</v>
      </c>
      <c r="E99">
        <v>260</v>
      </c>
      <c r="F99">
        <v>182</v>
      </c>
      <c r="G99">
        <v>350</v>
      </c>
      <c r="H99">
        <v>120400</v>
      </c>
      <c r="I99">
        <v>13244</v>
      </c>
      <c r="J99">
        <v>0.11</v>
      </c>
      <c r="L99">
        <v>89440</v>
      </c>
      <c r="N99">
        <v>41548</v>
      </c>
      <c r="O99">
        <v>10</v>
      </c>
      <c r="P99" t="s">
        <v>8</v>
      </c>
      <c r="Q99" t="s">
        <v>16</v>
      </c>
    </row>
    <row r="100" spans="1:17" outlineLevel="2" x14ac:dyDescent="0.3">
      <c r="A100" t="s">
        <v>5</v>
      </c>
      <c r="B100" t="s">
        <v>7</v>
      </c>
      <c r="C100" t="s">
        <v>18</v>
      </c>
      <c r="D100">
        <v>344</v>
      </c>
      <c r="E100">
        <v>120</v>
      </c>
      <c r="F100">
        <v>84</v>
      </c>
      <c r="G100">
        <v>350</v>
      </c>
      <c r="H100">
        <v>120400</v>
      </c>
      <c r="I100">
        <v>13244</v>
      </c>
      <c r="J100">
        <v>0.11</v>
      </c>
      <c r="L100">
        <v>41280</v>
      </c>
      <c r="N100">
        <v>41548</v>
      </c>
      <c r="O100">
        <v>10</v>
      </c>
      <c r="P100" t="s">
        <v>8</v>
      </c>
      <c r="Q100" t="s">
        <v>16</v>
      </c>
    </row>
    <row r="101" spans="1:17" outlineLevel="2" x14ac:dyDescent="0.3">
      <c r="A101" t="s">
        <v>5</v>
      </c>
      <c r="B101" t="s">
        <v>7</v>
      </c>
      <c r="C101" t="s">
        <v>18</v>
      </c>
      <c r="D101">
        <v>544</v>
      </c>
      <c r="E101">
        <v>120</v>
      </c>
      <c r="F101">
        <v>84</v>
      </c>
      <c r="G101">
        <v>20</v>
      </c>
      <c r="H101">
        <v>10880</v>
      </c>
      <c r="I101">
        <v>217.6</v>
      </c>
      <c r="J101">
        <v>0.02</v>
      </c>
      <c r="L101">
        <v>65280</v>
      </c>
      <c r="N101">
        <v>41609</v>
      </c>
      <c r="O101">
        <v>12</v>
      </c>
      <c r="P101" t="s">
        <v>12</v>
      </c>
      <c r="Q101" t="s">
        <v>16</v>
      </c>
    </row>
    <row r="102" spans="1:17" outlineLevel="2" x14ac:dyDescent="0.3">
      <c r="A102" t="s">
        <v>5</v>
      </c>
      <c r="B102" t="s">
        <v>7</v>
      </c>
      <c r="C102" t="s">
        <v>6</v>
      </c>
      <c r="D102">
        <v>720</v>
      </c>
      <c r="E102">
        <v>5</v>
      </c>
      <c r="F102">
        <v>3.5</v>
      </c>
      <c r="G102">
        <v>350</v>
      </c>
      <c r="H102">
        <v>252000</v>
      </c>
      <c r="I102">
        <v>12600</v>
      </c>
      <c r="J102">
        <v>0.05</v>
      </c>
      <c r="L102">
        <v>3600</v>
      </c>
      <c r="N102">
        <v>41518</v>
      </c>
      <c r="O102">
        <v>9</v>
      </c>
      <c r="P102" t="s">
        <v>19</v>
      </c>
      <c r="Q102" t="s">
        <v>16</v>
      </c>
    </row>
    <row r="103" spans="1:17" outlineLevel="2" x14ac:dyDescent="0.3">
      <c r="A103" t="s">
        <v>5</v>
      </c>
      <c r="B103" t="s">
        <v>7</v>
      </c>
      <c r="C103" t="s">
        <v>0</v>
      </c>
      <c r="D103">
        <v>1123</v>
      </c>
      <c r="E103">
        <v>250</v>
      </c>
      <c r="F103">
        <v>175</v>
      </c>
      <c r="G103">
        <v>20</v>
      </c>
      <c r="H103">
        <v>22460</v>
      </c>
      <c r="I103">
        <v>1347.6</v>
      </c>
      <c r="J103">
        <v>0.06</v>
      </c>
      <c r="L103">
        <v>280750</v>
      </c>
      <c r="N103">
        <v>41579</v>
      </c>
      <c r="O103">
        <v>11</v>
      </c>
      <c r="P103" t="s">
        <v>13</v>
      </c>
      <c r="Q103" t="s">
        <v>16</v>
      </c>
    </row>
    <row r="104" spans="1:17" outlineLevel="2" x14ac:dyDescent="0.3">
      <c r="A104" t="s">
        <v>5</v>
      </c>
      <c r="B104" t="s">
        <v>7</v>
      </c>
      <c r="C104" t="s">
        <v>6</v>
      </c>
      <c r="D104">
        <v>1715</v>
      </c>
      <c r="E104">
        <v>5</v>
      </c>
      <c r="F104">
        <v>3.5</v>
      </c>
      <c r="G104">
        <v>20</v>
      </c>
      <c r="H104">
        <v>34300</v>
      </c>
      <c r="I104">
        <v>4116</v>
      </c>
      <c r="J104">
        <v>0.12</v>
      </c>
      <c r="L104">
        <v>8575</v>
      </c>
      <c r="N104">
        <v>41548</v>
      </c>
      <c r="O104">
        <v>10</v>
      </c>
      <c r="P104" t="s">
        <v>8</v>
      </c>
      <c r="Q104" t="s">
        <v>16</v>
      </c>
    </row>
    <row r="105" spans="1:17" outlineLevel="2" x14ac:dyDescent="0.3">
      <c r="A105" t="s">
        <v>5</v>
      </c>
      <c r="B105" t="s">
        <v>7</v>
      </c>
      <c r="C105" t="s">
        <v>3</v>
      </c>
      <c r="D105">
        <v>1715</v>
      </c>
      <c r="E105">
        <v>10</v>
      </c>
      <c r="F105">
        <v>7</v>
      </c>
      <c r="G105">
        <v>20</v>
      </c>
      <c r="H105">
        <v>34300</v>
      </c>
      <c r="I105">
        <v>4116</v>
      </c>
      <c r="J105">
        <v>0.12</v>
      </c>
      <c r="L105">
        <v>17150</v>
      </c>
      <c r="N105">
        <v>41548</v>
      </c>
      <c r="O105">
        <v>10</v>
      </c>
      <c r="P105" t="s">
        <v>8</v>
      </c>
      <c r="Q105" t="s">
        <v>16</v>
      </c>
    </row>
    <row r="106" spans="1:17" outlineLevel="2" x14ac:dyDescent="0.3">
      <c r="A106" t="s">
        <v>5</v>
      </c>
      <c r="B106" t="s">
        <v>7</v>
      </c>
      <c r="C106" t="s">
        <v>9</v>
      </c>
      <c r="D106">
        <v>1727</v>
      </c>
      <c r="E106">
        <v>260</v>
      </c>
      <c r="F106">
        <v>182</v>
      </c>
      <c r="G106">
        <v>7</v>
      </c>
      <c r="H106">
        <v>12089</v>
      </c>
      <c r="I106">
        <v>1692.46</v>
      </c>
      <c r="J106">
        <v>0.14000000000000001</v>
      </c>
      <c r="L106">
        <v>449020</v>
      </c>
      <c r="N106">
        <v>41548</v>
      </c>
      <c r="O106">
        <v>10</v>
      </c>
      <c r="P106" t="s">
        <v>8</v>
      </c>
      <c r="Q106" t="s">
        <v>16</v>
      </c>
    </row>
    <row r="107" spans="1:17" outlineLevel="2" x14ac:dyDescent="0.3">
      <c r="A107" t="s">
        <v>5</v>
      </c>
      <c r="B107" t="s">
        <v>7</v>
      </c>
      <c r="C107" t="s">
        <v>6</v>
      </c>
      <c r="D107">
        <v>1727</v>
      </c>
      <c r="E107">
        <v>5</v>
      </c>
      <c r="F107">
        <v>3.5</v>
      </c>
      <c r="G107">
        <v>7</v>
      </c>
      <c r="H107">
        <v>12089</v>
      </c>
      <c r="I107">
        <v>1692.46</v>
      </c>
      <c r="J107">
        <v>0.14000000000000001</v>
      </c>
      <c r="L107">
        <v>8635</v>
      </c>
      <c r="N107">
        <v>41548</v>
      </c>
      <c r="O107">
        <v>10</v>
      </c>
      <c r="P107" t="s">
        <v>8</v>
      </c>
      <c r="Q107" t="s">
        <v>16</v>
      </c>
    </row>
    <row r="108" spans="1:17" outlineLevel="2" x14ac:dyDescent="0.3">
      <c r="A108" t="s">
        <v>5</v>
      </c>
      <c r="B108" t="s">
        <v>7</v>
      </c>
      <c r="C108" t="s">
        <v>3</v>
      </c>
      <c r="D108">
        <v>1760</v>
      </c>
      <c r="E108">
        <v>10</v>
      </c>
      <c r="F108">
        <v>7</v>
      </c>
      <c r="G108">
        <v>7</v>
      </c>
      <c r="H108">
        <v>12320</v>
      </c>
      <c r="I108">
        <v>369.6</v>
      </c>
      <c r="J108">
        <v>3.0000000000000002E-2</v>
      </c>
      <c r="L108">
        <v>17600</v>
      </c>
      <c r="N108">
        <v>41518</v>
      </c>
      <c r="O108">
        <v>9</v>
      </c>
      <c r="P108" t="s">
        <v>19</v>
      </c>
      <c r="Q108" t="s">
        <v>16</v>
      </c>
    </row>
    <row r="109" spans="1:17" outlineLevel="2" x14ac:dyDescent="0.3">
      <c r="A109" t="s">
        <v>5</v>
      </c>
      <c r="B109" t="s">
        <v>7</v>
      </c>
      <c r="C109" t="s">
        <v>20</v>
      </c>
      <c r="D109">
        <v>1834</v>
      </c>
      <c r="E109">
        <v>3</v>
      </c>
      <c r="F109">
        <v>2.1</v>
      </c>
      <c r="G109">
        <v>20</v>
      </c>
      <c r="H109">
        <v>36680</v>
      </c>
      <c r="I109">
        <v>2567.6</v>
      </c>
      <c r="J109">
        <v>6.9999999999999993E-2</v>
      </c>
      <c r="L109">
        <v>5502</v>
      </c>
      <c r="N109">
        <v>41518</v>
      </c>
      <c r="O109">
        <v>9</v>
      </c>
      <c r="P109" t="s">
        <v>19</v>
      </c>
      <c r="Q109" t="s">
        <v>16</v>
      </c>
    </row>
    <row r="110" spans="1:17" outlineLevel="2" x14ac:dyDescent="0.3">
      <c r="A110" t="s">
        <v>5</v>
      </c>
      <c r="B110" t="s">
        <v>7</v>
      </c>
      <c r="C110" t="s">
        <v>0</v>
      </c>
      <c r="D110">
        <v>1940</v>
      </c>
      <c r="E110">
        <v>250</v>
      </c>
      <c r="F110">
        <v>175</v>
      </c>
      <c r="G110">
        <v>350</v>
      </c>
      <c r="H110">
        <v>679000</v>
      </c>
      <c r="I110">
        <v>13580</v>
      </c>
      <c r="J110">
        <v>0.02</v>
      </c>
      <c r="L110">
        <v>485000</v>
      </c>
      <c r="N110">
        <v>41609</v>
      </c>
      <c r="O110">
        <v>12</v>
      </c>
      <c r="P110" t="s">
        <v>12</v>
      </c>
      <c r="Q110" t="s">
        <v>16</v>
      </c>
    </row>
    <row r="111" spans="1:17" outlineLevel="2" x14ac:dyDescent="0.3">
      <c r="A111" t="s">
        <v>5</v>
      </c>
      <c r="B111" t="s">
        <v>7</v>
      </c>
      <c r="C111" t="s">
        <v>3</v>
      </c>
      <c r="D111">
        <v>1946</v>
      </c>
      <c r="E111">
        <v>10</v>
      </c>
      <c r="F111">
        <v>7</v>
      </c>
      <c r="G111">
        <v>7</v>
      </c>
      <c r="H111">
        <v>13622</v>
      </c>
      <c r="I111">
        <v>1089.76</v>
      </c>
      <c r="J111">
        <v>0.08</v>
      </c>
      <c r="L111">
        <v>19460</v>
      </c>
      <c r="N111">
        <v>41609</v>
      </c>
      <c r="O111">
        <v>12</v>
      </c>
      <c r="P111" t="s">
        <v>12</v>
      </c>
      <c r="Q111" t="s">
        <v>16</v>
      </c>
    </row>
    <row r="112" spans="1:17" outlineLevel="2" x14ac:dyDescent="0.3">
      <c r="A112" t="s">
        <v>5</v>
      </c>
      <c r="B112" t="s">
        <v>7</v>
      </c>
      <c r="C112" t="s">
        <v>3</v>
      </c>
      <c r="D112">
        <v>2151</v>
      </c>
      <c r="E112">
        <v>10</v>
      </c>
      <c r="F112">
        <v>7</v>
      </c>
      <c r="G112">
        <v>350</v>
      </c>
      <c r="H112">
        <v>752850</v>
      </c>
      <c r="I112">
        <v>112927.5</v>
      </c>
      <c r="J112">
        <v>0.15</v>
      </c>
      <c r="L112">
        <v>21510</v>
      </c>
      <c r="N112">
        <v>41579</v>
      </c>
      <c r="O112">
        <v>11</v>
      </c>
      <c r="P112" t="s">
        <v>13</v>
      </c>
      <c r="Q112" t="s">
        <v>16</v>
      </c>
    </row>
    <row r="113" spans="1:17" outlineLevel="2" x14ac:dyDescent="0.3">
      <c r="A113" t="s">
        <v>5</v>
      </c>
      <c r="B113" t="s">
        <v>7</v>
      </c>
      <c r="C113" t="s">
        <v>20</v>
      </c>
      <c r="D113">
        <v>2706</v>
      </c>
      <c r="E113">
        <v>3</v>
      </c>
      <c r="F113">
        <v>2.1</v>
      </c>
      <c r="G113">
        <v>7</v>
      </c>
      <c r="H113">
        <v>18942</v>
      </c>
      <c r="I113">
        <v>2083.62</v>
      </c>
      <c r="J113">
        <v>0.11</v>
      </c>
      <c r="L113">
        <v>8118</v>
      </c>
      <c r="N113">
        <v>41579</v>
      </c>
      <c r="O113">
        <v>11</v>
      </c>
      <c r="P113" t="s">
        <v>13</v>
      </c>
      <c r="Q113" t="s">
        <v>16</v>
      </c>
    </row>
    <row r="114" spans="1:17" outlineLevel="2" x14ac:dyDescent="0.3">
      <c r="A114" t="s">
        <v>5</v>
      </c>
      <c r="B114" t="s">
        <v>1</v>
      </c>
      <c r="C114" t="s">
        <v>20</v>
      </c>
      <c r="D114">
        <v>263</v>
      </c>
      <c r="E114">
        <v>3</v>
      </c>
      <c r="F114">
        <v>2.1</v>
      </c>
      <c r="G114">
        <v>7</v>
      </c>
      <c r="H114">
        <v>1841</v>
      </c>
      <c r="I114">
        <v>110.46</v>
      </c>
      <c r="J114">
        <v>0.06</v>
      </c>
      <c r="L114">
        <v>789</v>
      </c>
      <c r="N114">
        <v>41579</v>
      </c>
      <c r="O114">
        <v>11</v>
      </c>
      <c r="P114" t="s">
        <v>13</v>
      </c>
      <c r="Q114" t="s">
        <v>16</v>
      </c>
    </row>
    <row r="115" spans="1:17" outlineLevel="2" x14ac:dyDescent="0.3">
      <c r="A115" t="s">
        <v>5</v>
      </c>
      <c r="B115" t="s">
        <v>1</v>
      </c>
      <c r="C115" t="s">
        <v>0</v>
      </c>
      <c r="D115">
        <v>266</v>
      </c>
      <c r="E115">
        <v>250</v>
      </c>
      <c r="F115">
        <v>175</v>
      </c>
      <c r="G115">
        <v>350</v>
      </c>
      <c r="H115">
        <v>93100</v>
      </c>
      <c r="I115">
        <v>1862</v>
      </c>
      <c r="J115">
        <v>0.02</v>
      </c>
      <c r="L115">
        <v>66500</v>
      </c>
      <c r="N115">
        <v>41609</v>
      </c>
      <c r="O115">
        <v>12</v>
      </c>
      <c r="P115" t="s">
        <v>12</v>
      </c>
      <c r="Q115" t="s">
        <v>16</v>
      </c>
    </row>
    <row r="116" spans="1:17" outlineLevel="2" x14ac:dyDescent="0.3">
      <c r="A116" t="s">
        <v>5</v>
      </c>
      <c r="B116" t="s">
        <v>1</v>
      </c>
      <c r="C116" t="s">
        <v>3</v>
      </c>
      <c r="D116">
        <v>267</v>
      </c>
      <c r="E116">
        <v>10</v>
      </c>
      <c r="F116">
        <v>7</v>
      </c>
      <c r="G116">
        <v>20</v>
      </c>
      <c r="H116">
        <v>5340</v>
      </c>
      <c r="I116">
        <v>801</v>
      </c>
      <c r="J116">
        <v>0.15</v>
      </c>
      <c r="L116">
        <v>2670</v>
      </c>
      <c r="N116">
        <v>41548</v>
      </c>
      <c r="O116">
        <v>10</v>
      </c>
      <c r="P116" t="s">
        <v>8</v>
      </c>
      <c r="Q116" t="s">
        <v>16</v>
      </c>
    </row>
    <row r="117" spans="1:17" outlineLevel="2" x14ac:dyDescent="0.3">
      <c r="A117" t="s">
        <v>5</v>
      </c>
      <c r="B117" t="s">
        <v>1</v>
      </c>
      <c r="C117" t="s">
        <v>0</v>
      </c>
      <c r="D117">
        <v>267</v>
      </c>
      <c r="E117">
        <v>250</v>
      </c>
      <c r="F117">
        <v>175</v>
      </c>
      <c r="G117">
        <v>20</v>
      </c>
      <c r="H117">
        <v>5340</v>
      </c>
      <c r="I117">
        <v>801</v>
      </c>
      <c r="J117">
        <v>0.15</v>
      </c>
      <c r="L117">
        <v>66750</v>
      </c>
      <c r="N117">
        <v>41548</v>
      </c>
      <c r="O117">
        <v>10</v>
      </c>
      <c r="P117" t="s">
        <v>8</v>
      </c>
      <c r="Q117" t="s">
        <v>16</v>
      </c>
    </row>
    <row r="118" spans="1:17" outlineLevel="2" x14ac:dyDescent="0.3">
      <c r="A118" t="s">
        <v>5</v>
      </c>
      <c r="B118" t="s">
        <v>1</v>
      </c>
      <c r="C118" t="s">
        <v>0</v>
      </c>
      <c r="D118">
        <v>349</v>
      </c>
      <c r="E118">
        <v>250</v>
      </c>
      <c r="F118">
        <v>175</v>
      </c>
      <c r="G118">
        <v>350</v>
      </c>
      <c r="H118">
        <v>122150</v>
      </c>
      <c r="I118">
        <v>4886</v>
      </c>
      <c r="J118">
        <v>0.04</v>
      </c>
      <c r="L118">
        <v>87250</v>
      </c>
      <c r="N118">
        <v>41518</v>
      </c>
      <c r="O118">
        <v>9</v>
      </c>
      <c r="P118" t="s">
        <v>19</v>
      </c>
      <c r="Q118" t="s">
        <v>16</v>
      </c>
    </row>
    <row r="119" spans="1:17" outlineLevel="2" x14ac:dyDescent="0.3">
      <c r="A119" t="s">
        <v>5</v>
      </c>
      <c r="B119" t="s">
        <v>1</v>
      </c>
      <c r="C119" t="s">
        <v>3</v>
      </c>
      <c r="D119">
        <v>380</v>
      </c>
      <c r="E119">
        <v>10</v>
      </c>
      <c r="F119">
        <v>7</v>
      </c>
      <c r="G119">
        <v>7</v>
      </c>
      <c r="H119">
        <v>2660</v>
      </c>
      <c r="I119">
        <v>292.60000000000002</v>
      </c>
      <c r="J119">
        <v>0.11000000000000001</v>
      </c>
      <c r="L119">
        <v>3800</v>
      </c>
      <c r="N119">
        <v>41518</v>
      </c>
      <c r="O119">
        <v>9</v>
      </c>
      <c r="P119" t="s">
        <v>19</v>
      </c>
      <c r="Q119" t="s">
        <v>16</v>
      </c>
    </row>
    <row r="120" spans="1:17" outlineLevel="2" x14ac:dyDescent="0.3">
      <c r="A120" t="s">
        <v>5</v>
      </c>
      <c r="B120" t="s">
        <v>1</v>
      </c>
      <c r="C120" t="s">
        <v>9</v>
      </c>
      <c r="D120">
        <v>727</v>
      </c>
      <c r="E120">
        <v>260</v>
      </c>
      <c r="F120">
        <v>182</v>
      </c>
      <c r="G120">
        <v>350</v>
      </c>
      <c r="H120">
        <v>254450</v>
      </c>
      <c r="I120">
        <v>15267</v>
      </c>
      <c r="J120">
        <v>0.06</v>
      </c>
      <c r="L120">
        <v>189020</v>
      </c>
      <c r="N120">
        <v>41548</v>
      </c>
      <c r="O120">
        <v>10</v>
      </c>
      <c r="P120" t="s">
        <v>8</v>
      </c>
      <c r="Q120" t="s">
        <v>16</v>
      </c>
    </row>
    <row r="121" spans="1:17" outlineLevel="2" x14ac:dyDescent="0.3">
      <c r="A121" t="s">
        <v>5</v>
      </c>
      <c r="B121" t="s">
        <v>1</v>
      </c>
      <c r="C121" t="s">
        <v>3</v>
      </c>
      <c r="D121">
        <v>727</v>
      </c>
      <c r="E121">
        <v>10</v>
      </c>
      <c r="F121">
        <v>7</v>
      </c>
      <c r="G121">
        <v>350</v>
      </c>
      <c r="H121">
        <v>254450</v>
      </c>
      <c r="I121">
        <v>15267</v>
      </c>
      <c r="J121">
        <v>0.06</v>
      </c>
      <c r="L121">
        <v>7270</v>
      </c>
      <c r="N121">
        <v>41548</v>
      </c>
      <c r="O121">
        <v>10</v>
      </c>
      <c r="P121" t="s">
        <v>8</v>
      </c>
      <c r="Q121" t="s">
        <v>16</v>
      </c>
    </row>
    <row r="122" spans="1:17" outlineLevel="2" x14ac:dyDescent="0.3">
      <c r="A122" t="s">
        <v>5</v>
      </c>
      <c r="B122" t="s">
        <v>1</v>
      </c>
      <c r="C122" t="s">
        <v>18</v>
      </c>
      <c r="D122">
        <v>736</v>
      </c>
      <c r="E122">
        <v>120</v>
      </c>
      <c r="F122">
        <v>84</v>
      </c>
      <c r="G122">
        <v>20</v>
      </c>
      <c r="H122">
        <v>14720</v>
      </c>
      <c r="I122">
        <v>588.79999999999995</v>
      </c>
      <c r="J122">
        <v>3.9999999999999994E-2</v>
      </c>
      <c r="L122">
        <v>88320</v>
      </c>
      <c r="N122">
        <v>41518</v>
      </c>
      <c r="O122">
        <v>9</v>
      </c>
      <c r="P122" t="s">
        <v>19</v>
      </c>
      <c r="Q122" t="s">
        <v>16</v>
      </c>
    </row>
    <row r="123" spans="1:17" outlineLevel="2" x14ac:dyDescent="0.3">
      <c r="A123" t="s">
        <v>5</v>
      </c>
      <c r="B123" t="s">
        <v>1</v>
      </c>
      <c r="C123" t="s">
        <v>0</v>
      </c>
      <c r="D123">
        <v>1265</v>
      </c>
      <c r="E123">
        <v>250</v>
      </c>
      <c r="F123">
        <v>175</v>
      </c>
      <c r="G123">
        <v>20</v>
      </c>
      <c r="H123">
        <v>25300</v>
      </c>
      <c r="I123">
        <v>1265</v>
      </c>
      <c r="J123">
        <v>0.05</v>
      </c>
      <c r="L123">
        <v>316250</v>
      </c>
      <c r="N123">
        <v>41579</v>
      </c>
      <c r="O123">
        <v>11</v>
      </c>
      <c r="P123" t="s">
        <v>13</v>
      </c>
      <c r="Q123" t="s">
        <v>16</v>
      </c>
    </row>
    <row r="124" spans="1:17" outlineLevel="2" x14ac:dyDescent="0.3">
      <c r="A124" t="s">
        <v>5</v>
      </c>
      <c r="B124" t="s">
        <v>1</v>
      </c>
      <c r="C124" t="s">
        <v>18</v>
      </c>
      <c r="D124">
        <v>1421</v>
      </c>
      <c r="E124">
        <v>120</v>
      </c>
      <c r="F124">
        <v>84</v>
      </c>
      <c r="G124">
        <v>20</v>
      </c>
      <c r="H124">
        <v>28420</v>
      </c>
      <c r="I124">
        <v>1989.4</v>
      </c>
      <c r="J124">
        <v>7.0000000000000007E-2</v>
      </c>
      <c r="L124">
        <v>170520</v>
      </c>
      <c r="N124">
        <v>41609</v>
      </c>
      <c r="O124">
        <v>12</v>
      </c>
      <c r="P124" t="s">
        <v>12</v>
      </c>
      <c r="Q124" t="s">
        <v>16</v>
      </c>
    </row>
    <row r="125" spans="1:17" outlineLevel="2" x14ac:dyDescent="0.3">
      <c r="A125" t="s">
        <v>5</v>
      </c>
      <c r="B125" t="s">
        <v>1</v>
      </c>
      <c r="C125" t="s">
        <v>3</v>
      </c>
      <c r="D125">
        <v>2007</v>
      </c>
      <c r="E125">
        <v>10</v>
      </c>
      <c r="F125">
        <v>7</v>
      </c>
      <c r="G125">
        <v>350</v>
      </c>
      <c r="H125">
        <v>702450</v>
      </c>
      <c r="I125">
        <v>105367.5</v>
      </c>
      <c r="J125">
        <v>0.15</v>
      </c>
      <c r="L125">
        <v>20070</v>
      </c>
      <c r="N125">
        <v>41579</v>
      </c>
      <c r="O125">
        <v>11</v>
      </c>
      <c r="P125" t="s">
        <v>13</v>
      </c>
      <c r="Q125" t="s">
        <v>16</v>
      </c>
    </row>
    <row r="126" spans="1:17" outlineLevel="2" x14ac:dyDescent="0.3">
      <c r="A126" t="s">
        <v>5</v>
      </c>
      <c r="B126" t="s">
        <v>1</v>
      </c>
      <c r="C126" t="s">
        <v>3</v>
      </c>
      <c r="D126">
        <v>2013</v>
      </c>
      <c r="E126">
        <v>10</v>
      </c>
      <c r="F126">
        <v>7</v>
      </c>
      <c r="G126">
        <v>7</v>
      </c>
      <c r="H126">
        <v>14091</v>
      </c>
      <c r="I126">
        <v>281.82</v>
      </c>
      <c r="J126">
        <v>0.02</v>
      </c>
      <c r="L126">
        <v>20130</v>
      </c>
      <c r="N126">
        <v>41609</v>
      </c>
      <c r="O126">
        <v>12</v>
      </c>
      <c r="P126" t="s">
        <v>12</v>
      </c>
      <c r="Q126" t="s">
        <v>16</v>
      </c>
    </row>
    <row r="127" spans="1:17" outlineLevel="2" x14ac:dyDescent="0.3">
      <c r="A127" t="s">
        <v>5</v>
      </c>
      <c r="B127" t="s">
        <v>1</v>
      </c>
      <c r="C127" t="s">
        <v>20</v>
      </c>
      <c r="D127">
        <v>2996</v>
      </c>
      <c r="E127">
        <v>3</v>
      </c>
      <c r="F127">
        <v>2.1</v>
      </c>
      <c r="G127">
        <v>7</v>
      </c>
      <c r="H127">
        <v>20972</v>
      </c>
      <c r="I127">
        <v>2936.08</v>
      </c>
      <c r="J127">
        <v>0.13999999999999999</v>
      </c>
      <c r="L127">
        <v>8988</v>
      </c>
      <c r="N127">
        <v>41548</v>
      </c>
      <c r="O127">
        <v>10</v>
      </c>
      <c r="P127" t="s">
        <v>8</v>
      </c>
      <c r="Q127" t="s">
        <v>16</v>
      </c>
    </row>
    <row r="128" spans="1:17" outlineLevel="2" x14ac:dyDescent="0.3">
      <c r="A128" t="s">
        <v>5</v>
      </c>
      <c r="B128" t="s">
        <v>1</v>
      </c>
      <c r="C128" t="s">
        <v>6</v>
      </c>
      <c r="D128">
        <v>2996</v>
      </c>
      <c r="E128">
        <v>5</v>
      </c>
      <c r="F128">
        <v>3.5</v>
      </c>
      <c r="G128">
        <v>7</v>
      </c>
      <c r="H128">
        <v>20972</v>
      </c>
      <c r="I128">
        <v>2936.08</v>
      </c>
      <c r="J128">
        <v>0.13999999999999999</v>
      </c>
      <c r="L128">
        <v>14980</v>
      </c>
      <c r="N128">
        <v>41548</v>
      </c>
      <c r="O128">
        <v>10</v>
      </c>
      <c r="P128" t="s">
        <v>8</v>
      </c>
      <c r="Q128" t="s">
        <v>16</v>
      </c>
    </row>
    <row r="129" spans="1:17" outlineLevel="1" x14ac:dyDescent="0.3">
      <c r="A129" s="18" t="s">
        <v>46</v>
      </c>
      <c r="D129">
        <f>SUBTOTAL(9,D54:D128)</f>
        <v>123431</v>
      </c>
    </row>
    <row r="130" spans="1:17" outlineLevel="2" x14ac:dyDescent="0.3">
      <c r="A130" t="s">
        <v>17</v>
      </c>
      <c r="B130" t="s">
        <v>4</v>
      </c>
      <c r="C130" t="s">
        <v>20</v>
      </c>
      <c r="D130">
        <v>1560</v>
      </c>
      <c r="E130">
        <v>3</v>
      </c>
      <c r="F130">
        <v>2.1</v>
      </c>
      <c r="G130">
        <v>15</v>
      </c>
      <c r="H130">
        <v>23400</v>
      </c>
      <c r="I130">
        <v>2574</v>
      </c>
      <c r="J130">
        <v>0.11</v>
      </c>
      <c r="L130">
        <v>4680</v>
      </c>
      <c r="N130">
        <v>41579</v>
      </c>
      <c r="O130">
        <v>11</v>
      </c>
      <c r="P130" t="s">
        <v>13</v>
      </c>
      <c r="Q130" t="s">
        <v>16</v>
      </c>
    </row>
    <row r="131" spans="1:17" outlineLevel="2" x14ac:dyDescent="0.3">
      <c r="A131" t="s">
        <v>17</v>
      </c>
      <c r="B131" t="s">
        <v>4</v>
      </c>
      <c r="C131" t="s">
        <v>9</v>
      </c>
      <c r="D131">
        <v>1743</v>
      </c>
      <c r="E131">
        <v>260</v>
      </c>
      <c r="F131">
        <v>182</v>
      </c>
      <c r="G131">
        <v>15</v>
      </c>
      <c r="H131">
        <v>26145</v>
      </c>
      <c r="I131">
        <v>3660.3</v>
      </c>
      <c r="J131">
        <v>0.14000000000000001</v>
      </c>
      <c r="L131">
        <v>453180</v>
      </c>
      <c r="N131">
        <v>41548</v>
      </c>
      <c r="O131">
        <v>10</v>
      </c>
      <c r="P131" t="s">
        <v>8</v>
      </c>
      <c r="Q131" t="s">
        <v>16</v>
      </c>
    </row>
    <row r="132" spans="1:17" outlineLevel="2" x14ac:dyDescent="0.3">
      <c r="A132" t="s">
        <v>17</v>
      </c>
      <c r="B132" t="s">
        <v>4</v>
      </c>
      <c r="C132" t="s">
        <v>3</v>
      </c>
      <c r="D132">
        <v>1743</v>
      </c>
      <c r="E132">
        <v>10</v>
      </c>
      <c r="F132">
        <v>7</v>
      </c>
      <c r="G132">
        <v>15</v>
      </c>
      <c r="H132">
        <v>26145</v>
      </c>
      <c r="I132">
        <v>3660.3</v>
      </c>
      <c r="J132">
        <v>0.14000000000000001</v>
      </c>
      <c r="L132">
        <v>17430</v>
      </c>
      <c r="N132">
        <v>41548</v>
      </c>
      <c r="O132">
        <v>10</v>
      </c>
      <c r="P132" t="s">
        <v>8</v>
      </c>
      <c r="Q132" t="s">
        <v>16</v>
      </c>
    </row>
    <row r="133" spans="1:17" outlineLevel="2" x14ac:dyDescent="0.3">
      <c r="A133" t="s">
        <v>17</v>
      </c>
      <c r="B133" t="s">
        <v>4</v>
      </c>
      <c r="C133" t="s">
        <v>3</v>
      </c>
      <c r="D133">
        <v>2152</v>
      </c>
      <c r="E133">
        <v>10</v>
      </c>
      <c r="F133">
        <v>7</v>
      </c>
      <c r="G133">
        <v>15</v>
      </c>
      <c r="H133">
        <v>32280</v>
      </c>
      <c r="I133">
        <v>0</v>
      </c>
      <c r="J133">
        <v>0</v>
      </c>
      <c r="L133">
        <v>21520</v>
      </c>
      <c r="N133">
        <v>41609</v>
      </c>
      <c r="O133">
        <v>12</v>
      </c>
      <c r="P133" t="s">
        <v>12</v>
      </c>
      <c r="Q133" t="s">
        <v>16</v>
      </c>
    </row>
    <row r="134" spans="1:17" outlineLevel="2" x14ac:dyDescent="0.3">
      <c r="A134" t="s">
        <v>17</v>
      </c>
      <c r="B134" t="s">
        <v>4</v>
      </c>
      <c r="C134" t="s">
        <v>3</v>
      </c>
      <c r="D134">
        <v>2470</v>
      </c>
      <c r="E134">
        <v>10</v>
      </c>
      <c r="F134">
        <v>7</v>
      </c>
      <c r="G134">
        <v>15</v>
      </c>
      <c r="H134">
        <v>37050</v>
      </c>
      <c r="I134">
        <v>5187</v>
      </c>
      <c r="J134">
        <v>0.14000000000000001</v>
      </c>
      <c r="L134">
        <v>24700</v>
      </c>
      <c r="N134">
        <v>41518</v>
      </c>
      <c r="O134">
        <v>9</v>
      </c>
      <c r="P134" t="s">
        <v>19</v>
      </c>
      <c r="Q134" t="s">
        <v>16</v>
      </c>
    </row>
    <row r="135" spans="1:17" outlineLevel="2" x14ac:dyDescent="0.3">
      <c r="A135" t="s">
        <v>17</v>
      </c>
      <c r="B135" t="s">
        <v>11</v>
      </c>
      <c r="C135" t="s">
        <v>9</v>
      </c>
      <c r="D135">
        <v>321</v>
      </c>
      <c r="E135">
        <v>260</v>
      </c>
      <c r="F135">
        <v>182</v>
      </c>
      <c r="G135">
        <v>15</v>
      </c>
      <c r="H135">
        <v>4815</v>
      </c>
      <c r="I135">
        <v>48.15</v>
      </c>
      <c r="J135">
        <v>0.01</v>
      </c>
      <c r="L135">
        <v>83460</v>
      </c>
      <c r="N135">
        <v>41579</v>
      </c>
      <c r="O135">
        <v>11</v>
      </c>
      <c r="P135" t="s">
        <v>13</v>
      </c>
      <c r="Q135" t="s">
        <v>16</v>
      </c>
    </row>
    <row r="136" spans="1:17" outlineLevel="2" x14ac:dyDescent="0.3">
      <c r="A136" t="s">
        <v>17</v>
      </c>
      <c r="B136" t="s">
        <v>11</v>
      </c>
      <c r="C136" t="s">
        <v>3</v>
      </c>
      <c r="D136">
        <v>549</v>
      </c>
      <c r="E136">
        <v>10</v>
      </c>
      <c r="F136">
        <v>7</v>
      </c>
      <c r="G136">
        <v>15</v>
      </c>
      <c r="H136">
        <v>8235</v>
      </c>
      <c r="I136">
        <v>0</v>
      </c>
      <c r="J136">
        <v>0</v>
      </c>
      <c r="L136">
        <v>5490</v>
      </c>
      <c r="N136">
        <v>41518</v>
      </c>
      <c r="O136">
        <v>9</v>
      </c>
      <c r="P136" t="s">
        <v>19</v>
      </c>
      <c r="Q136" t="s">
        <v>16</v>
      </c>
    </row>
    <row r="137" spans="1:17" outlineLevel="2" x14ac:dyDescent="0.3">
      <c r="A137" t="s">
        <v>17</v>
      </c>
      <c r="B137" t="s">
        <v>11</v>
      </c>
      <c r="C137" t="s">
        <v>3</v>
      </c>
      <c r="D137">
        <v>2167</v>
      </c>
      <c r="E137">
        <v>10</v>
      </c>
      <c r="F137">
        <v>7</v>
      </c>
      <c r="G137">
        <v>15</v>
      </c>
      <c r="H137">
        <v>32505</v>
      </c>
      <c r="I137">
        <v>3250.5</v>
      </c>
      <c r="J137">
        <v>0.1</v>
      </c>
      <c r="L137">
        <v>21670</v>
      </c>
      <c r="N137">
        <v>41548</v>
      </c>
      <c r="O137">
        <v>10</v>
      </c>
      <c r="P137" t="s">
        <v>8</v>
      </c>
      <c r="Q137" t="s">
        <v>16</v>
      </c>
    </row>
    <row r="138" spans="1:17" outlineLevel="2" x14ac:dyDescent="0.3">
      <c r="A138" t="s">
        <v>17</v>
      </c>
      <c r="B138" t="s">
        <v>11</v>
      </c>
      <c r="C138" t="s">
        <v>0</v>
      </c>
      <c r="D138">
        <v>2167</v>
      </c>
      <c r="E138">
        <v>250</v>
      </c>
      <c r="F138">
        <v>175</v>
      </c>
      <c r="G138">
        <v>15</v>
      </c>
      <c r="H138">
        <v>32505</v>
      </c>
      <c r="I138">
        <v>3250.5</v>
      </c>
      <c r="J138">
        <v>0.1</v>
      </c>
      <c r="L138">
        <v>541750</v>
      </c>
      <c r="N138">
        <v>41548</v>
      </c>
      <c r="O138">
        <v>10</v>
      </c>
      <c r="P138" t="s">
        <v>8</v>
      </c>
      <c r="Q138" t="s">
        <v>16</v>
      </c>
    </row>
    <row r="139" spans="1:17" outlineLevel="2" x14ac:dyDescent="0.3">
      <c r="A139" t="s">
        <v>17</v>
      </c>
      <c r="B139" t="s">
        <v>11</v>
      </c>
      <c r="C139" t="s">
        <v>3</v>
      </c>
      <c r="D139">
        <v>2261</v>
      </c>
      <c r="E139">
        <v>10</v>
      </c>
      <c r="F139">
        <v>7</v>
      </c>
      <c r="G139">
        <v>15</v>
      </c>
      <c r="H139">
        <v>33915</v>
      </c>
      <c r="I139">
        <v>1356.6</v>
      </c>
      <c r="J139">
        <v>3.9999999999999994E-2</v>
      </c>
      <c r="L139">
        <v>22610</v>
      </c>
      <c r="N139">
        <v>41609</v>
      </c>
      <c r="O139">
        <v>12</v>
      </c>
      <c r="P139" t="s">
        <v>12</v>
      </c>
      <c r="Q139" t="s">
        <v>16</v>
      </c>
    </row>
    <row r="140" spans="1:17" outlineLevel="2" x14ac:dyDescent="0.3">
      <c r="A140" t="s">
        <v>17</v>
      </c>
      <c r="B140" t="s">
        <v>14</v>
      </c>
      <c r="C140" t="s">
        <v>18</v>
      </c>
      <c r="D140">
        <v>660</v>
      </c>
      <c r="E140">
        <v>120</v>
      </c>
      <c r="F140">
        <v>84</v>
      </c>
      <c r="G140">
        <v>15</v>
      </c>
      <c r="H140">
        <v>9900</v>
      </c>
      <c r="I140">
        <v>1287</v>
      </c>
      <c r="J140">
        <v>0.13</v>
      </c>
      <c r="L140">
        <v>79200</v>
      </c>
      <c r="N140">
        <v>41518</v>
      </c>
      <c r="O140">
        <v>9</v>
      </c>
      <c r="P140" t="s">
        <v>19</v>
      </c>
      <c r="Q140" t="s">
        <v>16</v>
      </c>
    </row>
    <row r="141" spans="1:17" outlineLevel="2" x14ac:dyDescent="0.3">
      <c r="A141" t="s">
        <v>17</v>
      </c>
      <c r="B141" t="s">
        <v>14</v>
      </c>
      <c r="C141" t="s">
        <v>9</v>
      </c>
      <c r="D141">
        <v>970</v>
      </c>
      <c r="E141">
        <v>260</v>
      </c>
      <c r="F141">
        <v>182</v>
      </c>
      <c r="G141">
        <v>15</v>
      </c>
      <c r="H141">
        <v>14550</v>
      </c>
      <c r="I141">
        <v>1309.5</v>
      </c>
      <c r="J141">
        <v>0.09</v>
      </c>
      <c r="L141">
        <v>252200</v>
      </c>
      <c r="N141">
        <v>41579</v>
      </c>
      <c r="O141">
        <v>11</v>
      </c>
      <c r="P141" t="s">
        <v>13</v>
      </c>
      <c r="Q141" t="s">
        <v>16</v>
      </c>
    </row>
    <row r="142" spans="1:17" outlineLevel="2" x14ac:dyDescent="0.3">
      <c r="A142" t="s">
        <v>17</v>
      </c>
      <c r="B142" t="s">
        <v>14</v>
      </c>
      <c r="C142" t="s">
        <v>3</v>
      </c>
      <c r="D142">
        <v>1945</v>
      </c>
      <c r="E142">
        <v>10</v>
      </c>
      <c r="F142">
        <v>7</v>
      </c>
      <c r="G142">
        <v>15</v>
      </c>
      <c r="H142">
        <v>29175</v>
      </c>
      <c r="I142">
        <v>875.25</v>
      </c>
      <c r="J142">
        <v>0.03</v>
      </c>
      <c r="L142">
        <v>19450</v>
      </c>
      <c r="N142">
        <v>41548</v>
      </c>
      <c r="O142">
        <v>10</v>
      </c>
      <c r="P142" t="s">
        <v>8</v>
      </c>
      <c r="Q142" t="s">
        <v>16</v>
      </c>
    </row>
    <row r="143" spans="1:17" outlineLevel="2" x14ac:dyDescent="0.3">
      <c r="A143" t="s">
        <v>17</v>
      </c>
      <c r="B143" t="s">
        <v>14</v>
      </c>
      <c r="C143" t="s">
        <v>0</v>
      </c>
      <c r="D143">
        <v>1945</v>
      </c>
      <c r="E143">
        <v>250</v>
      </c>
      <c r="F143">
        <v>175</v>
      </c>
      <c r="G143">
        <v>15</v>
      </c>
      <c r="H143">
        <v>29175</v>
      </c>
      <c r="I143">
        <v>875.25</v>
      </c>
      <c r="J143">
        <v>0.03</v>
      </c>
      <c r="L143">
        <v>486250</v>
      </c>
      <c r="N143">
        <v>41548</v>
      </c>
      <c r="O143">
        <v>10</v>
      </c>
      <c r="P143" t="s">
        <v>8</v>
      </c>
      <c r="Q143" t="s">
        <v>16</v>
      </c>
    </row>
    <row r="144" spans="1:17" outlineLevel="2" x14ac:dyDescent="0.3">
      <c r="A144" t="s">
        <v>17</v>
      </c>
      <c r="B144" t="s">
        <v>14</v>
      </c>
      <c r="C144" t="s">
        <v>3</v>
      </c>
      <c r="D144">
        <v>2116</v>
      </c>
      <c r="E144">
        <v>10</v>
      </c>
      <c r="F144">
        <v>7</v>
      </c>
      <c r="G144">
        <v>15</v>
      </c>
      <c r="H144">
        <v>31740</v>
      </c>
      <c r="I144">
        <v>1587</v>
      </c>
      <c r="J144">
        <v>0.05</v>
      </c>
      <c r="L144">
        <v>21160</v>
      </c>
      <c r="N144">
        <v>41609</v>
      </c>
      <c r="O144">
        <v>12</v>
      </c>
      <c r="P144" t="s">
        <v>12</v>
      </c>
      <c r="Q144" t="s">
        <v>16</v>
      </c>
    </row>
    <row r="145" spans="1:17" outlineLevel="2" x14ac:dyDescent="0.3">
      <c r="A145" t="s">
        <v>17</v>
      </c>
      <c r="B145" t="s">
        <v>7</v>
      </c>
      <c r="C145" t="s">
        <v>3</v>
      </c>
      <c r="D145">
        <v>380</v>
      </c>
      <c r="E145">
        <v>10</v>
      </c>
      <c r="F145">
        <v>7</v>
      </c>
      <c r="G145">
        <v>15</v>
      </c>
      <c r="H145">
        <v>5700</v>
      </c>
      <c r="I145">
        <v>684</v>
      </c>
      <c r="J145">
        <v>0.12</v>
      </c>
      <c r="L145">
        <v>3800</v>
      </c>
      <c r="N145">
        <v>41609</v>
      </c>
      <c r="O145">
        <v>12</v>
      </c>
      <c r="P145" t="s">
        <v>12</v>
      </c>
      <c r="Q145" t="s">
        <v>16</v>
      </c>
    </row>
    <row r="146" spans="1:17" outlineLevel="2" x14ac:dyDescent="0.3">
      <c r="A146" t="s">
        <v>17</v>
      </c>
      <c r="B146" t="s">
        <v>7</v>
      </c>
      <c r="C146" t="s">
        <v>18</v>
      </c>
      <c r="D146">
        <v>655</v>
      </c>
      <c r="E146">
        <v>120</v>
      </c>
      <c r="F146">
        <v>84</v>
      </c>
      <c r="G146">
        <v>15</v>
      </c>
      <c r="H146">
        <v>9825</v>
      </c>
      <c r="I146">
        <v>1080.75</v>
      </c>
      <c r="J146">
        <v>0.11</v>
      </c>
      <c r="L146">
        <v>78600</v>
      </c>
      <c r="N146">
        <v>41518</v>
      </c>
      <c r="O146">
        <v>9</v>
      </c>
      <c r="P146" t="s">
        <v>19</v>
      </c>
      <c r="Q146" t="s">
        <v>16</v>
      </c>
    </row>
    <row r="147" spans="1:17" outlineLevel="2" x14ac:dyDescent="0.3">
      <c r="A147" t="s">
        <v>17</v>
      </c>
      <c r="B147" t="s">
        <v>7</v>
      </c>
      <c r="C147" t="s">
        <v>3</v>
      </c>
      <c r="D147">
        <v>1514</v>
      </c>
      <c r="E147">
        <v>10</v>
      </c>
      <c r="F147">
        <v>7</v>
      </c>
      <c r="G147">
        <v>15</v>
      </c>
      <c r="H147">
        <v>22710</v>
      </c>
      <c r="I147">
        <v>908.4</v>
      </c>
      <c r="J147">
        <v>0.04</v>
      </c>
      <c r="L147">
        <v>15140</v>
      </c>
      <c r="N147">
        <v>41548</v>
      </c>
      <c r="O147">
        <v>10</v>
      </c>
      <c r="P147" t="s">
        <v>8</v>
      </c>
      <c r="Q147" t="s">
        <v>16</v>
      </c>
    </row>
    <row r="148" spans="1:17" outlineLevel="2" x14ac:dyDescent="0.3">
      <c r="A148" t="s">
        <v>17</v>
      </c>
      <c r="B148" t="s">
        <v>7</v>
      </c>
      <c r="C148" t="s">
        <v>0</v>
      </c>
      <c r="D148">
        <v>1514</v>
      </c>
      <c r="E148">
        <v>250</v>
      </c>
      <c r="F148">
        <v>175</v>
      </c>
      <c r="G148">
        <v>15</v>
      </c>
      <c r="H148">
        <v>22710</v>
      </c>
      <c r="I148">
        <v>908.4</v>
      </c>
      <c r="J148">
        <v>0.04</v>
      </c>
      <c r="L148">
        <v>378500</v>
      </c>
      <c r="N148">
        <v>41548</v>
      </c>
      <c r="O148">
        <v>10</v>
      </c>
      <c r="P148" t="s">
        <v>8</v>
      </c>
      <c r="Q148" t="s">
        <v>16</v>
      </c>
    </row>
    <row r="149" spans="1:17" outlineLevel="2" x14ac:dyDescent="0.3">
      <c r="A149" t="s">
        <v>17</v>
      </c>
      <c r="B149" t="s">
        <v>7</v>
      </c>
      <c r="C149" t="s">
        <v>9</v>
      </c>
      <c r="D149">
        <v>1870</v>
      </c>
      <c r="E149">
        <v>260</v>
      </c>
      <c r="F149">
        <v>182</v>
      </c>
      <c r="G149">
        <v>15</v>
      </c>
      <c r="H149">
        <v>28050</v>
      </c>
      <c r="I149">
        <v>3927</v>
      </c>
      <c r="J149">
        <v>0.14000000000000001</v>
      </c>
      <c r="L149">
        <v>486200</v>
      </c>
      <c r="N149">
        <v>41579</v>
      </c>
      <c r="O149">
        <v>11</v>
      </c>
      <c r="P149" t="s">
        <v>13</v>
      </c>
      <c r="Q149" t="s">
        <v>16</v>
      </c>
    </row>
    <row r="150" spans="1:17" outlineLevel="2" x14ac:dyDescent="0.3">
      <c r="A150" t="s">
        <v>17</v>
      </c>
      <c r="B150" t="s">
        <v>1</v>
      </c>
      <c r="C150" t="s">
        <v>9</v>
      </c>
      <c r="D150">
        <v>671</v>
      </c>
      <c r="E150">
        <v>260</v>
      </c>
      <c r="F150">
        <v>182</v>
      </c>
      <c r="G150">
        <v>15</v>
      </c>
      <c r="H150">
        <v>10065</v>
      </c>
      <c r="I150">
        <v>402.6</v>
      </c>
      <c r="J150">
        <v>0.04</v>
      </c>
      <c r="L150">
        <v>174460</v>
      </c>
      <c r="N150">
        <v>41548</v>
      </c>
      <c r="O150">
        <v>10</v>
      </c>
      <c r="P150" t="s">
        <v>8</v>
      </c>
      <c r="Q150" t="s">
        <v>16</v>
      </c>
    </row>
    <row r="151" spans="1:17" outlineLevel="2" x14ac:dyDescent="0.3">
      <c r="A151" t="s">
        <v>17</v>
      </c>
      <c r="B151" t="s">
        <v>1</v>
      </c>
      <c r="C151" t="s">
        <v>3</v>
      </c>
      <c r="D151">
        <v>671</v>
      </c>
      <c r="E151">
        <v>10</v>
      </c>
      <c r="F151">
        <v>7</v>
      </c>
      <c r="G151">
        <v>15</v>
      </c>
      <c r="H151">
        <v>10065</v>
      </c>
      <c r="I151">
        <v>402.6</v>
      </c>
      <c r="J151">
        <v>0.04</v>
      </c>
      <c r="L151">
        <v>6710</v>
      </c>
      <c r="N151">
        <v>41548</v>
      </c>
      <c r="O151">
        <v>10</v>
      </c>
      <c r="P151" t="s">
        <v>8</v>
      </c>
      <c r="Q151" t="s">
        <v>16</v>
      </c>
    </row>
    <row r="152" spans="1:17" outlineLevel="2" x14ac:dyDescent="0.3">
      <c r="A152" t="s">
        <v>17</v>
      </c>
      <c r="B152" t="s">
        <v>1</v>
      </c>
      <c r="C152" t="s">
        <v>3</v>
      </c>
      <c r="D152">
        <v>1925</v>
      </c>
      <c r="E152">
        <v>10</v>
      </c>
      <c r="F152">
        <v>7</v>
      </c>
      <c r="G152">
        <v>15</v>
      </c>
      <c r="H152">
        <v>28875</v>
      </c>
      <c r="I152">
        <v>577.5</v>
      </c>
      <c r="J152">
        <v>0.02</v>
      </c>
      <c r="L152">
        <v>19250</v>
      </c>
      <c r="N152">
        <v>41609</v>
      </c>
      <c r="O152">
        <v>12</v>
      </c>
      <c r="P152" t="s">
        <v>12</v>
      </c>
      <c r="Q152" t="s">
        <v>16</v>
      </c>
    </row>
    <row r="153" spans="1:17" outlineLevel="2" x14ac:dyDescent="0.3">
      <c r="A153" t="s">
        <v>17</v>
      </c>
      <c r="B153" t="s">
        <v>1</v>
      </c>
      <c r="C153" t="s">
        <v>9</v>
      </c>
      <c r="D153">
        <v>2548</v>
      </c>
      <c r="E153">
        <v>260</v>
      </c>
      <c r="F153">
        <v>182</v>
      </c>
      <c r="G153">
        <v>15</v>
      </c>
      <c r="H153">
        <v>38220</v>
      </c>
      <c r="I153">
        <v>4586.3999999999996</v>
      </c>
      <c r="J153">
        <v>0.12</v>
      </c>
      <c r="L153">
        <v>662480</v>
      </c>
      <c r="N153">
        <v>41579</v>
      </c>
      <c r="O153">
        <v>11</v>
      </c>
      <c r="P153" t="s">
        <v>13</v>
      </c>
      <c r="Q153" t="s">
        <v>16</v>
      </c>
    </row>
    <row r="154" spans="1:17" outlineLevel="2" x14ac:dyDescent="0.3">
      <c r="A154" t="s">
        <v>17</v>
      </c>
      <c r="B154" t="s">
        <v>1</v>
      </c>
      <c r="C154" t="s">
        <v>3</v>
      </c>
      <c r="D154">
        <v>2931</v>
      </c>
      <c r="E154">
        <v>10</v>
      </c>
      <c r="F154">
        <v>7</v>
      </c>
      <c r="G154">
        <v>15</v>
      </c>
      <c r="H154">
        <v>43965</v>
      </c>
      <c r="I154">
        <v>3077.55</v>
      </c>
      <c r="J154">
        <v>7.0000000000000007E-2</v>
      </c>
      <c r="L154">
        <v>29310</v>
      </c>
      <c r="N154">
        <v>41518</v>
      </c>
      <c r="O154">
        <v>9</v>
      </c>
      <c r="P154" t="s">
        <v>19</v>
      </c>
      <c r="Q154" t="s">
        <v>16</v>
      </c>
    </row>
    <row r="155" spans="1:17" outlineLevel="1" x14ac:dyDescent="0.3">
      <c r="A155" s="18" t="s">
        <v>47</v>
      </c>
      <c r="D155">
        <f>SUBTOTAL(9,D130:D154)</f>
        <v>39448</v>
      </c>
    </row>
    <row r="156" spans="1:17" outlineLevel="2" x14ac:dyDescent="0.3">
      <c r="A156" t="s">
        <v>10</v>
      </c>
      <c r="B156" t="s">
        <v>4</v>
      </c>
      <c r="C156" t="s">
        <v>18</v>
      </c>
      <c r="D156">
        <v>269</v>
      </c>
      <c r="E156">
        <v>120</v>
      </c>
      <c r="F156">
        <v>84</v>
      </c>
      <c r="G156">
        <v>300</v>
      </c>
      <c r="H156">
        <v>80700</v>
      </c>
      <c r="I156">
        <v>11298</v>
      </c>
      <c r="J156">
        <v>0.14000000000000001</v>
      </c>
      <c r="L156">
        <v>32280</v>
      </c>
      <c r="N156">
        <v>41548</v>
      </c>
      <c r="O156">
        <v>10</v>
      </c>
      <c r="P156" t="s">
        <v>8</v>
      </c>
      <c r="Q156" t="s">
        <v>16</v>
      </c>
    </row>
    <row r="157" spans="1:17" outlineLevel="2" x14ac:dyDescent="0.3">
      <c r="A157" t="s">
        <v>10</v>
      </c>
      <c r="B157" t="s">
        <v>4</v>
      </c>
      <c r="C157" t="s">
        <v>0</v>
      </c>
      <c r="D157">
        <v>269</v>
      </c>
      <c r="E157">
        <v>250</v>
      </c>
      <c r="F157">
        <v>175</v>
      </c>
      <c r="G157">
        <v>300</v>
      </c>
      <c r="H157">
        <v>80700</v>
      </c>
      <c r="I157">
        <v>11298</v>
      </c>
      <c r="J157">
        <v>0.14000000000000001</v>
      </c>
      <c r="L157">
        <v>67250</v>
      </c>
      <c r="N157">
        <v>41548</v>
      </c>
      <c r="O157">
        <v>10</v>
      </c>
      <c r="P157" t="s">
        <v>8</v>
      </c>
      <c r="Q157" t="s">
        <v>16</v>
      </c>
    </row>
    <row r="158" spans="1:17" outlineLevel="2" x14ac:dyDescent="0.3">
      <c r="A158" t="s">
        <v>10</v>
      </c>
      <c r="B158" t="s">
        <v>4</v>
      </c>
      <c r="C158" t="s">
        <v>6</v>
      </c>
      <c r="D158">
        <v>1283</v>
      </c>
      <c r="E158">
        <v>5</v>
      </c>
      <c r="F158">
        <v>3.5</v>
      </c>
      <c r="G158">
        <v>300</v>
      </c>
      <c r="H158">
        <v>384900</v>
      </c>
      <c r="I158">
        <v>30792</v>
      </c>
      <c r="J158">
        <v>0.08</v>
      </c>
      <c r="L158">
        <v>6415</v>
      </c>
      <c r="N158">
        <v>41518</v>
      </c>
      <c r="O158">
        <v>9</v>
      </c>
      <c r="P158" t="s">
        <v>19</v>
      </c>
      <c r="Q158" t="s">
        <v>16</v>
      </c>
    </row>
    <row r="159" spans="1:17" outlineLevel="2" x14ac:dyDescent="0.3">
      <c r="A159" t="s">
        <v>10</v>
      </c>
      <c r="B159" t="s">
        <v>4</v>
      </c>
      <c r="C159" t="s">
        <v>3</v>
      </c>
      <c r="D159">
        <v>1404</v>
      </c>
      <c r="E159">
        <v>10</v>
      </c>
      <c r="F159">
        <v>7</v>
      </c>
      <c r="G159">
        <v>300</v>
      </c>
      <c r="H159">
        <v>421200</v>
      </c>
      <c r="I159">
        <v>29484</v>
      </c>
      <c r="J159">
        <v>7.0000000000000007E-2</v>
      </c>
      <c r="L159">
        <v>14040</v>
      </c>
      <c r="N159">
        <v>41579</v>
      </c>
      <c r="O159">
        <v>11</v>
      </c>
      <c r="P159" t="s">
        <v>13</v>
      </c>
      <c r="Q159" t="s">
        <v>16</v>
      </c>
    </row>
    <row r="160" spans="1:17" outlineLevel="2" x14ac:dyDescent="0.3">
      <c r="A160" t="s">
        <v>10</v>
      </c>
      <c r="B160" t="s">
        <v>4</v>
      </c>
      <c r="C160" t="s">
        <v>0</v>
      </c>
      <c r="D160">
        <v>2436</v>
      </c>
      <c r="E160">
        <v>250</v>
      </c>
      <c r="F160">
        <v>175</v>
      </c>
      <c r="G160">
        <v>300</v>
      </c>
      <c r="H160">
        <v>730800</v>
      </c>
      <c r="I160">
        <v>43848</v>
      </c>
      <c r="J160">
        <v>0.06</v>
      </c>
      <c r="L160">
        <v>609000</v>
      </c>
      <c r="N160">
        <v>41609</v>
      </c>
      <c r="O160">
        <v>12</v>
      </c>
      <c r="P160" t="s">
        <v>12</v>
      </c>
      <c r="Q160" t="s">
        <v>16</v>
      </c>
    </row>
    <row r="161" spans="1:17" outlineLevel="2" x14ac:dyDescent="0.3">
      <c r="A161" t="s">
        <v>10</v>
      </c>
      <c r="B161" t="s">
        <v>11</v>
      </c>
      <c r="C161" t="s">
        <v>6</v>
      </c>
      <c r="D161">
        <v>322</v>
      </c>
      <c r="E161">
        <v>5</v>
      </c>
      <c r="F161">
        <v>3.5</v>
      </c>
      <c r="G161">
        <v>300</v>
      </c>
      <c r="H161">
        <v>96600</v>
      </c>
      <c r="I161">
        <v>8694</v>
      </c>
      <c r="J161">
        <v>0.09</v>
      </c>
      <c r="L161">
        <v>1610</v>
      </c>
      <c r="N161">
        <v>41518</v>
      </c>
      <c r="O161">
        <v>9</v>
      </c>
      <c r="P161" t="s">
        <v>19</v>
      </c>
      <c r="Q161" t="s">
        <v>16</v>
      </c>
    </row>
    <row r="162" spans="1:17" outlineLevel="2" x14ac:dyDescent="0.3">
      <c r="A162" t="s">
        <v>10</v>
      </c>
      <c r="B162" t="s">
        <v>11</v>
      </c>
      <c r="C162" t="s">
        <v>18</v>
      </c>
      <c r="D162">
        <v>386</v>
      </c>
      <c r="E162">
        <v>120</v>
      </c>
      <c r="F162">
        <v>84</v>
      </c>
      <c r="G162">
        <v>300</v>
      </c>
      <c r="H162">
        <v>115800</v>
      </c>
      <c r="I162">
        <v>9264</v>
      </c>
      <c r="J162">
        <v>0.08</v>
      </c>
      <c r="L162">
        <v>46320</v>
      </c>
      <c r="N162">
        <v>41579</v>
      </c>
      <c r="O162">
        <v>11</v>
      </c>
      <c r="P162" t="s">
        <v>13</v>
      </c>
      <c r="Q162" t="s">
        <v>16</v>
      </c>
    </row>
    <row r="163" spans="1:17" outlineLevel="2" x14ac:dyDescent="0.3">
      <c r="A163" t="s">
        <v>10</v>
      </c>
      <c r="B163" t="s">
        <v>11</v>
      </c>
      <c r="C163" t="s">
        <v>6</v>
      </c>
      <c r="D163">
        <v>1186</v>
      </c>
      <c r="E163">
        <v>5</v>
      </c>
      <c r="F163">
        <v>3.5</v>
      </c>
      <c r="G163">
        <v>300</v>
      </c>
      <c r="H163">
        <v>355800</v>
      </c>
      <c r="I163">
        <v>42696</v>
      </c>
      <c r="J163">
        <v>0.12</v>
      </c>
      <c r="L163">
        <v>5930</v>
      </c>
      <c r="N163">
        <v>41609</v>
      </c>
      <c r="O163">
        <v>12</v>
      </c>
      <c r="P163" t="s">
        <v>12</v>
      </c>
      <c r="Q163" t="s">
        <v>16</v>
      </c>
    </row>
    <row r="164" spans="1:17" outlineLevel="2" x14ac:dyDescent="0.3">
      <c r="A164" t="s">
        <v>10</v>
      </c>
      <c r="B164" t="s">
        <v>11</v>
      </c>
      <c r="C164" t="s">
        <v>18</v>
      </c>
      <c r="D164">
        <v>1221</v>
      </c>
      <c r="E164">
        <v>120</v>
      </c>
      <c r="F164">
        <v>84</v>
      </c>
      <c r="G164">
        <v>300</v>
      </c>
      <c r="H164">
        <v>366300</v>
      </c>
      <c r="I164">
        <v>21978</v>
      </c>
      <c r="J164">
        <v>0.06</v>
      </c>
      <c r="L164">
        <v>146520</v>
      </c>
      <c r="N164">
        <v>41548</v>
      </c>
      <c r="O164">
        <v>10</v>
      </c>
      <c r="P164" t="s">
        <v>8</v>
      </c>
      <c r="Q164" t="s">
        <v>16</v>
      </c>
    </row>
    <row r="165" spans="1:17" outlineLevel="2" x14ac:dyDescent="0.3">
      <c r="A165" t="s">
        <v>10</v>
      </c>
      <c r="B165" t="s">
        <v>11</v>
      </c>
      <c r="C165" t="s">
        <v>0</v>
      </c>
      <c r="D165">
        <v>1221</v>
      </c>
      <c r="E165">
        <v>250</v>
      </c>
      <c r="F165">
        <v>175</v>
      </c>
      <c r="G165">
        <v>300</v>
      </c>
      <c r="H165">
        <v>366300</v>
      </c>
      <c r="I165">
        <v>21978</v>
      </c>
      <c r="J165">
        <v>0.06</v>
      </c>
      <c r="L165">
        <v>305250</v>
      </c>
      <c r="N165">
        <v>41548</v>
      </c>
      <c r="O165">
        <v>10</v>
      </c>
      <c r="P165" t="s">
        <v>8</v>
      </c>
      <c r="Q165" t="s">
        <v>16</v>
      </c>
    </row>
    <row r="166" spans="1:17" outlineLevel="2" x14ac:dyDescent="0.3">
      <c r="A166" t="s">
        <v>10</v>
      </c>
      <c r="B166" t="s">
        <v>14</v>
      </c>
      <c r="C166" t="s">
        <v>20</v>
      </c>
      <c r="D166">
        <v>214</v>
      </c>
      <c r="E166">
        <v>3</v>
      </c>
      <c r="F166">
        <v>2.1</v>
      </c>
      <c r="G166">
        <v>300</v>
      </c>
      <c r="H166">
        <v>64200</v>
      </c>
      <c r="I166">
        <v>1284</v>
      </c>
      <c r="J166">
        <v>0.02</v>
      </c>
      <c r="L166">
        <v>642</v>
      </c>
      <c r="N166">
        <v>41548</v>
      </c>
      <c r="O166">
        <v>10</v>
      </c>
      <c r="P166" t="s">
        <v>8</v>
      </c>
      <c r="Q166" t="s">
        <v>16</v>
      </c>
    </row>
    <row r="167" spans="1:17" outlineLevel="2" x14ac:dyDescent="0.3">
      <c r="A167" t="s">
        <v>10</v>
      </c>
      <c r="B167" t="s">
        <v>14</v>
      </c>
      <c r="C167" t="s">
        <v>0</v>
      </c>
      <c r="D167">
        <v>214</v>
      </c>
      <c r="E167">
        <v>250</v>
      </c>
      <c r="F167">
        <v>175</v>
      </c>
      <c r="G167">
        <v>300</v>
      </c>
      <c r="H167">
        <v>64200</v>
      </c>
      <c r="I167">
        <v>1284</v>
      </c>
      <c r="J167">
        <v>0.02</v>
      </c>
      <c r="L167">
        <v>53500</v>
      </c>
      <c r="N167">
        <v>41548</v>
      </c>
      <c r="O167">
        <v>10</v>
      </c>
      <c r="P167" t="s">
        <v>8</v>
      </c>
      <c r="Q167" t="s">
        <v>16</v>
      </c>
    </row>
    <row r="168" spans="1:17" outlineLevel="2" x14ac:dyDescent="0.3">
      <c r="A168" t="s">
        <v>10</v>
      </c>
      <c r="B168" t="s">
        <v>14</v>
      </c>
      <c r="C168" t="s">
        <v>6</v>
      </c>
      <c r="D168">
        <v>334</v>
      </c>
      <c r="E168">
        <v>5</v>
      </c>
      <c r="F168">
        <v>3.5</v>
      </c>
      <c r="G168">
        <v>300</v>
      </c>
      <c r="H168">
        <v>100200</v>
      </c>
      <c r="I168">
        <v>9018</v>
      </c>
      <c r="J168">
        <v>0.09</v>
      </c>
      <c r="L168">
        <v>1670</v>
      </c>
      <c r="N168">
        <v>41609</v>
      </c>
      <c r="O168">
        <v>12</v>
      </c>
      <c r="P168" t="s">
        <v>12</v>
      </c>
      <c r="Q168" t="s">
        <v>16</v>
      </c>
    </row>
    <row r="169" spans="1:17" outlineLevel="2" x14ac:dyDescent="0.3">
      <c r="A169" t="s">
        <v>10</v>
      </c>
      <c r="B169" t="s">
        <v>14</v>
      </c>
      <c r="C169" t="s">
        <v>3</v>
      </c>
      <c r="D169">
        <v>1123</v>
      </c>
      <c r="E169">
        <v>10</v>
      </c>
      <c r="F169">
        <v>7</v>
      </c>
      <c r="G169">
        <v>300</v>
      </c>
      <c r="H169">
        <v>336900</v>
      </c>
      <c r="I169">
        <v>23583</v>
      </c>
      <c r="J169">
        <v>7.0000000000000007E-2</v>
      </c>
      <c r="L169">
        <v>11230</v>
      </c>
      <c r="N169">
        <v>41518</v>
      </c>
      <c r="O169">
        <v>9</v>
      </c>
      <c r="P169" t="s">
        <v>19</v>
      </c>
      <c r="Q169" t="s">
        <v>16</v>
      </c>
    </row>
    <row r="170" spans="1:17" outlineLevel="2" x14ac:dyDescent="0.3">
      <c r="A170" t="s">
        <v>10</v>
      </c>
      <c r="B170" t="s">
        <v>14</v>
      </c>
      <c r="C170" t="s">
        <v>18</v>
      </c>
      <c r="D170">
        <v>2536</v>
      </c>
      <c r="E170">
        <v>120</v>
      </c>
      <c r="F170">
        <v>84</v>
      </c>
      <c r="G170">
        <v>300</v>
      </c>
      <c r="H170">
        <v>760800</v>
      </c>
      <c r="I170">
        <v>106512</v>
      </c>
      <c r="J170">
        <v>0.14000000000000001</v>
      </c>
      <c r="L170">
        <v>304320</v>
      </c>
      <c r="N170">
        <v>41579</v>
      </c>
      <c r="O170">
        <v>11</v>
      </c>
      <c r="P170" t="s">
        <v>13</v>
      </c>
      <c r="Q170" t="s">
        <v>16</v>
      </c>
    </row>
    <row r="171" spans="1:17" outlineLevel="2" x14ac:dyDescent="0.3">
      <c r="A171" t="s">
        <v>10</v>
      </c>
      <c r="B171" t="s">
        <v>7</v>
      </c>
      <c r="C171" t="s">
        <v>20</v>
      </c>
      <c r="D171">
        <v>494</v>
      </c>
      <c r="E171">
        <v>3</v>
      </c>
      <c r="F171">
        <v>2.1</v>
      </c>
      <c r="G171">
        <v>300</v>
      </c>
      <c r="H171">
        <v>148200</v>
      </c>
      <c r="I171">
        <v>1482</v>
      </c>
      <c r="J171">
        <v>0.01</v>
      </c>
      <c r="L171">
        <v>1482</v>
      </c>
      <c r="N171">
        <v>41548</v>
      </c>
      <c r="O171">
        <v>10</v>
      </c>
      <c r="P171" t="s">
        <v>8</v>
      </c>
      <c r="Q171" t="s">
        <v>16</v>
      </c>
    </row>
    <row r="172" spans="1:17" outlineLevel="2" x14ac:dyDescent="0.3">
      <c r="A172" t="s">
        <v>10</v>
      </c>
      <c r="B172" t="s">
        <v>7</v>
      </c>
      <c r="C172" t="s">
        <v>0</v>
      </c>
      <c r="D172">
        <v>494</v>
      </c>
      <c r="E172">
        <v>250</v>
      </c>
      <c r="F172">
        <v>175</v>
      </c>
      <c r="G172">
        <v>300</v>
      </c>
      <c r="H172">
        <v>148200</v>
      </c>
      <c r="I172">
        <v>1482</v>
      </c>
      <c r="J172">
        <v>0.01</v>
      </c>
      <c r="L172">
        <v>123500</v>
      </c>
      <c r="N172">
        <v>41548</v>
      </c>
      <c r="O172">
        <v>10</v>
      </c>
      <c r="P172" t="s">
        <v>8</v>
      </c>
      <c r="Q172" t="s">
        <v>16</v>
      </c>
    </row>
    <row r="173" spans="1:17" outlineLevel="2" x14ac:dyDescent="0.3">
      <c r="A173" t="s">
        <v>10</v>
      </c>
      <c r="B173" t="s">
        <v>7</v>
      </c>
      <c r="C173" t="s">
        <v>3</v>
      </c>
      <c r="D173">
        <v>788</v>
      </c>
      <c r="E173">
        <v>10</v>
      </c>
      <c r="F173">
        <v>7</v>
      </c>
      <c r="G173">
        <v>300</v>
      </c>
      <c r="H173">
        <v>236400</v>
      </c>
      <c r="I173">
        <v>0</v>
      </c>
      <c r="J173">
        <v>0</v>
      </c>
      <c r="L173">
        <v>7880</v>
      </c>
      <c r="N173">
        <v>41518</v>
      </c>
      <c r="O173">
        <v>9</v>
      </c>
      <c r="P173" t="s">
        <v>19</v>
      </c>
      <c r="Q173" t="s">
        <v>16</v>
      </c>
    </row>
    <row r="174" spans="1:17" outlineLevel="2" x14ac:dyDescent="0.3">
      <c r="A174" t="s">
        <v>10</v>
      </c>
      <c r="B174" t="s">
        <v>7</v>
      </c>
      <c r="C174" t="s">
        <v>6</v>
      </c>
      <c r="D174">
        <v>1100</v>
      </c>
      <c r="E174">
        <v>5</v>
      </c>
      <c r="F174">
        <v>3.5</v>
      </c>
      <c r="G174">
        <v>300</v>
      </c>
      <c r="H174">
        <v>330000</v>
      </c>
      <c r="I174">
        <v>16500</v>
      </c>
      <c r="J174">
        <v>0.05</v>
      </c>
      <c r="L174">
        <v>5500</v>
      </c>
      <c r="N174">
        <v>41609</v>
      </c>
      <c r="O174">
        <v>12</v>
      </c>
      <c r="P174" t="s">
        <v>12</v>
      </c>
      <c r="Q174" t="s">
        <v>16</v>
      </c>
    </row>
    <row r="175" spans="1:17" outlineLevel="2" x14ac:dyDescent="0.3">
      <c r="A175" t="s">
        <v>10</v>
      </c>
      <c r="B175" t="s">
        <v>7</v>
      </c>
      <c r="C175" t="s">
        <v>18</v>
      </c>
      <c r="D175">
        <v>2605</v>
      </c>
      <c r="E175">
        <v>120</v>
      </c>
      <c r="F175">
        <v>84</v>
      </c>
      <c r="G175">
        <v>300</v>
      </c>
      <c r="H175">
        <v>781500</v>
      </c>
      <c r="I175">
        <v>101595</v>
      </c>
      <c r="J175">
        <v>0.13</v>
      </c>
      <c r="L175">
        <v>312600</v>
      </c>
      <c r="N175">
        <v>41579</v>
      </c>
      <c r="O175">
        <v>11</v>
      </c>
      <c r="P175" t="s">
        <v>13</v>
      </c>
      <c r="Q175" t="s">
        <v>16</v>
      </c>
    </row>
    <row r="176" spans="1:17" outlineLevel="2" x14ac:dyDescent="0.3">
      <c r="A176" t="s">
        <v>10</v>
      </c>
      <c r="B176" t="s">
        <v>1</v>
      </c>
      <c r="C176" t="s">
        <v>0</v>
      </c>
      <c r="D176">
        <v>808</v>
      </c>
      <c r="E176">
        <v>250</v>
      </c>
      <c r="F176">
        <v>175</v>
      </c>
      <c r="G176">
        <v>300</v>
      </c>
      <c r="H176">
        <v>242400</v>
      </c>
      <c r="I176">
        <v>19392</v>
      </c>
      <c r="J176">
        <v>0.08</v>
      </c>
      <c r="L176">
        <v>202000</v>
      </c>
      <c r="N176">
        <v>41609</v>
      </c>
      <c r="O176">
        <v>12</v>
      </c>
      <c r="P176" t="s">
        <v>12</v>
      </c>
      <c r="Q176" t="s">
        <v>16</v>
      </c>
    </row>
    <row r="177" spans="1:17" outlineLevel="2" x14ac:dyDescent="0.3">
      <c r="A177" t="s">
        <v>10</v>
      </c>
      <c r="B177" t="s">
        <v>1</v>
      </c>
      <c r="C177" t="s">
        <v>18</v>
      </c>
      <c r="D177">
        <v>2294</v>
      </c>
      <c r="E177">
        <v>120</v>
      </c>
      <c r="F177">
        <v>84</v>
      </c>
      <c r="G177">
        <v>300</v>
      </c>
      <c r="H177">
        <v>688200</v>
      </c>
      <c r="I177">
        <v>68820</v>
      </c>
      <c r="J177">
        <v>0.1</v>
      </c>
      <c r="L177">
        <v>275280</v>
      </c>
      <c r="N177">
        <v>41548</v>
      </c>
      <c r="O177">
        <v>10</v>
      </c>
      <c r="P177" t="s">
        <v>8</v>
      </c>
      <c r="Q177" t="s">
        <v>16</v>
      </c>
    </row>
    <row r="178" spans="1:17" outlineLevel="2" x14ac:dyDescent="0.3">
      <c r="A178" t="s">
        <v>10</v>
      </c>
      <c r="B178" t="s">
        <v>1</v>
      </c>
      <c r="C178" t="s">
        <v>0</v>
      </c>
      <c r="D178">
        <v>2294</v>
      </c>
      <c r="E178">
        <v>250</v>
      </c>
      <c r="F178">
        <v>175</v>
      </c>
      <c r="G178">
        <v>300</v>
      </c>
      <c r="H178">
        <v>688200</v>
      </c>
      <c r="I178">
        <v>68820</v>
      </c>
      <c r="J178">
        <v>0.1</v>
      </c>
      <c r="L178">
        <v>573500</v>
      </c>
      <c r="N178">
        <v>41548</v>
      </c>
      <c r="O178">
        <v>10</v>
      </c>
      <c r="P178" t="s">
        <v>8</v>
      </c>
      <c r="Q178" t="s">
        <v>16</v>
      </c>
    </row>
    <row r="179" spans="1:17" outlineLevel="2" x14ac:dyDescent="0.3">
      <c r="A179" t="s">
        <v>10</v>
      </c>
      <c r="B179" t="s">
        <v>1</v>
      </c>
      <c r="C179" t="s">
        <v>6</v>
      </c>
      <c r="D179">
        <v>2498</v>
      </c>
      <c r="E179">
        <v>5</v>
      </c>
      <c r="F179">
        <v>3.5</v>
      </c>
      <c r="G179">
        <v>300</v>
      </c>
      <c r="H179">
        <v>749400</v>
      </c>
      <c r="I179">
        <v>7494</v>
      </c>
      <c r="J179">
        <v>0.01</v>
      </c>
      <c r="L179">
        <v>12490</v>
      </c>
      <c r="N179">
        <v>41518</v>
      </c>
      <c r="O179">
        <v>9</v>
      </c>
      <c r="P179" t="s">
        <v>19</v>
      </c>
      <c r="Q179" t="s">
        <v>16</v>
      </c>
    </row>
    <row r="180" spans="1:17" outlineLevel="2" x14ac:dyDescent="0.3">
      <c r="A180" t="s">
        <v>10</v>
      </c>
      <c r="B180" t="s">
        <v>1</v>
      </c>
      <c r="C180" t="s">
        <v>18</v>
      </c>
      <c r="D180">
        <v>2574</v>
      </c>
      <c r="E180">
        <v>120</v>
      </c>
      <c r="F180">
        <v>84</v>
      </c>
      <c r="G180">
        <v>300</v>
      </c>
      <c r="H180">
        <v>772200</v>
      </c>
      <c r="I180">
        <v>115830</v>
      </c>
      <c r="J180">
        <v>0.15</v>
      </c>
      <c r="L180">
        <v>308880</v>
      </c>
      <c r="N180">
        <v>41579</v>
      </c>
      <c r="O180">
        <v>11</v>
      </c>
      <c r="P180" t="s">
        <v>13</v>
      </c>
      <c r="Q180" t="s">
        <v>16</v>
      </c>
    </row>
    <row r="181" spans="1:17" outlineLevel="2" x14ac:dyDescent="0.3">
      <c r="A181" t="s">
        <v>10</v>
      </c>
      <c r="B181" t="s">
        <v>1</v>
      </c>
      <c r="C181" t="s">
        <v>18</v>
      </c>
      <c r="D181">
        <v>2574</v>
      </c>
      <c r="E181">
        <v>120</v>
      </c>
      <c r="F181">
        <v>84</v>
      </c>
      <c r="G181">
        <v>300</v>
      </c>
      <c r="H181">
        <v>772200</v>
      </c>
      <c r="I181">
        <v>115830</v>
      </c>
      <c r="J181">
        <v>0.15</v>
      </c>
      <c r="L181">
        <v>308880</v>
      </c>
      <c r="N181">
        <v>41579</v>
      </c>
      <c r="O181">
        <v>11</v>
      </c>
      <c r="P181" t="s">
        <v>13</v>
      </c>
      <c r="Q181" t="s">
        <v>16</v>
      </c>
    </row>
    <row r="182" spans="1:17" outlineLevel="1" x14ac:dyDescent="0.3">
      <c r="A182" s="18" t="s">
        <v>48</v>
      </c>
      <c r="D182">
        <f>SUBTOTAL(9,D156:D181)</f>
        <v>32941</v>
      </c>
    </row>
    <row r="183" spans="1:17" x14ac:dyDescent="0.3">
      <c r="A183" s="18" t="s">
        <v>49</v>
      </c>
      <c r="D183">
        <f>SUBTOTAL(9,D2:D181)</f>
        <v>267248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Formüller</vt:lpstr>
      <vt:lpstr>Ad Tanımlama</vt:lpstr>
      <vt:lpstr>Alt Toplam</vt:lpstr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Data Science</dc:creator>
  <cp:lastModifiedBy>Max Data Science</cp:lastModifiedBy>
  <dcterms:created xsi:type="dcterms:W3CDTF">2023-10-29T15:22:16Z</dcterms:created>
  <dcterms:modified xsi:type="dcterms:W3CDTF">2023-10-29T19:42:33Z</dcterms:modified>
</cp:coreProperties>
</file>